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96" windowWidth="28125" windowHeight="7035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_xlnm._FilterDatabase" localSheetId="0" hidden="1">'Plan_zakupok_SKC_2018'!$A$7:$EQ$7</definedName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<sst xmlns="http://schemas.openxmlformats.org/spreadsheetml/2006/main" count="5683" uniqueCount="2066">
  <si>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</si>
  <si>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</si>
  <si>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</si>
  <si>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</si>
  <si>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</si>
  <si>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</si>
  <si>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</si>
  <si>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</si>
  <si>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</si>
  <si>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</si>
  <si>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</si>
  <si>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</si>
  <si>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</si>
  <si>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</si>
  <si>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</si>
  <si>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</si>
  <si>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</si>
  <si>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</si>
  <si>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</si>
  <si>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</si>
  <si>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</si>
  <si>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</si>
  <si>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</si>
  <si>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</si>
  <si>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</si>
  <si>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</si>
  <si>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</si>
  <si>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</si>
  <si>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</si>
  <si>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</si>
  <si>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</si>
  <si>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</si>
  <si>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</si>
  <si>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</si>
  <si>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</si>
  <si>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</si>
  <si>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</si>
  <si>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</si>
  <si>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</si>
  <si>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</si>
  <si>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</si>
  <si>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</si>
  <si>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</si>
  <si>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</si>
  <si>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</si>
  <si>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</si>
  <si>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</si>
  <si>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</si>
  <si>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</si>
  <si>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</si>
  <si>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</si>
  <si>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</si>
  <si>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</si>
  <si>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</si>
  <si>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</si>
  <si>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</si>
  <si>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</si>
  <si>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</si>
  <si>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</si>
  <si>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</si>
  <si>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</si>
  <si>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</si>
  <si>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</si>
  <si>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</si>
  <si>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</si>
  <si>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</si>
  <si>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</si>
  <si>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</si>
  <si>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</si>
  <si>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</si>
  <si>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</si>
  <si>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</si>
  <si>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</si>
  <si>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</si>
  <si>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</si>
  <si>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</si>
  <si>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</si>
  <si>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</si>
  <si>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</si>
  <si>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</si>
  <si>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</si>
  <si>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</si>
  <si>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</si>
  <si>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</si>
  <si>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</si>
  <si>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</si>
  <si>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</si>
  <si>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</si>
  <si>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</si>
  <si>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</si>
  <si>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</si>
  <si>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</si>
  <si>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</si>
  <si>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</si>
  <si>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</si>
  <si>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</si>
  <si>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</si>
  <si>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</si>
  <si>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</si>
  <si>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</si>
  <si>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</si>
  <si>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</si>
  <si>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</si>
  <si>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</si>
  <si>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</si>
  <si>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</si>
  <si>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</si>
  <si>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</si>
  <si>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</si>
  <si>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</si>
  <si>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</si>
  <si>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</si>
  <si>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</si>
  <si>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</si>
  <si>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</si>
  <si>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</si>
  <si>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</si>
  <si>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</si>
  <si>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</si>
  <si>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</si>
  <si>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</si>
  <si>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</si>
  <si>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</si>
  <si>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</si>
  <si>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</si>
  <si>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</si>
  <si>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</si>
  <si>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</si>
  <si>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</si>
  <si>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</si>
  <si>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</si>
  <si>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</si>
  <si>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</si>
  <si>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</si>
  <si>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</si>
  <si>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</si>
  <si>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</si>
  <si>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</si>
  <si>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</si>
  <si>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</si>
  <si>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</si>
  <si>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</si>
  <si>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</si>
  <si>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</si>
  <si>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</si>
  <si>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</si>
  <si>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</si>
  <si>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</si>
  <si>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</si>
  <si>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</si>
  <si>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</si>
  <si>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</si>
  <si>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</si>
  <si>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</si>
  <si>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</si>
  <si>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</si>
  <si>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</si>
  <si>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</si>
  <si>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</si>
  <si>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</si>
  <si>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</si>
  <si>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</si>
  <si>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</si>
  <si>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</si>
  <si>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</si>
  <si>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</si>
  <si>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</si>
  <si>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</si>
  <si>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</si>
  <si>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</si>
  <si>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</si>
  <si>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</si>
  <si>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</si>
  <si>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</si>
  <si>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</si>
  <si>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</si>
  <si>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</si>
  <si>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</si>
  <si>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</si>
  <si>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</si>
  <si>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</si>
  <si>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</si>
  <si>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</si>
  <si>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</si>
  <si>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</si>
  <si>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</si>
  <si>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</si>
  <si>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</si>
  <si>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</si>
  <si>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</si>
  <si>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</si>
  <si>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</si>
  <si>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</si>
  <si>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</si>
  <si>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</si>
  <si>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</si>
  <si>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</si>
  <si>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</si>
  <si>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</si>
  <si>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</si>
  <si>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</si>
  <si>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</si>
  <si>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</si>
  <si>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</si>
  <si>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</si>
  <si>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</si>
  <si>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</si>
  <si>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</si>
  <si>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</si>
  <si>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</si>
  <si>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</si>
  <si>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</si>
  <si>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</si>
  <si>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</si>
  <si>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</si>
  <si>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</si>
  <si>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</si>
  <si>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</si>
  <si>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</si>
  <si>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</si>
  <si>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</si>
  <si>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</si>
  <si>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</si>
  <si>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</si>
  <si>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</si>
  <si>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</si>
  <si>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</si>
  <si>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</si>
  <si>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</si>
  <si>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</si>
  <si>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</si>
  <si>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</si>
  <si>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</si>
  <si>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</si>
  <si>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</si>
  <si>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</si>
  <si>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</si>
  <si>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</si>
  <si>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</si>
  <si>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</si>
  <si>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</si>
  <si>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</si>
  <si>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</si>
  <si>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</si>
  <si>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</si>
  <si>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</si>
  <si>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</si>
  <si>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</si>
  <si>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</si>
  <si>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</si>
  <si>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</si>
  <si>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</si>
  <si>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</si>
  <si>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</si>
  <si>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</si>
  <si>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</si>
  <si>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</si>
  <si>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</si>
  <si>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</si>
  <si>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</si>
  <si>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</si>
  <si>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</si>
  <si>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</si>
  <si>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</si>
  <si>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</si>
  <si>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</si>
  <si>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</si>
  <si>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</si>
  <si>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</si>
  <si>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</si>
  <si>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</si>
  <si>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</si>
  <si>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</si>
  <si>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</si>
  <si>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</si>
  <si>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</si>
  <si>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</si>
  <si>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</si>
  <si>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</si>
  <si>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</si>
  <si>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</si>
  <si>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</si>
  <si>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</si>
  <si>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</si>
  <si>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</si>
  <si>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</si>
  <si>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</si>
  <si>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</si>
  <si>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</si>
  <si>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</si>
  <si>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</si>
  <si>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</si>
  <si>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</si>
  <si>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</si>
  <si>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</si>
  <si>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</si>
  <si>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</si>
  <si>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</si>
  <si>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</si>
  <si>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</si>
  <si>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</si>
  <si>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</si>
  <si>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</si>
  <si>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</si>
  <si>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</si>
  <si>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</si>
  <si>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</si>
  <si>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</si>
  <si>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</si>
  <si>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</si>
  <si>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</si>
  <si>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</si>
  <si>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</si>
  <si>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</si>
  <si>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</si>
  <si>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</si>
  <si>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</si>
  <si>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</si>
  <si>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</si>
  <si>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</si>
  <si>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</si>
  <si>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</si>
  <si>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</si>
  <si>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</si>
  <si>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</si>
  <si>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</si>
  <si>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</si>
  <si>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</si>
  <si>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</si>
  <si>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</si>
  <si>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</si>
  <si>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</si>
  <si>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</si>
  <si>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</si>
  <si>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</si>
  <si>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</si>
  <si>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</si>
  <si>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</si>
  <si>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</si>
  <si>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</si>
  <si>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</si>
  <si>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</si>
  <si>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</si>
  <si>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</si>
  <si>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</si>
  <si>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</si>
  <si>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</si>
  <si>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</si>
  <si>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</si>
  <si>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</si>
  <si>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</si>
  <si>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</si>
  <si>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</si>
  <si>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</si>
  <si>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</si>
  <si>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</si>
  <si>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</si>
  <si>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</si>
  <si>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</si>
  <si>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</si>
  <si>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</si>
  <si>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</si>
  <si>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</si>
  <si>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</si>
  <si>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</si>
  <si>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</si>
  <si>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</si>
  <si>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</si>
  <si>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</si>
  <si>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</si>
  <si>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</si>
  <si>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</si>
  <si>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</si>
  <si>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</si>
  <si>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</si>
  <si>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</si>
  <si>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</si>
  <si>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</si>
  <si>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</si>
  <si>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</si>
  <si>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</si>
  <si>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</si>
  <si>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</si>
  <si>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</si>
  <si>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</si>
  <si>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</si>
  <si>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</si>
  <si>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</si>
  <si>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</si>
  <si>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</si>
  <si>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</si>
  <si>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</si>
  <si>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</si>
  <si>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</si>
  <si>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</si>
  <si>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</si>
  <si>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</si>
  <si>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</si>
  <si>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</si>
  <si>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</si>
  <si>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</si>
  <si>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</si>
  <si>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</si>
  <si>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</si>
  <si>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</si>
  <si>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</si>
  <si>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</si>
  <si>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</si>
  <si>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</si>
  <si>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</si>
  <si>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</si>
  <si>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</si>
  <si>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</si>
  <si>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</si>
  <si>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</si>
  <si>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</si>
  <si>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</si>
  <si>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</si>
  <si>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</si>
  <si>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</si>
  <si>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</si>
  <si>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</si>
  <si>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</si>
  <si>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</si>
  <si>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</si>
  <si>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</si>
  <si>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</si>
  <si>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</si>
  <si>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</si>
  <si>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</si>
  <si>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</si>
  <si>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</si>
  <si>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</si>
  <si>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</si>
  <si>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</si>
  <si>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</si>
  <si>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</si>
  <si>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</si>
  <si>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</si>
  <si>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</si>
  <si>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</si>
  <si>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</si>
  <si>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</si>
  <si>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</si>
  <si>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</si>
  <si>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</si>
  <si>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</si>
  <si>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</si>
  <si>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</si>
  <si>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</si>
  <si>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</si>
  <si>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</si>
  <si>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</si>
  <si>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</si>
  <si>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</si>
  <si>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</si>
  <si>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</si>
  <si>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</si>
  <si>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</si>
  <si>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</si>
  <si>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</si>
  <si>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</si>
  <si>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</si>
  <si>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</si>
  <si>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</si>
  <si>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</si>
  <si>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</si>
  <si>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</si>
  <si>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</si>
  <si>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</si>
  <si>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</si>
  <si>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</si>
  <si>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</si>
  <si>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</si>
  <si>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</si>
  <si>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</si>
  <si>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</si>
  <si>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</si>
  <si>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</si>
  <si>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</si>
  <si>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</si>
  <si>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</si>
  <si>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</si>
  <si>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</si>
  <si>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</si>
  <si>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</si>
  <si>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</si>
  <si>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</si>
  <si>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</si>
  <si>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</si>
  <si>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</si>
  <si>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</si>
  <si>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</si>
  <si>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</si>
  <si>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</si>
  <si>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</si>
  <si>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</si>
  <si>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</si>
  <si>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</si>
  <si>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</si>
  <si>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</si>
  <si>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</si>
  <si>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</si>
  <si>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</si>
  <si>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</si>
  <si>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</si>
  <si>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</si>
  <si>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</si>
  <si>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</si>
  <si>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</si>
  <si>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</si>
  <si>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</si>
  <si>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</si>
  <si>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</si>
  <si>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</si>
  <si>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</si>
  <si>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</si>
  <si>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</si>
  <si>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</si>
  <si>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</si>
  <si>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</si>
  <si>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</si>
  <si>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</si>
  <si>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</si>
  <si>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</si>
  <si>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</si>
  <si>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</si>
  <si>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</si>
  <si>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</si>
  <si>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</si>
  <si>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</si>
  <si>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</si>
  <si>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</si>
  <si>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</si>
  <si>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</si>
  <si>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</si>
  <si>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</si>
  <si>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</si>
  <si>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</si>
  <si>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</si>
  <si>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</si>
  <si>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</si>
  <si>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</si>
  <si>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</si>
  <si>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</si>
  <si>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</si>
  <si>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</si>
  <si>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</si>
  <si>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</si>
  <si>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</si>
  <si>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</si>
  <si>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</si>
  <si>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</si>
  <si>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</si>
  <si>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</si>
  <si>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</si>
  <si>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</si>
  <si>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</si>
  <si>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</si>
  <si>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</si>
  <si>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</si>
  <si>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</si>
  <si>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</si>
  <si>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</si>
  <si>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</si>
  <si>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</si>
  <si>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</si>
  <si>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</si>
  <si>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</si>
  <si>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</si>
  <si>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</si>
  <si>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</si>
  <si>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</si>
  <si>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</si>
  <si>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</si>
  <si>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</si>
  <si>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</si>
  <si>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</si>
  <si>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</si>
  <si>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</si>
  <si>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</si>
  <si>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</si>
  <si>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</si>
  <si>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</si>
  <si>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</si>
  <si>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</si>
  <si>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</si>
  <si>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</si>
  <si>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</si>
  <si>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</si>
  <si>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</si>
  <si>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</si>
  <si>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</si>
  <si>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</si>
  <si>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</si>
  <si>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</si>
  <si>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</si>
  <si>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</si>
  <si>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</si>
  <si>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</si>
  <si>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</si>
  <si>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</si>
  <si>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</si>
  <si>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</si>
  <si>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</si>
  <si>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</si>
  <si>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</si>
  <si>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</si>
  <si>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</si>
  <si>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</si>
  <si>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</si>
  <si>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</si>
  <si>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</si>
  <si>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</si>
  <si>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</si>
  <si>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</si>
  <si>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</si>
  <si>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</si>
  <si>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</si>
  <si>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</si>
  <si>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</si>
  <si>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</si>
  <si>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</si>
  <si>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</si>
  <si>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</si>
  <si>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</si>
  <si>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</si>
  <si>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</si>
  <si>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</si>
  <si>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</si>
  <si>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</si>
  <si>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</si>
  <si>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</si>
  <si>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</si>
  <si>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</si>
  <si>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</si>
  <si>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</si>
  <si>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</si>
  <si>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</si>
  <si>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</si>
  <si>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</si>
  <si>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</si>
  <si>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</si>
  <si>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</si>
  <si>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</si>
  <si>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</si>
  <si>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</si>
  <si>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</si>
  <si>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</si>
  <si>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</si>
  <si>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</si>
  <si>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</si>
  <si>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</si>
  <si>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</si>
  <si>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</si>
  <si>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</si>
  <si>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</si>
  <si>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</si>
  <si>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</si>
  <si>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</si>
  <si>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</si>
  <si>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</si>
  <si>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</si>
  <si>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</si>
  <si>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</si>
  <si>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</si>
  <si>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</si>
  <si>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</si>
  <si>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</si>
  <si>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</si>
  <si>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</si>
  <si>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</si>
  <si>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</si>
  <si>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</si>
  <si>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</si>
  <si>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</si>
  <si>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</si>
  <si>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</si>
  <si>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</si>
  <si>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</si>
  <si>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</si>
  <si>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</si>
  <si>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</si>
  <si>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</si>
  <si>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</si>
  <si>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</si>
  <si>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</si>
  <si>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</si>
  <si>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</si>
  <si>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</si>
  <si>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</si>
  <si>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</si>
  <si>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</si>
  <si>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</si>
  <si>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</si>
  <si>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</si>
  <si>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</si>
  <si>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</si>
  <si>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</si>
  <si>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</si>
  <si>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</si>
  <si>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</si>
  <si>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</si>
  <si>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</si>
  <si>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</si>
  <si>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</si>
  <si>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</si>
  <si>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</si>
  <si>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</si>
  <si>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</si>
  <si>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</si>
  <si>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</si>
  <si>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</si>
  <si>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</si>
  <si>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</si>
  <si>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</si>
  <si>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</si>
  <si>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</si>
  <si>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</si>
  <si>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10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</si>
  <si>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</si>
  <si>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</si>
  <si>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</si>
  <si>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</si>
  <si>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</si>
  <si>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</si>
  <si>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</si>
  <si>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</si>
  <si>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</si>
  <si>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</si>
  <si>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</si>
  <si>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</si>
  <si>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</si>
  <si>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</si>
  <si>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</si>
  <si>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</si>
  <si>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</si>
  <si>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</si>
  <si>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</si>
  <si>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</si>
  <si>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</si>
  <si>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</si>
  <si>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</si>
  <si>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</si>
  <si>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</si>
  <si>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</si>
  <si>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</si>
  <si>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</si>
  <si>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</si>
  <si>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</si>
  <si>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</si>
  <si>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</si>
  <si>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</si>
  <si>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</si>
  <si>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</si>
  <si>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</si>
  <si>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</si>
  <si>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</si>
  <si>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</si>
  <si>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</si>
  <si>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</si>
  <si>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</si>
  <si>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</si>
  <si>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</si>
  <si>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</si>
  <si>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</si>
  <si>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</si>
  <si>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</si>
  <si>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</si>
  <si>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</si>
  <si>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</si>
  <si>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</si>
  <si>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</si>
  <si>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</si>
  <si>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</si>
  <si>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</si>
  <si>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</si>
  <si>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</si>
  <si>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</si>
  <si>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</si>
  <si>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</si>
  <si>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</si>
  <si>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</si>
  <si>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</si>
  <si>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</si>
  <si>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</si>
  <si>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</si>
  <si>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</si>
  <si>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</si>
  <si>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</si>
  <si>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</si>
  <si>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</si>
  <si>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</si>
  <si>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</si>
  <si>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</si>
  <si>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</si>
  <si>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</si>
  <si>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</si>
  <si>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</si>
  <si>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</si>
  <si>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</si>
  <si>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</si>
  <si>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</si>
  <si>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</si>
  <si>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</si>
  <si>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</si>
  <si>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</si>
  <si>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</si>
  <si>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</si>
  <si>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</si>
  <si>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</si>
  <si>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</si>
  <si>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</si>
  <si>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</si>
  <si>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</si>
  <si>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</si>
  <si>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</si>
  <si>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</si>
  <si>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</si>
  <si>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</si>
  <si>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</si>
  <si>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</si>
  <si>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</si>
  <si>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</si>
  <si>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</si>
  <si>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</si>
  <si>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</si>
  <si>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</si>
  <si>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</si>
  <si>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</si>
  <si>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</si>
  <si>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</si>
  <si>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</si>
  <si>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</si>
  <si>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</si>
  <si>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</si>
  <si>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</si>
  <si>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</si>
  <si>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</si>
  <si>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</si>
  <si>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</si>
  <si>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</si>
  <si>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</si>
  <si>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</si>
  <si>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</si>
  <si>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</si>
  <si>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</si>
  <si>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</si>
  <si>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</si>
  <si>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</si>
  <si>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</si>
  <si>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</si>
  <si>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</si>
  <si>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</si>
  <si>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</si>
  <si>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</si>
  <si>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</si>
  <si>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</si>
  <si>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</si>
  <si>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</si>
  <si>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</si>
  <si>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</si>
  <si>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</si>
  <si>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</si>
  <si>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</si>
  <si>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</si>
  <si>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</si>
  <si>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</si>
  <si>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</si>
  <si>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</si>
  <si>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</si>
  <si>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</si>
  <si>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</si>
  <si>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</si>
  <si>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</si>
  <si>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</si>
  <si>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</si>
  <si>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</si>
  <si>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</si>
  <si>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</si>
  <si>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</si>
  <si>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</si>
  <si>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</si>
  <si>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</si>
  <si>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</si>
  <si>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</si>
  <si>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</si>
  <si>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</si>
  <si>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</si>
  <si>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</si>
  <si>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</si>
  <si>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</si>
  <si>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</si>
  <si>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</si>
  <si>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</si>
  <si>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</si>
  <si>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</si>
  <si>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</si>
  <si>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</si>
  <si>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</si>
  <si>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</si>
  <si>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</si>
  <si>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</si>
  <si>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</si>
  <si>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</si>
  <si>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</si>
  <si>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</si>
  <si>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</si>
  <si>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</si>
  <si>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</si>
  <si>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</si>
  <si>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</si>
  <si>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</si>
  <si>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</si>
  <si>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</si>
  <si>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</si>
  <si>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</si>
  <si>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</si>
  <si>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</si>
  <si>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</si>
  <si>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</si>
  <si>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</si>
  <si>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</si>
  <si>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</si>
  <si>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</si>
  <si>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</si>
  <si>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</si>
  <si>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</si>
  <si>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</si>
  <si>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</si>
  <si>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</si>
  <si>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</si>
  <si>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</si>
  <si>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</si>
  <si>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</si>
  <si>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</si>
  <si>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</si>
  <si>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</si>
  <si>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</si>
  <si>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</si>
  <si>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</si>
  <si>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</si>
  <si>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</si>
  <si>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</si>
  <si>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</si>
  <si>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</si>
  <si>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</si>
  <si>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</si>
  <si>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</si>
  <si>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</si>
  <si>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</si>
  <si>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</si>
  <si>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</si>
  <si>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</si>
  <si>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</si>
  <si>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</si>
  <si>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</si>
  <si>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</si>
  <si>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</si>
  <si>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</si>
  <si>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</si>
  <si>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</si>
  <si>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</si>
  <si>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</si>
  <si>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</si>
  <si>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</si>
  <si>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</si>
  <si>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</si>
  <si>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</si>
  <si>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</si>
  <si>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</si>
  <si>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</si>
  <si>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</si>
  <si>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</si>
  <si>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</si>
  <si>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</si>
  <si>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</si>
  <si>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</si>
  <si>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</si>
  <si>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</si>
  <si>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</si>
  <si>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</si>
  <si>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</si>
  <si>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</si>
  <si>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</si>
  <si>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</si>
  <si>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</si>
  <si>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</si>
  <si>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</si>
  <si>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</si>
  <si>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</si>
  <si>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</si>
  <si>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</si>
  <si>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</si>
  <si>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</si>
  <si>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</si>
  <si>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</si>
  <si>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</si>
  <si>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</si>
  <si>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</si>
  <si>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</si>
  <si>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</si>
  <si>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</si>
  <si>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</si>
  <si>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</si>
  <si>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</si>
  <si>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</si>
  <si>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</si>
  <si>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</si>
  <si>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</si>
  <si>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</si>
  <si>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</si>
  <si>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</si>
  <si>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</si>
  <si>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</si>
  <si>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</si>
  <si>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</si>
  <si>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</si>
  <si>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</si>
  <si>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</si>
  <si>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</si>
  <si>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</si>
  <si>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</si>
  <si>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</si>
  <si>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</si>
  <si>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</si>
  <si>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</si>
  <si>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</si>
  <si>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</si>
  <si>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</si>
  <si>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</si>
  <si>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</si>
  <si>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</si>
  <si>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</si>
  <si>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</si>
  <si>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</si>
  <si>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</si>
  <si>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</si>
  <si>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</si>
  <si>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</si>
  <si>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</si>
  <si>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</si>
  <si>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</si>
  <si>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</si>
  <si>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</si>
  <si>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</si>
  <si>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</si>
  <si>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</si>
  <si>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</si>
  <si>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</si>
  <si>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</si>
  <si>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</si>
  <si>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</si>
  <si>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</si>
  <si>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</si>
  <si>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</si>
  <si>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</si>
  <si>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</si>
  <si>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</si>
  <si>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</si>
  <si>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</si>
  <si>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</si>
  <si>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</si>
  <si>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</si>
  <si>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</si>
  <si>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</si>
  <si>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</si>
  <si>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</si>
  <si>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</si>
  <si>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</si>
  <si>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</si>
  <si>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</si>
  <si>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</si>
  <si>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</si>
  <si>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</si>
  <si>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</si>
  <si>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</si>
  <si>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</si>
  <si>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</si>
  <si>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</si>
  <si>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</si>
  <si>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</si>
  <si>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</si>
  <si>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</si>
  <si>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</si>
  <si>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</si>
  <si>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</si>
  <si>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</si>
  <si>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</si>
  <si>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</si>
  <si>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</si>
  <si>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</si>
  <si>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</si>
  <si>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</si>
  <si>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</si>
  <si>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</si>
  <si>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</si>
  <si>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</si>
  <si>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</si>
  <si>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</si>
  <si>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</si>
  <si>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</si>
  <si>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</si>
  <si>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</si>
  <si>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</si>
  <si>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</si>
  <si>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</si>
  <si>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</si>
  <si>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</si>
  <si>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</si>
  <si>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</si>
  <si>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</si>
  <si>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</si>
  <si>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</si>
  <si>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</si>
  <si>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</si>
  <si>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</si>
  <si>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</si>
  <si>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</si>
  <si>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</si>
  <si>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</si>
  <si>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</si>
  <si>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</si>
  <si>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</si>
  <si>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</si>
  <si>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</si>
  <si>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</si>
  <si>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</si>
  <si>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</si>
  <si>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</si>
  <si>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</si>
  <si>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</si>
  <si>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</si>
  <si>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</si>
  <si>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</si>
  <si>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</si>
  <si>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</si>
  <si>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</si>
  <si>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</si>
  <si>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</si>
  <si>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</si>
  <si>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</si>
  <si>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</si>
  <si>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</si>
  <si>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</si>
  <si>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</si>
  <si>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</si>
  <si>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</si>
  <si>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</si>
  <si>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</si>
  <si>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</si>
  <si>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</si>
  <si>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</si>
  <si>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</si>
  <si>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</si>
  <si>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</si>
  <si>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</si>
  <si>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</si>
  <si>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</si>
  <si>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</si>
  <si>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</si>
  <si>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</si>
  <si>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</si>
  <si>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</si>
  <si>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</si>
  <si>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</si>
  <si>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</si>
  <si>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</si>
  <si>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</si>
  <si>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</si>
  <si>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</si>
  <si>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</si>
  <si>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</si>
  <si>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</si>
  <si>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</si>
  <si>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</si>
  <si>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</si>
  <si>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</si>
  <si>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</si>
  <si>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</si>
  <si>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</si>
  <si>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</si>
  <si>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</si>
  <si>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</si>
  <si>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</si>
  <si>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</si>
  <si>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</si>
  <si>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</si>
  <si>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</si>
  <si>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</si>
  <si>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</si>
  <si>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</si>
  <si>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</si>
  <si>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</si>
  <si>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</si>
  <si>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</si>
  <si>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</si>
  <si>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</si>
  <si>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</si>
  <si>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</si>
  <si>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</si>
  <si>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</si>
  <si>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</si>
  <si>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</si>
  <si>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</si>
  <si>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</si>
  <si>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</si>
  <si>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</si>
  <si>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</si>
  <si>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</si>
  <si>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</si>
  <si>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</si>
  <si>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</si>
  <si>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</si>
  <si>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</si>
  <si>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</si>
  <si>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</si>
  <si>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</si>
  <si>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</si>
  <si>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</si>
  <si>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</si>
  <si>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</si>
  <si>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</si>
  <si>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</si>
  <si>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</si>
  <si>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</si>
  <si>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</si>
  <si>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</si>
  <si>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</si>
  <si>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</si>
  <si>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</si>
  <si>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</si>
  <si>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</si>
  <si>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</si>
  <si>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</si>
  <si>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</si>
  <si>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</si>
  <si>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</si>
  <si>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</si>
  <si>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</si>
  <si>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</si>
  <si>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</si>
  <si>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</si>
  <si>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</si>
  <si>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</si>
  <si>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</si>
  <si>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</si>
  <si>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</si>
  <si>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</si>
  <si>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</si>
  <si>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</si>
  <si>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</si>
  <si>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</si>
  <si>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</si>
  <si>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</si>
  <si>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</si>
  <si>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</si>
  <si>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</si>
  <si>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</si>
  <si>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</si>
  <si>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</si>
  <si>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</si>
  <si>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</si>
  <si>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</si>
  <si>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</si>
  <si>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</si>
  <si>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</si>
  <si>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</si>
  <si>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</si>
  <si>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</si>
  <si>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</si>
  <si>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</si>
  <si>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</si>
  <si>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</si>
  <si>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</si>
  <si>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</si>
  <si>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</si>
  <si>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</si>
  <si>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</si>
  <si>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</si>
  <si>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</si>
  <si>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</si>
  <si>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</si>
  <si>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</si>
  <si>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</si>
  <si>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</si>
  <si>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</si>
  <si>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</si>
  <si>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</si>
  <si>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</si>
  <si>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</si>
  <si>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</si>
  <si>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</si>
  <si>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</si>
  <si>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</si>
  <si>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</si>
  <si>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</si>
  <si>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</si>
  <si>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</si>
  <si>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</si>
  <si>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</si>
  <si>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</si>
  <si>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</si>
  <si>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</si>
  <si>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</si>
  <si>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</si>
  <si>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</si>
  <si>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</si>
  <si>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</si>
  <si>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</si>
  <si>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</si>
  <si>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</si>
  <si>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</si>
  <si>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</si>
  <si>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</si>
  <si>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</si>
  <si>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</si>
  <si>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</si>
  <si>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</si>
  <si>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</si>
  <si>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</si>
  <si>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</si>
  <si>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</si>
  <si>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</si>
  <si>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</si>
  <si>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</si>
  <si>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</si>
  <si>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</si>
  <si>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</si>
  <si>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</si>
  <si>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</si>
  <si>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</si>
  <si>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</si>
  <si>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</si>
  <si>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</si>
  <si>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</si>
  <si>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</si>
  <si>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</si>
  <si>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</si>
  <si>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</si>
  <si>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</si>
  <si>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</si>
  <si>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</si>
  <si>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</si>
  <si>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</si>
  <si>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</si>
  <si>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</si>
  <si>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</si>
  <si>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</si>
  <si>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</si>
  <si>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</si>
  <si>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</si>
  <si>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</si>
  <si>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</si>
  <si>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</si>
  <si>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</si>
  <si>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</si>
  <si>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</si>
  <si>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</si>
  <si>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</si>
  <si>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</si>
  <si>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</si>
  <si>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</si>
  <si>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</si>
  <si>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</si>
  <si>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</si>
  <si>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</si>
  <si>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</si>
  <si>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</si>
  <si>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</si>
  <si>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</si>
  <si>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</si>
  <si>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</si>
  <si>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</si>
  <si>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</si>
  <si>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</si>
  <si>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</si>
  <si>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</si>
  <si>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</si>
  <si>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</si>
  <si>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</si>
  <si>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</si>
  <si>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</si>
  <si>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</si>
  <si>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</si>
  <si>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</si>
  <si>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</si>
  <si>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</si>
  <si>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</si>
  <si>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</si>
  <si>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</si>
  <si>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</si>
  <si>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</si>
  <si>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</si>
  <si>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</si>
  <si>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</si>
  <si>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</si>
  <si>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</si>
  <si>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</si>
  <si>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</si>
  <si>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</si>
  <si>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</si>
  <si>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</si>
  <si>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</si>
  <si>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</si>
  <si>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</si>
  <si>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</si>
  <si>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</si>
  <si>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</si>
  <si>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</si>
  <si>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</si>
  <si>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</si>
  <si>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</si>
  <si>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</si>
  <si>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</si>
  <si>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</si>
  <si>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</si>
  <si>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</si>
  <si>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</si>
  <si>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</si>
  <si>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</si>
  <si>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</si>
  <si>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</si>
  <si>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</si>
  <si>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</si>
  <si>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</si>
  <si>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</si>
  <si>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</si>
  <si>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</si>
  <si>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</si>
  <si>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</si>
  <si>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</si>
  <si>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</si>
  <si>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</si>
  <si>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</si>
  <si>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</si>
  <si>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</si>
  <si>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</si>
  <si>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</si>
  <si>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</si>
  <si>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</si>
  <si>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</si>
  <si>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</si>
  <si>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</si>
  <si>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</si>
  <si>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</si>
  <si>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</si>
  <si>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</si>
  <si>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</si>
  <si>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</si>
  <si>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</si>
  <si>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</si>
  <si>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</si>
  <si>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</si>
  <si>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</si>
  <si>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</si>
  <si>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</si>
  <si>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</si>
  <si>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</si>
  <si>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</si>
  <si>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</si>
  <si>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</si>
  <si>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</si>
  <si>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</si>
  <si>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</si>
  <si>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</si>
  <si>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</si>
  <si>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</si>
  <si>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</si>
  <si>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</si>
  <si>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</si>
  <si>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</si>
  <si>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</si>
  <si>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</si>
  <si>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</si>
  <si>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</si>
  <si>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</si>
  <si>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</si>
  <si>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</si>
  <si>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</si>
  <si>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</si>
  <si>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</si>
  <si>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</si>
  <si>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</si>
  <si>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</si>
  <si>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</si>
  <si>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</si>
  <si>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</si>
  <si>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</si>
  <si>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</si>
  <si>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</si>
  <si>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</si>
  <si>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</si>
  <si>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</si>
  <si>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</si>
  <si>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</si>
  <si>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</si>
  <si>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</si>
  <si>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</si>
  <si>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</si>
  <si>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</si>
  <si>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</si>
  <si>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</si>
  <si>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</si>
  <si>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</si>
  <si>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</si>
  <si>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</si>
  <si>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</si>
  <si>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</si>
  <si>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</si>
  <si>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</si>
  <si>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</si>
  <si>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</si>
  <si>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</si>
  <si>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</si>
  <si>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</si>
  <si>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</si>
  <si>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</si>
  <si>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</si>
  <si>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</si>
  <si>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</si>
  <si>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r>
      <t xml:space="preserve">Сроки поставки товаров, выполнения работ, оказания услуг </t>
    </r>
    <r>
      <rPr>
        <i/>
        <sz val="10"/>
        <color indexed="8"/>
        <rFont val="Times New Roman"/>
        <family val="1"/>
      </rPr>
      <t>(заполнить одно из двух значений)</t>
    </r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</si>
  <si>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</si>
  <si>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</si>
  <si>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</si>
  <si>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</si>
  <si>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</si>
  <si>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</si>
  <si>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</si>
  <si>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</si>
  <si>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</si>
  <si>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</si>
  <si>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</si>
  <si>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</si>
  <si>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</si>
  <si>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</si>
  <si>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</si>
  <si>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</si>
  <si>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</si>
  <si>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</si>
  <si>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</si>
  <si>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</si>
  <si>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</si>
  <si>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</si>
  <si>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</si>
  <si>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</si>
  <si>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</si>
  <si>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</si>
  <si>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</si>
  <si>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</si>
  <si>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</si>
  <si>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</si>
  <si>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</si>
  <si>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</si>
  <si>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</si>
  <si>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</si>
  <si>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</si>
  <si>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</si>
  <si>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</si>
  <si>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</si>
  <si>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</si>
  <si>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</si>
  <si>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</si>
  <si>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</si>
  <si>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</si>
  <si>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</si>
  <si>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</si>
  <si>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</si>
  <si>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</si>
  <si>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</si>
  <si>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</si>
  <si>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</si>
  <si>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</si>
  <si>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</si>
  <si>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</si>
  <si>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</si>
  <si>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</si>
  <si>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</si>
  <si>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</si>
  <si>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</si>
  <si>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</si>
  <si>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</si>
  <si>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</si>
  <si>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r>
      <t xml:space="preserve">Идентификатор из внешней системы                                     </t>
    </r>
    <r>
      <rPr>
        <i/>
        <sz val="10"/>
        <color indexed="8"/>
        <rFont val="Times New Roman"/>
        <family val="1"/>
      </rPr>
      <t>(необязательное поле)</t>
    </r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</si>
  <si>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</si>
  <si>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</si>
  <si>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</si>
  <si>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</si>
  <si>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</si>
  <si>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</si>
  <si>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</si>
  <si>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64</t>
  </si>
  <si>
    <t>65</t>
  </si>
  <si>
    <t>2024</t>
  </si>
  <si>
    <t>2025</t>
  </si>
  <si>
    <t>2026</t>
  </si>
  <si>
    <t>2027</t>
  </si>
  <si>
    <t>2028</t>
  </si>
  <si>
    <t>66</t>
  </si>
  <si>
    <t>67</t>
  </si>
  <si>
    <t>68</t>
  </si>
  <si>
    <t>69</t>
  </si>
  <si>
    <t>70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</si>
  <si>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</si>
  <si>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</si>
  <si>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</si>
  <si>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</si>
  <si>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</si>
  <si>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</si>
  <si>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</si>
  <si>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</si>
  <si>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</si>
  <si>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</si>
  <si>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</si>
  <si>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</si>
  <si>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</si>
  <si>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</si>
  <si>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</si>
  <si>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</si>
  <si>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</si>
  <si>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</si>
  <si>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</si>
  <si>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</si>
  <si>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</si>
  <si>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</si>
  <si>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</si>
  <si>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</si>
  <si>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</si>
  <si>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</si>
  <si>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</si>
  <si>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</si>
  <si>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</si>
  <si>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</si>
  <si>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</si>
  <si>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</si>
  <si>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</si>
  <si>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</si>
  <si>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</si>
  <si>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</si>
  <si>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</si>
  <si>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</si>
  <si>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</si>
  <si>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</si>
  <si>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</si>
  <si>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</si>
  <si>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</si>
  <si>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</si>
  <si>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</si>
  <si>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</si>
  <si>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</si>
  <si>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</si>
  <si>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</si>
  <si>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</si>
  <si>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</si>
  <si>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</si>
  <si>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</si>
  <si>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</si>
  <si>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</si>
  <si>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</si>
  <si>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</si>
  <si>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</si>
  <si>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</si>
  <si>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</si>
  <si>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</si>
  <si>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</si>
  <si>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</si>
  <si>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</si>
  <si>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</si>
  <si>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</si>
  <si>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</si>
  <si>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</si>
  <si>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</si>
  <si>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</si>
  <si>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</si>
  <si>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</si>
  <si>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</si>
  <si>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</si>
  <si>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</si>
  <si>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</si>
  <si>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</si>
  <si>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</si>
  <si>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</si>
  <si>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</si>
  <si>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</si>
  <si>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</si>
  <si>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</si>
  <si>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</si>
  <si>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</si>
  <si>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</si>
  <si>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</si>
  <si>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</si>
  <si>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</si>
  <si>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</si>
  <si>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</si>
  <si>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</si>
  <si>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</si>
  <si>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</si>
  <si>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</si>
  <si>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</si>
  <si>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</si>
  <si>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</si>
  <si>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</si>
  <si>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</si>
  <si>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</si>
  <si>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</si>
  <si>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</si>
  <si>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</si>
  <si>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</si>
  <si>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</si>
  <si>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</si>
  <si>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</si>
  <si>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</si>
  <si>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</si>
  <si>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</si>
  <si>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</si>
  <si>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</si>
  <si>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</si>
  <si>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</si>
  <si>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</si>
  <si>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</si>
  <si>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</si>
  <si>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</si>
  <si>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</si>
  <si>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</si>
  <si>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</si>
  <si>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</si>
  <si>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</si>
  <si>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</si>
  <si>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</si>
  <si>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</si>
  <si>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</si>
  <si>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</si>
  <si>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</si>
  <si>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</si>
  <si>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</si>
  <si>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</si>
  <si>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</si>
  <si>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</si>
  <si>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</si>
  <si>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</si>
  <si>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</si>
  <si>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</si>
  <si>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</si>
  <si>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</si>
  <si>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</si>
  <si>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</si>
  <si>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</si>
  <si>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</si>
  <si>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</si>
  <si>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</si>
  <si>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</si>
  <si>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</si>
  <si>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</si>
  <si>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</si>
  <si>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</si>
  <si>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</si>
  <si>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</si>
  <si>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</si>
  <si>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</si>
  <si>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</si>
  <si>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</si>
  <si>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</si>
  <si>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</si>
  <si>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</si>
  <si>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</si>
  <si>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</si>
  <si>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</si>
  <si>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</si>
  <si>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</si>
  <si>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</si>
  <si>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</si>
  <si>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</si>
  <si>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</si>
  <si>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04.2018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</si>
  <si>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</si>
  <si>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</si>
  <si>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</si>
  <si>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</si>
  <si>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</si>
  <si>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</si>
  <si>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</si>
  <si>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</si>
  <si>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</si>
  <si>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</si>
  <si>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</si>
  <si>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</si>
  <si>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</si>
  <si>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</si>
  <si>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</si>
  <si>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</si>
  <si>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</si>
  <si>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</si>
  <si>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</si>
  <si>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</si>
  <si>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</si>
  <si>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</si>
  <si>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</si>
  <si>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</si>
  <si>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</si>
  <si>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</si>
  <si>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</si>
  <si>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</si>
  <si>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</si>
  <si>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</si>
  <si>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</si>
  <si>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</si>
  <si>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</si>
  <si>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</si>
  <si>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</si>
  <si>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</si>
  <si>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</si>
  <si>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</si>
  <si>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</si>
  <si>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</si>
  <si>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</si>
  <si>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</si>
  <si>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</si>
  <si>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</si>
  <si>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</si>
  <si>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</si>
  <si>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</si>
  <si>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</si>
  <si>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</si>
  <si>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</si>
  <si>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</si>
  <si>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</si>
  <si>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</si>
  <si>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</si>
  <si>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</si>
  <si>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</si>
  <si>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</si>
  <si>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</si>
  <si>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</si>
  <si>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</si>
  <si>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</si>
  <si>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</si>
  <si>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</si>
  <si>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</si>
  <si>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</si>
  <si>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</si>
  <si>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</si>
  <si>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</si>
  <si>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</si>
  <si>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</si>
  <si>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</si>
  <si>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</si>
  <si>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</si>
  <si>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</si>
  <si>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</si>
  <si>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</si>
  <si>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</si>
  <si>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</si>
  <si>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</si>
  <si>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</si>
  <si>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</si>
  <si>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</si>
  <si>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</si>
  <si>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</si>
  <si>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</si>
  <si>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</si>
  <si>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</si>
  <si>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</si>
  <si>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</si>
  <si>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</si>
  <si>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</si>
  <si>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</si>
  <si>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</si>
  <si>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</si>
  <si>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</si>
  <si>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</si>
  <si>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</si>
  <si>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</si>
  <si>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</si>
  <si>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</si>
  <si>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</si>
  <si>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</si>
  <si>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</si>
  <si>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</si>
  <si>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</si>
  <si>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</si>
  <si>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</si>
  <si>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</si>
  <si>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</si>
  <si>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</si>
  <si>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</si>
  <si>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</si>
  <si>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</si>
  <si>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</si>
  <si>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</si>
  <si>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</si>
  <si>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</si>
  <si>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</si>
  <si>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</si>
  <si>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</si>
  <si>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</si>
  <si>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</si>
  <si>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</si>
  <si>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</si>
  <si>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</si>
  <si>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</si>
  <si>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</si>
  <si>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</si>
  <si>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</si>
  <si>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</si>
  <si>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</si>
  <si>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</si>
  <si>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</si>
  <si>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</si>
  <si>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</si>
  <si>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</si>
  <si>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</si>
  <si>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</si>
  <si>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682012.950.000000</t>
  </si>
  <si>
    <t>Услуги по аренде складских помещений</t>
  </si>
  <si>
    <t>06.2018</t>
  </si>
  <si>
    <t>г.Астана, ул.23, д.5/1</t>
  </si>
  <si>
    <t>м2</t>
  </si>
  <si>
    <t>18997</t>
  </si>
  <si>
    <t>Мүлiктiк жалдауға беру  қызметі (қойма)</t>
  </si>
  <si>
    <t>Услуги по предоставлению в имущественный наем (аренду) помещений  (склад)</t>
  </si>
  <si>
    <t>2 У</t>
  </si>
  <si>
    <t>3 У</t>
  </si>
  <si>
    <t>932919.900.000001</t>
  </si>
  <si>
    <t>Услуги домов/баз/лагерей для отдыха</t>
  </si>
  <si>
    <t>Орал</t>
  </si>
  <si>
    <t>12.2027</t>
  </si>
  <si>
    <t>койко мест</t>
  </si>
  <si>
    <t>4 У</t>
  </si>
  <si>
    <t>Озен</t>
  </si>
  <si>
    <t>5 У</t>
  </si>
  <si>
    <t>Болашак</t>
  </si>
  <si>
    <t>6 У</t>
  </si>
  <si>
    <t>Сай-Утес</t>
  </si>
  <si>
    <t>7 У</t>
  </si>
  <si>
    <t>Мангистау</t>
  </si>
  <si>
    <t>8 У</t>
  </si>
  <si>
    <t>Бейнеу</t>
  </si>
  <si>
    <t>9 У</t>
  </si>
  <si>
    <t>Сагиз</t>
  </si>
  <si>
    <t>10 У</t>
  </si>
  <si>
    <t>Ганюшкино</t>
  </si>
  <si>
    <t>11 У</t>
  </si>
  <si>
    <t>Макат</t>
  </si>
  <si>
    <t>12 У</t>
  </si>
  <si>
    <t>Кульсары</t>
  </si>
  <si>
    <t>13 У</t>
  </si>
  <si>
    <t>Атырау</t>
  </si>
  <si>
    <t>14 У</t>
  </si>
  <si>
    <t>150000000</t>
  </si>
  <si>
    <t>Кандыагаш</t>
  </si>
  <si>
    <t>15 У</t>
  </si>
  <si>
    <t>Айтекеби</t>
  </si>
  <si>
    <t>16 У</t>
  </si>
  <si>
    <t>Тассай</t>
  </si>
  <si>
    <t>17 У</t>
  </si>
  <si>
    <t>Жем</t>
  </si>
  <si>
    <t>18 У</t>
  </si>
  <si>
    <t>Шалкар</t>
  </si>
  <si>
    <t>19 У</t>
  </si>
  <si>
    <t>Никельтау</t>
  </si>
  <si>
    <t>20 У</t>
  </si>
  <si>
    <t>Актобе</t>
  </si>
  <si>
    <t>21 У</t>
  </si>
  <si>
    <t>Сексеул</t>
  </si>
  <si>
    <t>22 У</t>
  </si>
  <si>
    <t>Шиели</t>
  </si>
  <si>
    <t>23 У</t>
  </si>
  <si>
    <t>Казалы</t>
  </si>
  <si>
    <t>24 У</t>
  </si>
  <si>
    <t>Кызылорда</t>
  </si>
  <si>
    <t>25 У</t>
  </si>
  <si>
    <t>Тюлькубас</t>
  </si>
  <si>
    <t>26 У</t>
  </si>
  <si>
    <t>Сарыагаш</t>
  </si>
  <si>
    <t xml:space="preserve">27 У
</t>
  </si>
  <si>
    <t>Арысь</t>
  </si>
  <si>
    <t>28 У</t>
  </si>
  <si>
    <t>Жамбыл</t>
  </si>
  <si>
    <t>29 У</t>
  </si>
  <si>
    <t>Шу</t>
  </si>
  <si>
    <t>30 У</t>
  </si>
  <si>
    <t>190000000</t>
  </si>
  <si>
    <t>Достык</t>
  </si>
  <si>
    <t>31 У</t>
  </si>
  <si>
    <t>Сары-шаган</t>
  </si>
  <si>
    <t>32 У</t>
  </si>
  <si>
    <t>Актогай</t>
  </si>
  <si>
    <t>33 У</t>
  </si>
  <si>
    <t>Шелек</t>
  </si>
  <si>
    <t>34 У</t>
  </si>
  <si>
    <t>Алтынколь</t>
  </si>
  <si>
    <t>35 У</t>
  </si>
  <si>
    <t>Бесколь</t>
  </si>
  <si>
    <t>36 У</t>
  </si>
  <si>
    <t>Отар</t>
  </si>
  <si>
    <t>37 У</t>
  </si>
  <si>
    <t>Сары-озек</t>
  </si>
  <si>
    <t>38 У</t>
  </si>
  <si>
    <t>Матай</t>
  </si>
  <si>
    <t>39 У</t>
  </si>
  <si>
    <t>Шар</t>
  </si>
  <si>
    <t>40 У</t>
  </si>
  <si>
    <t>Аягоз</t>
  </si>
  <si>
    <t>41 У</t>
  </si>
  <si>
    <t>Дегелен</t>
  </si>
  <si>
    <t>42 У</t>
  </si>
  <si>
    <t>Семей</t>
  </si>
  <si>
    <t>43 У</t>
  </si>
  <si>
    <t>Защита</t>
  </si>
  <si>
    <t>44 У</t>
  </si>
  <si>
    <t>Лениногорск</t>
  </si>
  <si>
    <t>45 У</t>
  </si>
  <si>
    <t>Зыряновск</t>
  </si>
  <si>
    <t>46 У</t>
  </si>
  <si>
    <t>Серебрянка</t>
  </si>
  <si>
    <t>47 У</t>
  </si>
  <si>
    <t>Шемонайха</t>
  </si>
  <si>
    <t>48 У</t>
  </si>
  <si>
    <t>Косколь</t>
  </si>
  <si>
    <t>49 У</t>
  </si>
  <si>
    <t>Шубарколь</t>
  </si>
  <si>
    <t>50 У</t>
  </si>
  <si>
    <t>Карагайлы</t>
  </si>
  <si>
    <t>51 У</t>
  </si>
  <si>
    <t>Саяк</t>
  </si>
  <si>
    <t>52 У</t>
  </si>
  <si>
    <t>Кызылжар</t>
  </si>
  <si>
    <t>53 У</t>
  </si>
  <si>
    <t>Агадырь</t>
  </si>
  <si>
    <t>54 У</t>
  </si>
  <si>
    <t>Жезказган</t>
  </si>
  <si>
    <t>55 У</t>
  </si>
  <si>
    <t>Мойынты</t>
  </si>
  <si>
    <t>56 У</t>
  </si>
  <si>
    <t>Екибастуз-1</t>
  </si>
  <si>
    <t>57 У</t>
  </si>
  <si>
    <t>Акбидаик</t>
  </si>
  <si>
    <t>58 У</t>
  </si>
  <si>
    <t>Ушкулун</t>
  </si>
  <si>
    <t>59 У</t>
  </si>
  <si>
    <t>Ерейментау</t>
  </si>
  <si>
    <t>60 У</t>
  </si>
  <si>
    <t>390000000</t>
  </si>
  <si>
    <t>Тобол</t>
  </si>
  <si>
    <t>61 У</t>
  </si>
  <si>
    <t>Костанай</t>
  </si>
  <si>
    <t>62 У</t>
  </si>
  <si>
    <t>Арка</t>
  </si>
  <si>
    <t>63 У</t>
  </si>
  <si>
    <t>Аркалык</t>
  </si>
  <si>
    <t>64 У</t>
  </si>
  <si>
    <t>Есиль</t>
  </si>
  <si>
    <t>65 У</t>
  </si>
  <si>
    <t>Астана</t>
  </si>
  <si>
    <t>66 У</t>
  </si>
  <si>
    <t>110000000</t>
  </si>
  <si>
    <t>Атбасар</t>
  </si>
  <si>
    <t>67 У</t>
  </si>
  <si>
    <t>Кокшетау</t>
  </si>
  <si>
    <t>68 У</t>
  </si>
  <si>
    <t>Пресногорковская</t>
  </si>
  <si>
    <t>69 У</t>
  </si>
  <si>
    <t>Жана-Есиль</t>
  </si>
  <si>
    <t>Демалыс бөлме орындарын беру  қызметі</t>
  </si>
  <si>
    <t>Предоставление мест в комнате отдыха</t>
  </si>
  <si>
    <t>План долгосрочных закупок товаров, работ и услуг АО "КТЖ-Грузовые перевозки" по состоянию на  11 июня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</si>
</sst>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8" fillId="0" borderId="0">
      <alignment/>
      <protection/>
    </xf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49" fontId="53" fillId="0" borderId="0" xfId="0" applyNumberFormat="1" applyFont="1" applyBorder="1" applyAlignment="1">
      <alignment wrapText="1"/>
    </xf>
    <xf numFmtId="49" fontId="54" fillId="0" borderId="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5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53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53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49" fontId="56" fillId="33" borderId="0" xfId="0" applyNumberFormat="1" applyFont="1" applyFill="1" applyAlignment="1">
      <alignment horizontal="center" vertical="center" wrapText="1"/>
    </xf>
    <xf numFmtId="49" fontId="56" fillId="33" borderId="14" xfId="0" applyNumberFormat="1" applyFont="1" applyFill="1" applyBorder="1" applyAlignment="1">
      <alignment horizontal="center" vertical="center" wrapText="1"/>
    </xf>
    <xf numFmtId="2" fontId="56" fillId="33" borderId="14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43" fillId="0" borderId="15" xfId="0" applyFont="1" applyBorder="1" applyAlignment="1">
      <alignment horizontal="center"/>
    </xf>
    <xf numFmtId="49" fontId="55" fillId="0" borderId="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49" fontId="57" fillId="33" borderId="0" xfId="0" applyNumberFormat="1" applyFont="1" applyFill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49" fontId="57" fillId="33" borderId="14" xfId="0" applyNumberFormat="1" applyFont="1" applyFill="1" applyBorder="1" applyAlignment="1">
      <alignment horizontal="center" vertical="center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3" borderId="16" xfId="0" applyNumberFormat="1" applyFont="1" applyFill="1" applyBorder="1" applyAlignment="1">
      <alignment horizontal="center" vertical="center" wrapText="1"/>
    </xf>
    <xf numFmtId="49" fontId="57" fillId="33" borderId="17" xfId="0" applyNumberFormat="1" applyFont="1" applyFill="1" applyBorder="1" applyAlignment="1">
      <alignment horizontal="center" vertical="center" wrapText="1"/>
    </xf>
    <xf numFmtId="49" fontId="57" fillId="33" borderId="18" xfId="0" applyNumberFormat="1" applyFont="1" applyFill="1" applyBorder="1" applyAlignment="1">
      <alignment horizontal="center" vertical="center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49" fontId="57" fillId="33" borderId="2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9" fontId="57" fillId="33" borderId="21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3" borderId="22" xfId="0" applyNumberFormat="1" applyFont="1" applyFill="1" applyBorder="1" applyAlignment="1">
      <alignment horizontal="center" vertical="center" wrapText="1"/>
    </xf>
    <xf numFmtId="49" fontId="57" fillId="33" borderId="15" xfId="0" applyNumberFormat="1" applyFont="1" applyFill="1" applyBorder="1" applyAlignment="1">
      <alignment horizontal="center" vertical="center" wrapText="1"/>
    </xf>
    <xf numFmtId="49" fontId="57" fillId="33" borderId="23" xfId="0" applyNumberFormat="1" applyFont="1" applyFill="1" applyBorder="1" applyAlignment="1">
      <alignment horizontal="center" vertical="center" wrapText="1"/>
    </xf>
    <xf numFmtId="49" fontId="57" fillId="33" borderId="24" xfId="0" applyNumberFormat="1" applyFont="1" applyFill="1" applyBorder="1" applyAlignment="1">
      <alignment horizontal="center" vertical="center" wrapText="1"/>
    </xf>
    <xf numFmtId="49" fontId="57" fillId="33" borderId="24" xfId="0" applyNumberFormat="1" applyFont="1" applyFill="1" applyBorder="1" applyAlignment="1">
      <alignment horizontal="center" vertical="center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3" borderId="22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49" fontId="56" fillId="33" borderId="18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2" fontId="56" fillId="33" borderId="0" xfId="0" applyNumberFormat="1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 wrapText="1"/>
    </xf>
    <xf numFmtId="49" fontId="56" fillId="33" borderId="16" xfId="0" applyNumberFormat="1" applyFont="1" applyFill="1" applyBorder="1" applyAlignment="1">
      <alignment horizontal="center" vertical="center" wrapText="1"/>
    </xf>
    <xf numFmtId="2" fontId="56" fillId="33" borderId="16" xfId="0" applyNumberFormat="1" applyFont="1" applyFill="1" applyBorder="1" applyAlignment="1">
      <alignment horizontal="center" vertical="center" wrapText="1"/>
    </xf>
    <xf numFmtId="2" fontId="59" fillId="33" borderId="16" xfId="0" applyNumberFormat="1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78" fontId="56" fillId="33" borderId="10" xfId="0" applyNumberFormat="1" applyFont="1" applyFill="1" applyBorder="1" applyAlignment="1">
      <alignment horizontal="center" vertical="center" wrapText="1"/>
    </xf>
    <xf numFmtId="178" fontId="59" fillId="33" borderId="10" xfId="0" applyNumberFormat="1" applyFont="1" applyFill="1" applyBorder="1" applyAlignment="1">
      <alignment horizontal="center" vertical="center" wrapText="1"/>
    </xf>
    <xf numFmtId="185" fontId="56" fillId="33" borderId="10" xfId="0" applyNumberFormat="1" applyFont="1" applyFill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center" vertical="center" wrapText="1"/>
    </xf>
    <xf numFmtId="185" fontId="60" fillId="33" borderId="10" xfId="0" applyNumberFormat="1" applyFont="1" applyFill="1" applyBorder="1" applyAlignment="1">
      <alignment horizontal="center" vertical="center" wrapText="1"/>
    </xf>
    <xf numFmtId="180" fontId="7" fillId="33" borderId="10" xfId="93" applyNumberFormat="1" applyFont="1" applyFill="1" applyBorder="1" applyAlignment="1">
      <alignment horizontal="center" vertical="center" wrapText="1"/>
    </xf>
    <xf numFmtId="180" fontId="56" fillId="33" borderId="10" xfId="93" applyNumberFormat="1" applyFont="1" applyFill="1" applyBorder="1" applyAlignment="1">
      <alignment horizontal="center" vertical="center" wrapText="1"/>
    </xf>
    <xf numFmtId="173" fontId="59" fillId="33" borderId="10" xfId="93" applyFont="1" applyFill="1" applyBorder="1" applyAlignment="1">
      <alignment horizontal="center" vertical="center" wrapText="1"/>
    </xf>
    <xf numFmtId="185" fontId="7" fillId="33" borderId="10" xfId="93" applyNumberFormat="1" applyFont="1" applyFill="1" applyBorder="1" applyAlignment="1">
      <alignment horizontal="center" vertical="center" wrapText="1"/>
    </xf>
    <xf numFmtId="0" fontId="7" fillId="33" borderId="25" xfId="82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56" fillId="33" borderId="1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82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57" applyNumberFormat="1" applyFont="1" applyFill="1" applyBorder="1" applyAlignment="1">
      <alignment horizontal="center" vertical="center" wrapText="1"/>
      <protection/>
    </xf>
    <xf numFmtId="0" fontId="56" fillId="33" borderId="14" xfId="0" applyFont="1" applyFill="1" applyBorder="1" applyAlignment="1">
      <alignment horizontal="center" vertical="center" wrapText="1"/>
    </xf>
    <xf numFmtId="1" fontId="56" fillId="33" borderId="14" xfId="0" applyNumberFormat="1" applyFont="1" applyFill="1" applyBorder="1" applyAlignment="1">
      <alignment horizontal="center" vertical="center" wrapText="1"/>
    </xf>
    <xf numFmtId="180" fontId="56" fillId="33" borderId="14" xfId="0" applyNumberFormat="1" applyFont="1" applyFill="1" applyBorder="1" applyAlignment="1">
      <alignment horizontal="center" vertical="center" wrapText="1"/>
    </xf>
    <xf numFmtId="180" fontId="56" fillId="33" borderId="14" xfId="93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180" fontId="7" fillId="33" borderId="10" xfId="95" applyNumberFormat="1" applyFont="1" applyFill="1" applyBorder="1" applyAlignment="1">
      <alignment horizontal="center" vertical="center" wrapText="1"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80" fontId="7" fillId="33" borderId="14" xfId="95" applyNumberFormat="1" applyFont="1" applyFill="1" applyBorder="1" applyAlignment="1">
      <alignment horizontal="center" vertical="center" wrapText="1"/>
    </xf>
    <xf numFmtId="49" fontId="56" fillId="33" borderId="25" xfId="0" applyNumberFormat="1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80" fontId="7" fillId="33" borderId="14" xfId="93" applyNumberFormat="1" applyFont="1" applyFill="1" applyBorder="1" applyAlignment="1">
      <alignment horizontal="center" vertical="center" wrapText="1"/>
    </xf>
    <xf numFmtId="180" fontId="57" fillId="33" borderId="24" xfId="0" applyNumberFormat="1" applyFont="1" applyFill="1" applyBorder="1" applyAlignment="1">
      <alignment horizontal="center" vertical="center" wrapText="1"/>
    </xf>
    <xf numFmtId="180" fontId="57" fillId="33" borderId="10" xfId="0" applyNumberFormat="1" applyFont="1" applyFill="1" applyBorder="1" applyAlignment="1">
      <alignment horizontal="center" vertical="center" wrapText="1"/>
    </xf>
    <xf numFmtId="180" fontId="56" fillId="33" borderId="0" xfId="0" applyNumberFormat="1" applyFont="1" applyFill="1" applyAlignment="1">
      <alignment horizontal="center" vertical="center" wrapText="1"/>
    </xf>
    <xf numFmtId="180" fontId="56" fillId="33" borderId="16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5" xfId="81"/>
    <cellStyle name="Обычный 6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Процентный 2" xfId="88"/>
    <cellStyle name="Процентный 3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 2" xfId="95"/>
    <cellStyle name="Финансовый 2 2" xfId="96"/>
    <cellStyle name="Финансовый 2 2 2" xfId="97"/>
    <cellStyle name="Финансовый 2 2 2 2" xfId="98"/>
    <cellStyle name="Финансовый 2 2 2 3" xfId="99"/>
    <cellStyle name="Финансовый 2 2 3" xfId="100"/>
    <cellStyle name="Финансовый 2 2 3 2" xfId="101"/>
    <cellStyle name="Финансовый 2 2 3 3" xfId="102"/>
    <cellStyle name="Финансовый 2 2 4" xfId="103"/>
    <cellStyle name="Финансовый 2 2 5" xfId="104"/>
    <cellStyle name="Финансовый 2 2 6" xfId="105"/>
    <cellStyle name="Финансовый 2 3" xfId="106"/>
    <cellStyle name="Финансовый 2 3 2" xfId="107"/>
    <cellStyle name="Финансовый 2 3 3" xfId="108"/>
    <cellStyle name="Финансовый 2 4" xfId="109"/>
    <cellStyle name="Финансовый 2 4 2" xfId="110"/>
    <cellStyle name="Финансовый 2 4 3" xfId="111"/>
    <cellStyle name="Финансовый 2 5" xfId="112"/>
    <cellStyle name="Финансовый 2 5 2" xfId="113"/>
    <cellStyle name="Финансовый 2 5 3" xfId="114"/>
    <cellStyle name="Финансовый 2 6" xfId="115"/>
    <cellStyle name="Финансовый 3" xfId="116"/>
    <cellStyle name="Финансовый 4" xfId="117"/>
    <cellStyle name="Финансовый 5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233"/>
  <sheetViews>
    <sheetView tabSelected="1" zoomScale="70" zoomScaleNormal="70" zoomScalePageLayoutView="0" workbookViewId="0" topLeftCell="B1">
      <pane xSplit="5" ySplit="8" topLeftCell="G9" activePane="bottomRight" state="frozen"/>
      <selection pane="topLeft" activeCell="B1" sqref="B1"/>
      <selection pane="topRight" activeCell="I1" sqref="I1"/>
      <selection pane="bottomLeft" activeCell="B9" sqref="B9"/>
      <selection pane="bottomRight" activeCell="B1" sqref="B1"/>
    </sheetView>
  </sheetViews>
  <sheetFormatPr defaultColWidth="9.140625" defaultRowHeight="19.5" customHeight="1"/>
  <cols>
    <col min="1" max="1" width="20.421875" style="31" customWidth="1"/>
    <col min="2" max="2" width="12.28125" style="31" customWidth="1"/>
    <col min="3" max="3" width="20.28125" style="31" customWidth="1"/>
    <col min="4" max="4" width="36.7109375" style="31" customWidth="1"/>
    <col min="5" max="5" width="37.421875" style="31" customWidth="1"/>
    <col min="6" max="6" width="9.421875" style="31" customWidth="1"/>
    <col min="7" max="7" width="21.7109375" style="31" customWidth="1"/>
    <col min="8" max="8" width="14.28125" style="31" customWidth="1"/>
    <col min="9" max="9" width="10.8515625" style="31" customWidth="1"/>
    <col min="10" max="10" width="18.140625" style="31" customWidth="1"/>
    <col min="11" max="11" width="16.28125" style="31" customWidth="1"/>
    <col min="12" max="13" width="18.8515625" style="31" customWidth="1"/>
    <col min="14" max="14" width="19.28125" style="31" customWidth="1"/>
    <col min="15" max="15" width="20.421875" style="31" customWidth="1"/>
    <col min="16" max="16" width="12.28125" style="31" hidden="1" customWidth="1"/>
    <col min="17" max="17" width="19.28125" style="31" hidden="1" customWidth="1"/>
    <col min="18" max="18" width="17.00390625" style="31" hidden="1" customWidth="1"/>
    <col min="19" max="19" width="18.421875" style="31" hidden="1" customWidth="1"/>
    <col min="20" max="20" width="13.421875" style="31" hidden="1" customWidth="1"/>
    <col min="21" max="21" width="15.28125" style="31" hidden="1" customWidth="1"/>
    <col min="22" max="22" width="15.421875" style="31" hidden="1" customWidth="1"/>
    <col min="23" max="23" width="14.421875" style="31" hidden="1" customWidth="1"/>
    <col min="24" max="24" width="14.421875" style="31" customWidth="1"/>
    <col min="25" max="25" width="12.28125" style="31" customWidth="1"/>
    <col min="26" max="26" width="17.8515625" style="31" customWidth="1"/>
    <col min="27" max="27" width="17.28125" style="31" customWidth="1"/>
    <col min="28" max="28" width="17.140625" style="31" customWidth="1"/>
    <col min="29" max="29" width="13.7109375" style="31" customWidth="1"/>
    <col min="30" max="30" width="16.00390625" style="31" customWidth="1"/>
    <col min="31" max="31" width="17.140625" style="31" customWidth="1"/>
    <col min="32" max="32" width="18.28125" style="31" customWidth="1"/>
    <col min="33" max="33" width="13.7109375" style="31" customWidth="1"/>
    <col min="34" max="34" width="16.00390625" style="31" customWidth="1"/>
    <col min="35" max="35" width="17.140625" style="31" customWidth="1"/>
    <col min="36" max="36" width="18.28125" style="31" customWidth="1"/>
    <col min="37" max="37" width="13.7109375" style="31" customWidth="1"/>
    <col min="38" max="38" width="16.00390625" style="31" customWidth="1"/>
    <col min="39" max="39" width="17.140625" style="31" customWidth="1"/>
    <col min="40" max="40" width="18.28125" style="31" customWidth="1"/>
    <col min="41" max="41" width="13.7109375" style="31" customWidth="1"/>
    <col min="42" max="42" width="16.00390625" style="31" customWidth="1"/>
    <col min="43" max="43" width="17.140625" style="31" customWidth="1"/>
    <col min="44" max="44" width="18.28125" style="31" customWidth="1"/>
    <col min="45" max="45" width="13.7109375" style="31" customWidth="1"/>
    <col min="46" max="46" width="16.00390625" style="31" customWidth="1"/>
    <col min="47" max="47" width="17.140625" style="31" customWidth="1"/>
    <col min="48" max="133" width="18.28125" style="31" customWidth="1"/>
    <col min="134" max="134" width="37.421875" style="31" customWidth="1"/>
    <col min="135" max="135" width="18.28125" style="31" customWidth="1"/>
    <col min="136" max="136" width="17.28125" style="31" customWidth="1"/>
    <col min="137" max="137" width="20.57421875" style="44" customWidth="1"/>
    <col min="138" max="138" width="20.421875" style="44" customWidth="1"/>
    <col min="139" max="139" width="19.421875" style="44" customWidth="1"/>
    <col min="140" max="140" width="14.57421875" style="44" customWidth="1"/>
    <col min="141" max="141" width="12.28125" style="31" customWidth="1"/>
    <col min="142" max="142" width="14.57421875" style="31" customWidth="1"/>
    <col min="143" max="143" width="11.7109375" style="31" customWidth="1"/>
    <col min="144" max="144" width="14.00390625" style="31" customWidth="1"/>
    <col min="145" max="145" width="20.57421875" style="31" customWidth="1"/>
    <col min="146" max="146" width="11.7109375" style="31" customWidth="1"/>
    <col min="147" max="147" width="10.8515625" style="31" customWidth="1"/>
    <col min="148" max="16384" width="9.140625" style="31" customWidth="1"/>
  </cols>
  <sheetData>
    <row r="1" spans="2:136" ht="19.5" customHeight="1">
      <c r="B1" s="34" t="s">
        <v>2065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</row>
    <row r="2" spans="2:136" ht="19.5" customHeight="1">
      <c r="B2" s="29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</row>
    <row r="3" spans="3:135" ht="19.5" customHeigh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</row>
    <row r="4" spans="1:147" ht="19.5" customHeight="1">
      <c r="A4" s="46" t="s">
        <v>1583</v>
      </c>
      <c r="B4" s="46" t="s">
        <v>31</v>
      </c>
      <c r="C4" s="46" t="s">
        <v>0</v>
      </c>
      <c r="D4" s="46" t="s">
        <v>18</v>
      </c>
      <c r="E4" s="46" t="s">
        <v>19</v>
      </c>
      <c r="F4" s="46" t="s">
        <v>1</v>
      </c>
      <c r="G4" s="46" t="s">
        <v>29</v>
      </c>
      <c r="H4" s="46" t="s">
        <v>7</v>
      </c>
      <c r="I4" s="46" t="s">
        <v>30</v>
      </c>
      <c r="J4" s="46" t="s">
        <v>2</v>
      </c>
      <c r="K4" s="46" t="s">
        <v>9</v>
      </c>
      <c r="L4" s="46" t="s">
        <v>10</v>
      </c>
      <c r="M4" s="46" t="s">
        <v>22</v>
      </c>
      <c r="N4" s="46" t="s">
        <v>16</v>
      </c>
      <c r="O4" s="46" t="s">
        <v>11</v>
      </c>
      <c r="P4" s="46" t="s">
        <v>697</v>
      </c>
      <c r="Q4" s="47" t="s">
        <v>1521</v>
      </c>
      <c r="R4" s="48"/>
      <c r="S4" s="49"/>
      <c r="T4" s="50" t="s">
        <v>17</v>
      </c>
      <c r="U4" s="51"/>
      <c r="V4" s="52"/>
      <c r="W4" s="46" t="s">
        <v>982</v>
      </c>
      <c r="X4" s="46" t="s">
        <v>21</v>
      </c>
      <c r="Y4" s="53" t="s">
        <v>23</v>
      </c>
      <c r="Z4" s="54"/>
      <c r="AA4" s="54"/>
      <c r="AB4" s="54"/>
      <c r="AC4" s="53" t="s">
        <v>24</v>
      </c>
      <c r="AD4" s="53"/>
      <c r="AE4" s="53"/>
      <c r="AF4" s="53"/>
      <c r="AG4" s="53" t="s">
        <v>25</v>
      </c>
      <c r="AH4" s="53"/>
      <c r="AI4" s="53"/>
      <c r="AJ4" s="53"/>
      <c r="AK4" s="53" t="s">
        <v>26</v>
      </c>
      <c r="AL4" s="53"/>
      <c r="AM4" s="53"/>
      <c r="AN4" s="53"/>
      <c r="AO4" s="53" t="s">
        <v>27</v>
      </c>
      <c r="AP4" s="53"/>
      <c r="AQ4" s="53"/>
      <c r="AR4" s="53"/>
      <c r="AS4" s="53" t="s">
        <v>28</v>
      </c>
      <c r="AT4" s="53"/>
      <c r="AU4" s="53"/>
      <c r="AV4" s="53"/>
      <c r="AW4" s="53" t="s">
        <v>1593</v>
      </c>
      <c r="AX4" s="53"/>
      <c r="AY4" s="53"/>
      <c r="AZ4" s="53"/>
      <c r="BA4" s="53" t="s">
        <v>1594</v>
      </c>
      <c r="BB4" s="53"/>
      <c r="BC4" s="53"/>
      <c r="BD4" s="53"/>
      <c r="BE4" s="53" t="s">
        <v>1595</v>
      </c>
      <c r="BF4" s="53"/>
      <c r="BG4" s="53"/>
      <c r="BH4" s="53"/>
      <c r="BI4" s="53" t="s">
        <v>1596</v>
      </c>
      <c r="BJ4" s="53"/>
      <c r="BK4" s="53"/>
      <c r="BL4" s="53"/>
      <c r="BM4" s="53" t="s">
        <v>1597</v>
      </c>
      <c r="BN4" s="53"/>
      <c r="BO4" s="53"/>
      <c r="BP4" s="53"/>
      <c r="BQ4" s="53" t="s">
        <v>1622</v>
      </c>
      <c r="BR4" s="53"/>
      <c r="BS4" s="53"/>
      <c r="BT4" s="53"/>
      <c r="BU4" s="53" t="s">
        <v>1623</v>
      </c>
      <c r="BV4" s="53"/>
      <c r="BW4" s="53"/>
      <c r="BX4" s="53"/>
      <c r="BY4" s="53" t="s">
        <v>1637</v>
      </c>
      <c r="BZ4" s="53"/>
      <c r="CA4" s="53"/>
      <c r="CB4" s="53"/>
      <c r="CC4" s="53" t="s">
        <v>1638</v>
      </c>
      <c r="CD4" s="53"/>
      <c r="CE4" s="53"/>
      <c r="CF4" s="53"/>
      <c r="CG4" s="53" t="s">
        <v>1639</v>
      </c>
      <c r="CH4" s="53"/>
      <c r="CI4" s="53"/>
      <c r="CJ4" s="53"/>
      <c r="CK4" s="53" t="s">
        <v>1640</v>
      </c>
      <c r="CL4" s="53"/>
      <c r="CM4" s="53"/>
      <c r="CN4" s="53"/>
      <c r="CO4" s="53" t="s">
        <v>1641</v>
      </c>
      <c r="CP4" s="53"/>
      <c r="CQ4" s="53"/>
      <c r="CR4" s="53"/>
      <c r="CS4" s="53" t="s">
        <v>1642</v>
      </c>
      <c r="CT4" s="53"/>
      <c r="CU4" s="53"/>
      <c r="CV4" s="53"/>
      <c r="CW4" s="53" t="s">
        <v>1643</v>
      </c>
      <c r="CX4" s="53"/>
      <c r="CY4" s="53"/>
      <c r="CZ4" s="53"/>
      <c r="DA4" s="53" t="s">
        <v>1644</v>
      </c>
      <c r="DB4" s="53"/>
      <c r="DC4" s="53"/>
      <c r="DD4" s="53"/>
      <c r="DE4" s="53" t="s">
        <v>1645</v>
      </c>
      <c r="DF4" s="53"/>
      <c r="DG4" s="53"/>
      <c r="DH4" s="53"/>
      <c r="DI4" s="53" t="s">
        <v>1646</v>
      </c>
      <c r="DJ4" s="53"/>
      <c r="DK4" s="53"/>
      <c r="DL4" s="53"/>
      <c r="DM4" s="53" t="s">
        <v>1647</v>
      </c>
      <c r="DN4" s="53"/>
      <c r="DO4" s="53"/>
      <c r="DP4" s="53"/>
      <c r="DQ4" s="53" t="s">
        <v>1648</v>
      </c>
      <c r="DR4" s="53"/>
      <c r="DS4" s="53"/>
      <c r="DT4" s="53"/>
      <c r="DU4" s="53" t="s">
        <v>1649</v>
      </c>
      <c r="DV4" s="53"/>
      <c r="DW4" s="53"/>
      <c r="DX4" s="53"/>
      <c r="DY4" s="53" t="s">
        <v>1650</v>
      </c>
      <c r="DZ4" s="53"/>
      <c r="EA4" s="53"/>
      <c r="EB4" s="53"/>
      <c r="EC4" s="47" t="s">
        <v>863</v>
      </c>
      <c r="ED4" s="48"/>
      <c r="EE4" s="49"/>
      <c r="EF4" s="53" t="s">
        <v>20</v>
      </c>
      <c r="EG4" s="47" t="s">
        <v>889</v>
      </c>
      <c r="EH4" s="48"/>
      <c r="EI4" s="47" t="s">
        <v>890</v>
      </c>
      <c r="EJ4" s="48"/>
      <c r="EK4" s="48"/>
      <c r="EL4" s="48"/>
      <c r="EM4" s="48"/>
      <c r="EN4" s="48"/>
      <c r="EO4" s="48"/>
      <c r="EP4" s="48"/>
      <c r="EQ4" s="48"/>
    </row>
    <row r="5" spans="1:147" ht="19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 t="s">
        <v>12</v>
      </c>
      <c r="R5" s="47" t="s">
        <v>13</v>
      </c>
      <c r="S5" s="49"/>
      <c r="T5" s="57"/>
      <c r="U5" s="58"/>
      <c r="V5" s="59"/>
      <c r="W5" s="55"/>
      <c r="X5" s="55"/>
      <c r="Y5" s="53" t="s">
        <v>3</v>
      </c>
      <c r="Z5" s="53" t="s">
        <v>4</v>
      </c>
      <c r="AA5" s="53" t="s">
        <v>5</v>
      </c>
      <c r="AB5" s="53" t="s">
        <v>6</v>
      </c>
      <c r="AC5" s="53" t="s">
        <v>3</v>
      </c>
      <c r="AD5" s="53" t="s">
        <v>4</v>
      </c>
      <c r="AE5" s="53" t="s">
        <v>5</v>
      </c>
      <c r="AF5" s="53" t="s">
        <v>6</v>
      </c>
      <c r="AG5" s="53" t="s">
        <v>3</v>
      </c>
      <c r="AH5" s="53" t="s">
        <v>4</v>
      </c>
      <c r="AI5" s="53" t="s">
        <v>5</v>
      </c>
      <c r="AJ5" s="53" t="s">
        <v>6</v>
      </c>
      <c r="AK5" s="53" t="s">
        <v>3</v>
      </c>
      <c r="AL5" s="53" t="s">
        <v>4</v>
      </c>
      <c r="AM5" s="53" t="s">
        <v>5</v>
      </c>
      <c r="AN5" s="53" t="s">
        <v>6</v>
      </c>
      <c r="AO5" s="53" t="s">
        <v>3</v>
      </c>
      <c r="AP5" s="53" t="s">
        <v>4</v>
      </c>
      <c r="AQ5" s="53" t="s">
        <v>5</v>
      </c>
      <c r="AR5" s="53" t="s">
        <v>6</v>
      </c>
      <c r="AS5" s="53" t="s">
        <v>3</v>
      </c>
      <c r="AT5" s="53" t="s">
        <v>4</v>
      </c>
      <c r="AU5" s="53" t="s">
        <v>5</v>
      </c>
      <c r="AV5" s="53" t="s">
        <v>6</v>
      </c>
      <c r="AW5" s="53" t="s">
        <v>3</v>
      </c>
      <c r="AX5" s="53" t="s">
        <v>4</v>
      </c>
      <c r="AY5" s="53" t="s">
        <v>5</v>
      </c>
      <c r="AZ5" s="53" t="s">
        <v>6</v>
      </c>
      <c r="BA5" s="53" t="s">
        <v>3</v>
      </c>
      <c r="BB5" s="53" t="s">
        <v>4</v>
      </c>
      <c r="BC5" s="53" t="s">
        <v>5</v>
      </c>
      <c r="BD5" s="53" t="s">
        <v>6</v>
      </c>
      <c r="BE5" s="53" t="s">
        <v>3</v>
      </c>
      <c r="BF5" s="53" t="s">
        <v>4</v>
      </c>
      <c r="BG5" s="53" t="s">
        <v>5</v>
      </c>
      <c r="BH5" s="53" t="s">
        <v>6</v>
      </c>
      <c r="BI5" s="53" t="s">
        <v>3</v>
      </c>
      <c r="BJ5" s="53" t="s">
        <v>4</v>
      </c>
      <c r="BK5" s="53" t="s">
        <v>5</v>
      </c>
      <c r="BL5" s="53" t="s">
        <v>6</v>
      </c>
      <c r="BM5" s="53" t="s">
        <v>3</v>
      </c>
      <c r="BN5" s="53" t="s">
        <v>4</v>
      </c>
      <c r="BO5" s="53" t="s">
        <v>5</v>
      </c>
      <c r="BP5" s="53" t="s">
        <v>6</v>
      </c>
      <c r="BQ5" s="53" t="s">
        <v>3</v>
      </c>
      <c r="BR5" s="53" t="s">
        <v>4</v>
      </c>
      <c r="BS5" s="53" t="s">
        <v>5</v>
      </c>
      <c r="BT5" s="53" t="s">
        <v>6</v>
      </c>
      <c r="BU5" s="53" t="s">
        <v>3</v>
      </c>
      <c r="BV5" s="53" t="s">
        <v>4</v>
      </c>
      <c r="BW5" s="53" t="s">
        <v>5</v>
      </c>
      <c r="BX5" s="53" t="s">
        <v>6</v>
      </c>
      <c r="BY5" s="53" t="s">
        <v>3</v>
      </c>
      <c r="BZ5" s="53" t="s">
        <v>4</v>
      </c>
      <c r="CA5" s="53" t="s">
        <v>5</v>
      </c>
      <c r="CB5" s="53" t="s">
        <v>6</v>
      </c>
      <c r="CC5" s="53" t="s">
        <v>3</v>
      </c>
      <c r="CD5" s="53" t="s">
        <v>4</v>
      </c>
      <c r="CE5" s="53" t="s">
        <v>5</v>
      </c>
      <c r="CF5" s="53" t="s">
        <v>6</v>
      </c>
      <c r="CG5" s="53" t="s">
        <v>3</v>
      </c>
      <c r="CH5" s="53" t="s">
        <v>4</v>
      </c>
      <c r="CI5" s="53" t="s">
        <v>5</v>
      </c>
      <c r="CJ5" s="53" t="s">
        <v>6</v>
      </c>
      <c r="CK5" s="53" t="s">
        <v>3</v>
      </c>
      <c r="CL5" s="53" t="s">
        <v>4</v>
      </c>
      <c r="CM5" s="53" t="s">
        <v>5</v>
      </c>
      <c r="CN5" s="53" t="s">
        <v>6</v>
      </c>
      <c r="CO5" s="53" t="s">
        <v>3</v>
      </c>
      <c r="CP5" s="53" t="s">
        <v>4</v>
      </c>
      <c r="CQ5" s="53" t="s">
        <v>5</v>
      </c>
      <c r="CR5" s="53" t="s">
        <v>6</v>
      </c>
      <c r="CS5" s="53" t="s">
        <v>3</v>
      </c>
      <c r="CT5" s="53" t="s">
        <v>4</v>
      </c>
      <c r="CU5" s="53" t="s">
        <v>5</v>
      </c>
      <c r="CV5" s="53" t="s">
        <v>6</v>
      </c>
      <c r="CW5" s="53" t="s">
        <v>3</v>
      </c>
      <c r="CX5" s="53" t="s">
        <v>4</v>
      </c>
      <c r="CY5" s="53" t="s">
        <v>5</v>
      </c>
      <c r="CZ5" s="53" t="s">
        <v>6</v>
      </c>
      <c r="DA5" s="53" t="s">
        <v>3</v>
      </c>
      <c r="DB5" s="53" t="s">
        <v>4</v>
      </c>
      <c r="DC5" s="53" t="s">
        <v>5</v>
      </c>
      <c r="DD5" s="53" t="s">
        <v>6</v>
      </c>
      <c r="DE5" s="53" t="s">
        <v>3</v>
      </c>
      <c r="DF5" s="53" t="s">
        <v>4</v>
      </c>
      <c r="DG5" s="53" t="s">
        <v>5</v>
      </c>
      <c r="DH5" s="53" t="s">
        <v>6</v>
      </c>
      <c r="DI5" s="53" t="s">
        <v>3</v>
      </c>
      <c r="DJ5" s="53" t="s">
        <v>4</v>
      </c>
      <c r="DK5" s="53" t="s">
        <v>5</v>
      </c>
      <c r="DL5" s="53" t="s">
        <v>6</v>
      </c>
      <c r="DM5" s="53" t="s">
        <v>3</v>
      </c>
      <c r="DN5" s="53" t="s">
        <v>4</v>
      </c>
      <c r="DO5" s="53" t="s">
        <v>5</v>
      </c>
      <c r="DP5" s="53" t="s">
        <v>6</v>
      </c>
      <c r="DQ5" s="53" t="s">
        <v>3</v>
      </c>
      <c r="DR5" s="53" t="s">
        <v>4</v>
      </c>
      <c r="DS5" s="53" t="s">
        <v>5</v>
      </c>
      <c r="DT5" s="53" t="s">
        <v>6</v>
      </c>
      <c r="DU5" s="53" t="s">
        <v>3</v>
      </c>
      <c r="DV5" s="53" t="s">
        <v>4</v>
      </c>
      <c r="DW5" s="53" t="s">
        <v>5</v>
      </c>
      <c r="DX5" s="53" t="s">
        <v>6</v>
      </c>
      <c r="DY5" s="53" t="s">
        <v>3</v>
      </c>
      <c r="DZ5" s="53" t="s">
        <v>4</v>
      </c>
      <c r="EA5" s="53" t="s">
        <v>5</v>
      </c>
      <c r="EB5" s="53" t="s">
        <v>6</v>
      </c>
      <c r="EC5" s="53" t="s">
        <v>3</v>
      </c>
      <c r="ED5" s="53" t="s">
        <v>5</v>
      </c>
      <c r="EE5" s="53" t="s">
        <v>1530</v>
      </c>
      <c r="EF5" s="53"/>
      <c r="EG5" s="53" t="s">
        <v>891</v>
      </c>
      <c r="EH5" s="53" t="s">
        <v>892</v>
      </c>
      <c r="EI5" s="47" t="s">
        <v>893</v>
      </c>
      <c r="EJ5" s="48"/>
      <c r="EK5" s="49"/>
      <c r="EL5" s="47" t="s">
        <v>894</v>
      </c>
      <c r="EM5" s="48"/>
      <c r="EN5" s="49"/>
      <c r="EO5" s="47" t="s">
        <v>895</v>
      </c>
      <c r="EP5" s="48"/>
      <c r="EQ5" s="48"/>
    </row>
    <row r="6" spans="1:147" s="43" customFormat="1" ht="19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6" t="s">
        <v>14</v>
      </c>
      <c r="R6" s="56" t="s">
        <v>15</v>
      </c>
      <c r="S6" s="56" t="s">
        <v>14</v>
      </c>
      <c r="T6" s="56" t="s">
        <v>703</v>
      </c>
      <c r="U6" s="56" t="s">
        <v>704</v>
      </c>
      <c r="V6" s="56" t="s">
        <v>705</v>
      </c>
      <c r="W6" s="60"/>
      <c r="X6" s="60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6" t="s">
        <v>896</v>
      </c>
      <c r="EJ6" s="56" t="s">
        <v>897</v>
      </c>
      <c r="EK6" s="56" t="s">
        <v>898</v>
      </c>
      <c r="EL6" s="56" t="s">
        <v>896</v>
      </c>
      <c r="EM6" s="56" t="s">
        <v>897</v>
      </c>
      <c r="EN6" s="56" t="s">
        <v>898</v>
      </c>
      <c r="EO6" s="56" t="s">
        <v>896</v>
      </c>
      <c r="EP6" s="56" t="s">
        <v>897</v>
      </c>
      <c r="EQ6" s="62" t="s">
        <v>898</v>
      </c>
    </row>
    <row r="7" spans="1:147" s="43" customFormat="1" ht="19.5" customHeight="1">
      <c r="A7" s="56" t="s">
        <v>718</v>
      </c>
      <c r="B7" s="61" t="s">
        <v>701</v>
      </c>
      <c r="C7" s="61" t="s">
        <v>702</v>
      </c>
      <c r="D7" s="61" t="s">
        <v>720</v>
      </c>
      <c r="E7" s="61" t="s">
        <v>721</v>
      </c>
      <c r="F7" s="61" t="s">
        <v>722</v>
      </c>
      <c r="G7" s="61" t="s">
        <v>723</v>
      </c>
      <c r="H7" s="61" t="s">
        <v>719</v>
      </c>
      <c r="I7" s="61" t="s">
        <v>724</v>
      </c>
      <c r="J7" s="61" t="s">
        <v>706</v>
      </c>
      <c r="K7" s="61" t="s">
        <v>725</v>
      </c>
      <c r="L7" s="61" t="s">
        <v>726</v>
      </c>
      <c r="M7" s="61" t="s">
        <v>727</v>
      </c>
      <c r="N7" s="61" t="s">
        <v>728</v>
      </c>
      <c r="O7" s="61" t="s">
        <v>729</v>
      </c>
      <c r="P7" s="61" t="s">
        <v>730</v>
      </c>
      <c r="Q7" s="61" t="s">
        <v>731</v>
      </c>
      <c r="R7" s="61" t="s">
        <v>732</v>
      </c>
      <c r="S7" s="61" t="s">
        <v>733</v>
      </c>
      <c r="T7" s="61" t="s">
        <v>734</v>
      </c>
      <c r="U7" s="61" t="s">
        <v>735</v>
      </c>
      <c r="V7" s="61" t="s">
        <v>736</v>
      </c>
      <c r="W7" s="61" t="s">
        <v>737</v>
      </c>
      <c r="X7" s="61" t="s">
        <v>738</v>
      </c>
      <c r="Y7" s="61" t="s">
        <v>739</v>
      </c>
      <c r="Z7" s="61" t="s">
        <v>740</v>
      </c>
      <c r="AA7" s="61" t="s">
        <v>741</v>
      </c>
      <c r="AB7" s="61" t="s">
        <v>742</v>
      </c>
      <c r="AC7" s="61" t="s">
        <v>743</v>
      </c>
      <c r="AD7" s="61" t="s">
        <v>744</v>
      </c>
      <c r="AE7" s="61" t="s">
        <v>745</v>
      </c>
      <c r="AF7" s="61" t="s">
        <v>746</v>
      </c>
      <c r="AG7" s="61" t="s">
        <v>747</v>
      </c>
      <c r="AH7" s="61" t="s">
        <v>748</v>
      </c>
      <c r="AI7" s="61" t="s">
        <v>749</v>
      </c>
      <c r="AJ7" s="61" t="s">
        <v>750</v>
      </c>
      <c r="AK7" s="61" t="s">
        <v>751</v>
      </c>
      <c r="AL7" s="61" t="s">
        <v>864</v>
      </c>
      <c r="AM7" s="61" t="s">
        <v>865</v>
      </c>
      <c r="AN7" s="61" t="s">
        <v>866</v>
      </c>
      <c r="AO7" s="61" t="s">
        <v>867</v>
      </c>
      <c r="AP7" s="61" t="s">
        <v>868</v>
      </c>
      <c r="AQ7" s="61" t="s">
        <v>869</v>
      </c>
      <c r="AR7" s="61" t="s">
        <v>870</v>
      </c>
      <c r="AS7" s="61" t="s">
        <v>871</v>
      </c>
      <c r="AT7" s="61" t="s">
        <v>872</v>
      </c>
      <c r="AU7" s="61" t="s">
        <v>873</v>
      </c>
      <c r="AV7" s="61" t="s">
        <v>874</v>
      </c>
      <c r="AW7" s="61" t="s">
        <v>875</v>
      </c>
      <c r="AX7" s="61" t="s">
        <v>876</v>
      </c>
      <c r="AY7" s="61" t="s">
        <v>877</v>
      </c>
      <c r="AZ7" s="61" t="s">
        <v>878</v>
      </c>
      <c r="BA7" s="61" t="s">
        <v>879</v>
      </c>
      <c r="BB7" s="61" t="s">
        <v>901</v>
      </c>
      <c r="BC7" s="61" t="s">
        <v>902</v>
      </c>
      <c r="BD7" s="61" t="s">
        <v>903</v>
      </c>
      <c r="BE7" s="61" t="s">
        <v>904</v>
      </c>
      <c r="BF7" s="61" t="s">
        <v>905</v>
      </c>
      <c r="BG7" s="61" t="s">
        <v>906</v>
      </c>
      <c r="BH7" s="61" t="s">
        <v>907</v>
      </c>
      <c r="BI7" s="61" t="s">
        <v>1531</v>
      </c>
      <c r="BJ7" s="61" t="s">
        <v>1591</v>
      </c>
      <c r="BK7" s="61" t="s">
        <v>1592</v>
      </c>
      <c r="BL7" s="61" t="s">
        <v>1598</v>
      </c>
      <c r="BM7" s="61" t="s">
        <v>1599</v>
      </c>
      <c r="BN7" s="61" t="s">
        <v>1600</v>
      </c>
      <c r="BO7" s="61" t="s">
        <v>1601</v>
      </c>
      <c r="BP7" s="61" t="s">
        <v>1602</v>
      </c>
      <c r="BQ7" s="61" t="s">
        <v>1599</v>
      </c>
      <c r="BR7" s="61" t="s">
        <v>1600</v>
      </c>
      <c r="BS7" s="61" t="s">
        <v>1601</v>
      </c>
      <c r="BT7" s="61" t="s">
        <v>1602</v>
      </c>
      <c r="BU7" s="61" t="s">
        <v>1603</v>
      </c>
      <c r="BV7" s="61" t="s">
        <v>1604</v>
      </c>
      <c r="BW7" s="61" t="s">
        <v>1605</v>
      </c>
      <c r="BX7" s="61" t="s">
        <v>1606</v>
      </c>
      <c r="BY7" s="61" t="s">
        <v>1607</v>
      </c>
      <c r="BZ7" s="61" t="s">
        <v>1608</v>
      </c>
      <c r="CA7" s="61" t="s">
        <v>1609</v>
      </c>
      <c r="CB7" s="61" t="s">
        <v>1610</v>
      </c>
      <c r="CC7" s="61" t="s">
        <v>1611</v>
      </c>
      <c r="CD7" s="61" t="s">
        <v>1612</v>
      </c>
      <c r="CE7" s="61" t="s">
        <v>1613</v>
      </c>
      <c r="CF7" s="61" t="s">
        <v>1614</v>
      </c>
      <c r="CG7" s="61" t="s">
        <v>1615</v>
      </c>
      <c r="CH7" s="61" t="s">
        <v>1616</v>
      </c>
      <c r="CI7" s="61" t="s">
        <v>1617</v>
      </c>
      <c r="CJ7" s="61" t="s">
        <v>1618</v>
      </c>
      <c r="CK7" s="61" t="s">
        <v>1619</v>
      </c>
      <c r="CL7" s="61" t="s">
        <v>1620</v>
      </c>
      <c r="CM7" s="61" t="s">
        <v>1621</v>
      </c>
      <c r="CN7" s="61" t="s">
        <v>1651</v>
      </c>
      <c r="CO7" s="61" t="s">
        <v>1652</v>
      </c>
      <c r="CP7" s="61" t="s">
        <v>1653</v>
      </c>
      <c r="CQ7" s="61" t="s">
        <v>1654</v>
      </c>
      <c r="CR7" s="61" t="s">
        <v>1655</v>
      </c>
      <c r="CS7" s="61" t="s">
        <v>1656</v>
      </c>
      <c r="CT7" s="61" t="s">
        <v>1657</v>
      </c>
      <c r="CU7" s="61" t="s">
        <v>1658</v>
      </c>
      <c r="CV7" s="61" t="s">
        <v>1659</v>
      </c>
      <c r="CW7" s="61" t="s">
        <v>1660</v>
      </c>
      <c r="CX7" s="61" t="s">
        <v>1661</v>
      </c>
      <c r="CY7" s="61" t="s">
        <v>1662</v>
      </c>
      <c r="CZ7" s="61" t="s">
        <v>1663</v>
      </c>
      <c r="DA7" s="61" t="s">
        <v>1664</v>
      </c>
      <c r="DB7" s="61" t="s">
        <v>1665</v>
      </c>
      <c r="DC7" s="61" t="s">
        <v>1666</v>
      </c>
      <c r="DD7" s="61" t="s">
        <v>1667</v>
      </c>
      <c r="DE7" s="61" t="s">
        <v>1668</v>
      </c>
      <c r="DF7" s="61" t="s">
        <v>1669</v>
      </c>
      <c r="DG7" s="61" t="s">
        <v>1670</v>
      </c>
      <c r="DH7" s="61" t="s">
        <v>1671</v>
      </c>
      <c r="DI7" s="61" t="s">
        <v>1672</v>
      </c>
      <c r="DJ7" s="61" t="s">
        <v>1673</v>
      </c>
      <c r="DK7" s="61" t="s">
        <v>1674</v>
      </c>
      <c r="DL7" s="61" t="s">
        <v>1675</v>
      </c>
      <c r="DM7" s="61" t="s">
        <v>1676</v>
      </c>
      <c r="DN7" s="61" t="s">
        <v>1677</v>
      </c>
      <c r="DO7" s="61" t="s">
        <v>1678</v>
      </c>
      <c r="DP7" s="61" t="s">
        <v>1679</v>
      </c>
      <c r="DQ7" s="61" t="s">
        <v>1680</v>
      </c>
      <c r="DR7" s="61" t="s">
        <v>1681</v>
      </c>
      <c r="DS7" s="61" t="s">
        <v>1682</v>
      </c>
      <c r="DT7" s="61" t="s">
        <v>1683</v>
      </c>
      <c r="DU7" s="61" t="s">
        <v>1684</v>
      </c>
      <c r="DV7" s="61" t="s">
        <v>1685</v>
      </c>
      <c r="DW7" s="61" t="s">
        <v>1686</v>
      </c>
      <c r="DX7" s="61" t="s">
        <v>1687</v>
      </c>
      <c r="DY7" s="61" t="s">
        <v>1688</v>
      </c>
      <c r="DZ7" s="61" t="s">
        <v>1689</v>
      </c>
      <c r="EA7" s="61" t="s">
        <v>1690</v>
      </c>
      <c r="EB7" s="61" t="s">
        <v>1691</v>
      </c>
      <c r="EC7" s="61" t="s">
        <v>1692</v>
      </c>
      <c r="ED7" s="61" t="s">
        <v>1693</v>
      </c>
      <c r="EE7" s="61" t="s">
        <v>1694</v>
      </c>
      <c r="EF7" s="61" t="s">
        <v>1695</v>
      </c>
      <c r="EG7" s="61" t="s">
        <v>1696</v>
      </c>
      <c r="EH7" s="61" t="s">
        <v>1697</v>
      </c>
      <c r="EI7" s="61" t="s">
        <v>1698</v>
      </c>
      <c r="EJ7" s="61" t="s">
        <v>1699</v>
      </c>
      <c r="EK7" s="61" t="s">
        <v>1700</v>
      </c>
      <c r="EL7" s="61" t="s">
        <v>1701</v>
      </c>
      <c r="EM7" s="61" t="s">
        <v>1702</v>
      </c>
      <c r="EN7" s="61" t="s">
        <v>1703</v>
      </c>
      <c r="EO7" s="61" t="s">
        <v>1704</v>
      </c>
      <c r="EP7" s="61" t="s">
        <v>1705</v>
      </c>
      <c r="EQ7" s="61" t="s">
        <v>1706</v>
      </c>
    </row>
    <row r="8" spans="1:147" s="43" customFormat="1" ht="19.5" customHeight="1">
      <c r="A8" s="56"/>
      <c r="B8" s="56" t="s">
        <v>1708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107"/>
      <c r="EE8" s="107"/>
      <c r="EF8" s="63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3"/>
    </row>
    <row r="9" spans="1:147" ht="19.5" customHeight="1">
      <c r="A9" s="28"/>
      <c r="B9" s="64" t="s">
        <v>1774</v>
      </c>
      <c r="C9" s="28" t="s">
        <v>1534</v>
      </c>
      <c r="D9" s="28" t="s">
        <v>1535</v>
      </c>
      <c r="E9" s="28" t="s">
        <v>1536</v>
      </c>
      <c r="F9" s="28" t="s">
        <v>855</v>
      </c>
      <c r="G9" s="28"/>
      <c r="H9" s="28" t="s">
        <v>862</v>
      </c>
      <c r="I9" s="28">
        <v>58</v>
      </c>
      <c r="J9" s="28">
        <v>710000000</v>
      </c>
      <c r="K9" s="25" t="s">
        <v>1532</v>
      </c>
      <c r="L9" s="28" t="s">
        <v>1773</v>
      </c>
      <c r="M9" s="28" t="s">
        <v>359</v>
      </c>
      <c r="N9" s="28">
        <v>396473100</v>
      </c>
      <c r="O9" s="28" t="s">
        <v>1548</v>
      </c>
      <c r="P9" s="28" t="s">
        <v>686</v>
      </c>
      <c r="Q9" s="28" t="s">
        <v>1559</v>
      </c>
      <c r="R9" s="28"/>
      <c r="S9" s="28"/>
      <c r="T9" s="28">
        <v>0</v>
      </c>
      <c r="U9" s="28">
        <v>0</v>
      </c>
      <c r="V9" s="28">
        <v>100</v>
      </c>
      <c r="W9" s="28" t="s">
        <v>968</v>
      </c>
      <c r="X9" s="28" t="s">
        <v>886</v>
      </c>
      <c r="Y9" s="28">
        <v>13</v>
      </c>
      <c r="Z9" s="30">
        <v>449.4</v>
      </c>
      <c r="AA9" s="30">
        <f aca="true" t="shared" si="0" ref="AA9:AA72">Y9*Z9</f>
        <v>5842.2</v>
      </c>
      <c r="AB9" s="30">
        <f aca="true" t="shared" si="1" ref="AB9:AB72">IF(X9="С НДС",AA9*1.12,AA9)</f>
        <v>6543.264</v>
      </c>
      <c r="AC9" s="30">
        <v>13</v>
      </c>
      <c r="AD9" s="30">
        <v>449.4</v>
      </c>
      <c r="AE9" s="30">
        <f aca="true" t="shared" si="2" ref="AE9:AE72">AC9*AD9</f>
        <v>5842.2</v>
      </c>
      <c r="AF9" s="30">
        <f aca="true" t="shared" si="3" ref="AF9:AF72">IF(X9="С НДС",AE9*1.12,AE9)</f>
        <v>6543.264</v>
      </c>
      <c r="AG9" s="30">
        <v>13</v>
      </c>
      <c r="AH9" s="30">
        <v>449.4</v>
      </c>
      <c r="AI9" s="30">
        <f aca="true" t="shared" si="4" ref="AI9:AI72">AG9*AH9</f>
        <v>5842.2</v>
      </c>
      <c r="AJ9" s="30">
        <f aca="true" t="shared" si="5" ref="AJ9:AJ40">IF(X9="С НДС",AI9*1.12,AI9)</f>
        <v>6543.264</v>
      </c>
      <c r="AK9" s="30">
        <v>13</v>
      </c>
      <c r="AL9" s="30">
        <v>449.4</v>
      </c>
      <c r="AM9" s="30">
        <f aca="true" t="shared" si="6" ref="AM9:AM72">AK9*AL9</f>
        <v>5842.2</v>
      </c>
      <c r="AN9" s="30">
        <f aca="true" t="shared" si="7" ref="AN9:AN40">IF(X9="С НДС",AM9*1.12,AM9)</f>
        <v>6543.264</v>
      </c>
      <c r="AO9" s="30"/>
      <c r="AP9" s="30"/>
      <c r="AQ9" s="30">
        <f aca="true" t="shared" si="8" ref="AQ9:AQ72">AO9*AP9</f>
        <v>0</v>
      </c>
      <c r="AR9" s="30">
        <f aca="true" t="shared" si="9" ref="AR9:AR40">IF(X9="С НДС",AQ9*1.12,AQ9)</f>
        <v>0</v>
      </c>
      <c r="AS9" s="30"/>
      <c r="AT9" s="30"/>
      <c r="AU9" s="30">
        <f aca="true" t="shared" si="10" ref="AU9:AU72">AS9*AT9</f>
        <v>0</v>
      </c>
      <c r="AV9" s="30">
        <f aca="true" t="shared" si="11" ref="AV9:AV40">IF(X9="С НДС",AU9*1.12,AU9)</f>
        <v>0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>
        <f aca="true" t="shared" si="12" ref="EC9:EC40">SUM(Y9,AC9,AG9,AK9,AO9)</f>
        <v>52</v>
      </c>
      <c r="ED9" s="90">
        <f aca="true" t="shared" si="13" ref="ED9:ED40">SUM(AU9,AQ9,AM9,AE9,AA9,AI9)</f>
        <v>23368.8</v>
      </c>
      <c r="EE9" s="90">
        <f aca="true" t="shared" si="14" ref="EE9:EE40">IF(X9="С НДС",ED9*1.12,ED9)</f>
        <v>26173.056</v>
      </c>
      <c r="EF9" s="27" t="s">
        <v>1533</v>
      </c>
      <c r="EG9" s="28"/>
      <c r="EH9" s="28"/>
      <c r="EI9" s="28" t="s">
        <v>1342</v>
      </c>
      <c r="EJ9" s="28" t="s">
        <v>1582</v>
      </c>
      <c r="EK9" s="28" t="s">
        <v>1582</v>
      </c>
      <c r="EL9" s="28"/>
      <c r="EM9" s="28"/>
      <c r="EN9" s="28"/>
      <c r="EO9" s="28"/>
      <c r="EP9" s="28"/>
      <c r="EQ9" s="27"/>
    </row>
    <row r="10" spans="1:147" ht="19.5" customHeight="1">
      <c r="A10" s="28"/>
      <c r="B10" s="64" t="s">
        <v>1775</v>
      </c>
      <c r="C10" s="28" t="s">
        <v>1534</v>
      </c>
      <c r="D10" s="28" t="s">
        <v>1535</v>
      </c>
      <c r="E10" s="28" t="s">
        <v>1536</v>
      </c>
      <c r="F10" s="28" t="s">
        <v>855</v>
      </c>
      <c r="G10" s="28"/>
      <c r="H10" s="28" t="s">
        <v>862</v>
      </c>
      <c r="I10" s="28">
        <v>58</v>
      </c>
      <c r="J10" s="28">
        <v>710000000</v>
      </c>
      <c r="K10" s="25" t="s">
        <v>1532</v>
      </c>
      <c r="L10" s="28" t="s">
        <v>1773</v>
      </c>
      <c r="M10" s="28" t="s">
        <v>359</v>
      </c>
      <c r="N10" s="28">
        <v>351010000</v>
      </c>
      <c r="O10" s="28" t="s">
        <v>1543</v>
      </c>
      <c r="P10" s="28" t="s">
        <v>686</v>
      </c>
      <c r="Q10" s="28" t="s">
        <v>1559</v>
      </c>
      <c r="R10" s="28"/>
      <c r="S10" s="28"/>
      <c r="T10" s="28">
        <v>0</v>
      </c>
      <c r="U10" s="28">
        <v>0</v>
      </c>
      <c r="V10" s="28">
        <v>100</v>
      </c>
      <c r="W10" s="28" t="s">
        <v>968</v>
      </c>
      <c r="X10" s="28" t="s">
        <v>886</v>
      </c>
      <c r="Y10" s="28">
        <v>26</v>
      </c>
      <c r="Z10" s="30">
        <v>449.4</v>
      </c>
      <c r="AA10" s="30">
        <f t="shared" si="0"/>
        <v>11684.4</v>
      </c>
      <c r="AB10" s="30">
        <f t="shared" si="1"/>
        <v>13086.528</v>
      </c>
      <c r="AC10" s="30">
        <v>26</v>
      </c>
      <c r="AD10" s="30">
        <v>449.4</v>
      </c>
      <c r="AE10" s="30">
        <f t="shared" si="2"/>
        <v>11684.4</v>
      </c>
      <c r="AF10" s="30">
        <f t="shared" si="3"/>
        <v>13086.528</v>
      </c>
      <c r="AG10" s="30">
        <v>26</v>
      </c>
      <c r="AH10" s="30">
        <v>449.4</v>
      </c>
      <c r="AI10" s="30">
        <f t="shared" si="4"/>
        <v>11684.4</v>
      </c>
      <c r="AJ10" s="30">
        <f t="shared" si="5"/>
        <v>13086.528</v>
      </c>
      <c r="AK10" s="30">
        <v>26</v>
      </c>
      <c r="AL10" s="30">
        <v>449.4</v>
      </c>
      <c r="AM10" s="30">
        <f t="shared" si="6"/>
        <v>11684.4</v>
      </c>
      <c r="AN10" s="30">
        <f t="shared" si="7"/>
        <v>13086.528</v>
      </c>
      <c r="AO10" s="30"/>
      <c r="AP10" s="30"/>
      <c r="AQ10" s="30">
        <f t="shared" si="8"/>
        <v>0</v>
      </c>
      <c r="AR10" s="30">
        <f t="shared" si="9"/>
        <v>0</v>
      </c>
      <c r="AS10" s="30"/>
      <c r="AT10" s="30"/>
      <c r="AU10" s="30">
        <f t="shared" si="10"/>
        <v>0</v>
      </c>
      <c r="AV10" s="30">
        <f t="shared" si="11"/>
        <v>0</v>
      </c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>
        <f t="shared" si="12"/>
        <v>104</v>
      </c>
      <c r="ED10" s="90">
        <f t="shared" si="13"/>
        <v>46737.6</v>
      </c>
      <c r="EE10" s="90">
        <f t="shared" si="14"/>
        <v>52346.112</v>
      </c>
      <c r="EF10" s="27" t="s">
        <v>1533</v>
      </c>
      <c r="EG10" s="28"/>
      <c r="EH10" s="28"/>
      <c r="EI10" s="28" t="s">
        <v>1342</v>
      </c>
      <c r="EJ10" s="28" t="s">
        <v>1582</v>
      </c>
      <c r="EK10" s="28" t="s">
        <v>1582</v>
      </c>
      <c r="EL10" s="28"/>
      <c r="EM10" s="28"/>
      <c r="EN10" s="28"/>
      <c r="EO10" s="28"/>
      <c r="EP10" s="28"/>
      <c r="EQ10" s="27"/>
    </row>
    <row r="11" spans="1:147" ht="19.5" customHeight="1">
      <c r="A11" s="28"/>
      <c r="B11" s="64" t="s">
        <v>1776</v>
      </c>
      <c r="C11" s="28" t="s">
        <v>1534</v>
      </c>
      <c r="D11" s="28" t="s">
        <v>1535</v>
      </c>
      <c r="E11" s="28" t="s">
        <v>1536</v>
      </c>
      <c r="F11" s="28" t="s">
        <v>855</v>
      </c>
      <c r="G11" s="28"/>
      <c r="H11" s="28" t="s">
        <v>862</v>
      </c>
      <c r="I11" s="28">
        <v>58</v>
      </c>
      <c r="J11" s="28">
        <v>710000000</v>
      </c>
      <c r="K11" s="25" t="s">
        <v>1532</v>
      </c>
      <c r="L11" s="28" t="s">
        <v>1773</v>
      </c>
      <c r="M11" s="28" t="s">
        <v>359</v>
      </c>
      <c r="N11" s="28" t="s">
        <v>1586</v>
      </c>
      <c r="O11" s="28" t="s">
        <v>1554</v>
      </c>
      <c r="P11" s="28" t="s">
        <v>686</v>
      </c>
      <c r="Q11" s="28" t="s">
        <v>1559</v>
      </c>
      <c r="R11" s="28"/>
      <c r="S11" s="28"/>
      <c r="T11" s="28">
        <v>0</v>
      </c>
      <c r="U11" s="28">
        <v>0</v>
      </c>
      <c r="V11" s="28">
        <v>100</v>
      </c>
      <c r="W11" s="28" t="s">
        <v>968</v>
      </c>
      <c r="X11" s="28" t="s">
        <v>886</v>
      </c>
      <c r="Y11" s="28">
        <v>26</v>
      </c>
      <c r="Z11" s="30">
        <v>449.4</v>
      </c>
      <c r="AA11" s="30">
        <f t="shared" si="0"/>
        <v>11684.4</v>
      </c>
      <c r="AB11" s="30">
        <f t="shared" si="1"/>
        <v>13086.528</v>
      </c>
      <c r="AC11" s="30">
        <v>26</v>
      </c>
      <c r="AD11" s="30">
        <v>449.4</v>
      </c>
      <c r="AE11" s="30">
        <f t="shared" si="2"/>
        <v>11684.4</v>
      </c>
      <c r="AF11" s="30">
        <f t="shared" si="3"/>
        <v>13086.528</v>
      </c>
      <c r="AG11" s="30">
        <v>26</v>
      </c>
      <c r="AH11" s="30">
        <v>449.4</v>
      </c>
      <c r="AI11" s="30">
        <f t="shared" si="4"/>
        <v>11684.4</v>
      </c>
      <c r="AJ11" s="30">
        <f t="shared" si="5"/>
        <v>13086.528</v>
      </c>
      <c r="AK11" s="30">
        <v>26</v>
      </c>
      <c r="AL11" s="30">
        <v>449.4</v>
      </c>
      <c r="AM11" s="30">
        <f t="shared" si="6"/>
        <v>11684.4</v>
      </c>
      <c r="AN11" s="30">
        <f t="shared" si="7"/>
        <v>13086.528</v>
      </c>
      <c r="AO11" s="30"/>
      <c r="AP11" s="30"/>
      <c r="AQ11" s="30">
        <f t="shared" si="8"/>
        <v>0</v>
      </c>
      <c r="AR11" s="30">
        <f t="shared" si="9"/>
        <v>0</v>
      </c>
      <c r="AS11" s="30"/>
      <c r="AT11" s="30"/>
      <c r="AU11" s="30">
        <f t="shared" si="10"/>
        <v>0</v>
      </c>
      <c r="AV11" s="30">
        <f t="shared" si="11"/>
        <v>0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>
        <f t="shared" si="12"/>
        <v>104</v>
      </c>
      <c r="ED11" s="90">
        <f t="shared" si="13"/>
        <v>46737.6</v>
      </c>
      <c r="EE11" s="90">
        <f t="shared" si="14"/>
        <v>52346.112</v>
      </c>
      <c r="EF11" s="27" t="s">
        <v>1533</v>
      </c>
      <c r="EG11" s="28"/>
      <c r="EH11" s="28"/>
      <c r="EI11" s="28" t="s">
        <v>1342</v>
      </c>
      <c r="EJ11" s="28" t="s">
        <v>1582</v>
      </c>
      <c r="EK11" s="28" t="s">
        <v>1582</v>
      </c>
      <c r="EL11" s="28"/>
      <c r="EM11" s="28"/>
      <c r="EN11" s="28"/>
      <c r="EO11" s="28"/>
      <c r="EP11" s="28"/>
      <c r="EQ11" s="27"/>
    </row>
    <row r="12" spans="1:147" ht="19.5" customHeight="1">
      <c r="A12" s="28"/>
      <c r="B12" s="64" t="s">
        <v>1777</v>
      </c>
      <c r="C12" s="28" t="s">
        <v>1534</v>
      </c>
      <c r="D12" s="28" t="s">
        <v>1535</v>
      </c>
      <c r="E12" s="28" t="s">
        <v>1536</v>
      </c>
      <c r="F12" s="28" t="s">
        <v>855</v>
      </c>
      <c r="G12" s="28"/>
      <c r="H12" s="28" t="s">
        <v>862</v>
      </c>
      <c r="I12" s="28">
        <v>58</v>
      </c>
      <c r="J12" s="28">
        <v>710000000</v>
      </c>
      <c r="K12" s="25" t="s">
        <v>1532</v>
      </c>
      <c r="L12" s="28" t="s">
        <v>1773</v>
      </c>
      <c r="M12" s="28" t="s">
        <v>359</v>
      </c>
      <c r="N12" s="28">
        <v>396473100</v>
      </c>
      <c r="O12" s="28" t="s">
        <v>1548</v>
      </c>
      <c r="P12" s="28" t="s">
        <v>686</v>
      </c>
      <c r="Q12" s="28" t="s">
        <v>1559</v>
      </c>
      <c r="R12" s="28"/>
      <c r="S12" s="28"/>
      <c r="T12" s="28">
        <v>0</v>
      </c>
      <c r="U12" s="28">
        <v>0</v>
      </c>
      <c r="V12" s="28">
        <v>100</v>
      </c>
      <c r="W12" s="28" t="s">
        <v>968</v>
      </c>
      <c r="X12" s="28" t="s">
        <v>886</v>
      </c>
      <c r="Y12" s="28">
        <v>33</v>
      </c>
      <c r="Z12" s="30">
        <v>325.28</v>
      </c>
      <c r="AA12" s="30">
        <f t="shared" si="0"/>
        <v>10734.24</v>
      </c>
      <c r="AB12" s="30">
        <f t="shared" si="1"/>
        <v>12022.348800000002</v>
      </c>
      <c r="AC12" s="30">
        <v>33</v>
      </c>
      <c r="AD12" s="30">
        <v>325.28</v>
      </c>
      <c r="AE12" s="30">
        <f t="shared" si="2"/>
        <v>10734.24</v>
      </c>
      <c r="AF12" s="30">
        <f t="shared" si="3"/>
        <v>12022.348800000002</v>
      </c>
      <c r="AG12" s="30">
        <v>33</v>
      </c>
      <c r="AH12" s="30">
        <v>325.28</v>
      </c>
      <c r="AI12" s="30">
        <f t="shared" si="4"/>
        <v>10734.24</v>
      </c>
      <c r="AJ12" s="30">
        <f t="shared" si="5"/>
        <v>12022.348800000002</v>
      </c>
      <c r="AK12" s="30">
        <v>33</v>
      </c>
      <c r="AL12" s="30">
        <v>325.28</v>
      </c>
      <c r="AM12" s="30">
        <f t="shared" si="6"/>
        <v>10734.24</v>
      </c>
      <c r="AN12" s="30">
        <f t="shared" si="7"/>
        <v>12022.348800000002</v>
      </c>
      <c r="AO12" s="30"/>
      <c r="AP12" s="30"/>
      <c r="AQ12" s="30">
        <f t="shared" si="8"/>
        <v>0</v>
      </c>
      <c r="AR12" s="30">
        <f t="shared" si="9"/>
        <v>0</v>
      </c>
      <c r="AS12" s="30"/>
      <c r="AT12" s="30"/>
      <c r="AU12" s="30">
        <f t="shared" si="10"/>
        <v>0</v>
      </c>
      <c r="AV12" s="30">
        <f t="shared" si="11"/>
        <v>0</v>
      </c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>
        <f t="shared" si="12"/>
        <v>132</v>
      </c>
      <c r="ED12" s="90">
        <f t="shared" si="13"/>
        <v>42936.96</v>
      </c>
      <c r="EE12" s="90">
        <f t="shared" si="14"/>
        <v>48089.395200000006</v>
      </c>
      <c r="EF12" s="27" t="s">
        <v>1533</v>
      </c>
      <c r="EG12" s="28"/>
      <c r="EH12" s="28"/>
      <c r="EI12" s="28" t="s">
        <v>1342</v>
      </c>
      <c r="EJ12" s="28" t="s">
        <v>1580</v>
      </c>
      <c r="EK12" s="28" t="s">
        <v>1581</v>
      </c>
      <c r="EL12" s="28"/>
      <c r="EM12" s="28"/>
      <c r="EN12" s="28"/>
      <c r="EO12" s="28"/>
      <c r="EP12" s="28"/>
      <c r="EQ12" s="27"/>
    </row>
    <row r="13" spans="1:147" ht="19.5" customHeight="1">
      <c r="A13" s="28"/>
      <c r="B13" s="64" t="s">
        <v>1778</v>
      </c>
      <c r="C13" s="28" t="s">
        <v>1534</v>
      </c>
      <c r="D13" s="28" t="s">
        <v>1535</v>
      </c>
      <c r="E13" s="28" t="s">
        <v>1536</v>
      </c>
      <c r="F13" s="28" t="s">
        <v>855</v>
      </c>
      <c r="G13" s="28"/>
      <c r="H13" s="28" t="s">
        <v>862</v>
      </c>
      <c r="I13" s="28">
        <v>58</v>
      </c>
      <c r="J13" s="28">
        <v>710000000</v>
      </c>
      <c r="K13" s="25" t="s">
        <v>1532</v>
      </c>
      <c r="L13" s="28" t="s">
        <v>1773</v>
      </c>
      <c r="M13" s="28" t="s">
        <v>359</v>
      </c>
      <c r="N13" s="28">
        <v>351010000</v>
      </c>
      <c r="O13" s="28" t="s">
        <v>1543</v>
      </c>
      <c r="P13" s="28" t="s">
        <v>686</v>
      </c>
      <c r="Q13" s="28" t="s">
        <v>1559</v>
      </c>
      <c r="R13" s="28"/>
      <c r="S13" s="28"/>
      <c r="T13" s="28">
        <v>0</v>
      </c>
      <c r="U13" s="28">
        <v>0</v>
      </c>
      <c r="V13" s="28">
        <v>100</v>
      </c>
      <c r="W13" s="28" t="s">
        <v>968</v>
      </c>
      <c r="X13" s="28" t="s">
        <v>886</v>
      </c>
      <c r="Y13" s="28">
        <v>66</v>
      </c>
      <c r="Z13" s="30">
        <v>325.28</v>
      </c>
      <c r="AA13" s="30">
        <f t="shared" si="0"/>
        <v>21468.48</v>
      </c>
      <c r="AB13" s="30">
        <f t="shared" si="1"/>
        <v>24044.697600000003</v>
      </c>
      <c r="AC13" s="30">
        <v>66</v>
      </c>
      <c r="AD13" s="30">
        <v>325.28</v>
      </c>
      <c r="AE13" s="30">
        <f t="shared" si="2"/>
        <v>21468.48</v>
      </c>
      <c r="AF13" s="30">
        <f t="shared" si="3"/>
        <v>24044.697600000003</v>
      </c>
      <c r="AG13" s="30">
        <v>66</v>
      </c>
      <c r="AH13" s="30">
        <v>325.28</v>
      </c>
      <c r="AI13" s="30">
        <f t="shared" si="4"/>
        <v>21468.48</v>
      </c>
      <c r="AJ13" s="30">
        <f t="shared" si="5"/>
        <v>24044.697600000003</v>
      </c>
      <c r="AK13" s="30">
        <v>66</v>
      </c>
      <c r="AL13" s="30">
        <v>325.28</v>
      </c>
      <c r="AM13" s="30">
        <f t="shared" si="6"/>
        <v>21468.48</v>
      </c>
      <c r="AN13" s="30">
        <f t="shared" si="7"/>
        <v>24044.697600000003</v>
      </c>
      <c r="AO13" s="30"/>
      <c r="AP13" s="30"/>
      <c r="AQ13" s="30">
        <f t="shared" si="8"/>
        <v>0</v>
      </c>
      <c r="AR13" s="30">
        <f t="shared" si="9"/>
        <v>0</v>
      </c>
      <c r="AS13" s="30"/>
      <c r="AT13" s="30"/>
      <c r="AU13" s="30">
        <f t="shared" si="10"/>
        <v>0</v>
      </c>
      <c r="AV13" s="30">
        <f t="shared" si="11"/>
        <v>0</v>
      </c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>
        <f t="shared" si="12"/>
        <v>264</v>
      </c>
      <c r="ED13" s="90">
        <f t="shared" si="13"/>
        <v>85873.92</v>
      </c>
      <c r="EE13" s="90">
        <f t="shared" si="14"/>
        <v>96178.79040000001</v>
      </c>
      <c r="EF13" s="27" t="s">
        <v>1533</v>
      </c>
      <c r="EG13" s="28"/>
      <c r="EH13" s="28"/>
      <c r="EI13" s="28" t="s">
        <v>1342</v>
      </c>
      <c r="EJ13" s="28" t="s">
        <v>1580</v>
      </c>
      <c r="EK13" s="28" t="s">
        <v>1581</v>
      </c>
      <c r="EL13" s="28"/>
      <c r="EM13" s="28"/>
      <c r="EN13" s="28"/>
      <c r="EO13" s="28"/>
      <c r="EP13" s="28"/>
      <c r="EQ13" s="27"/>
    </row>
    <row r="14" spans="1:147" ht="19.5" customHeight="1">
      <c r="A14" s="28"/>
      <c r="B14" s="64" t="s">
        <v>1779</v>
      </c>
      <c r="C14" s="28" t="s">
        <v>1534</v>
      </c>
      <c r="D14" s="28" t="s">
        <v>1535</v>
      </c>
      <c r="E14" s="28" t="s">
        <v>1536</v>
      </c>
      <c r="F14" s="28" t="s">
        <v>855</v>
      </c>
      <c r="G14" s="28"/>
      <c r="H14" s="28" t="s">
        <v>862</v>
      </c>
      <c r="I14" s="28">
        <v>58</v>
      </c>
      <c r="J14" s="28">
        <v>710000000</v>
      </c>
      <c r="K14" s="25" t="s">
        <v>1532</v>
      </c>
      <c r="L14" s="28" t="s">
        <v>1773</v>
      </c>
      <c r="M14" s="28" t="s">
        <v>359</v>
      </c>
      <c r="N14" s="28" t="s">
        <v>1586</v>
      </c>
      <c r="O14" s="28" t="s">
        <v>1554</v>
      </c>
      <c r="P14" s="28" t="s">
        <v>686</v>
      </c>
      <c r="Q14" s="28" t="s">
        <v>1559</v>
      </c>
      <c r="R14" s="28"/>
      <c r="S14" s="28"/>
      <c r="T14" s="28">
        <v>0</v>
      </c>
      <c r="U14" s="28">
        <v>0</v>
      </c>
      <c r="V14" s="28">
        <v>100</v>
      </c>
      <c r="W14" s="28" t="s">
        <v>968</v>
      </c>
      <c r="X14" s="28" t="s">
        <v>886</v>
      </c>
      <c r="Y14" s="28">
        <v>64</v>
      </c>
      <c r="Z14" s="30">
        <v>325.28</v>
      </c>
      <c r="AA14" s="30">
        <f t="shared" si="0"/>
        <v>20817.92</v>
      </c>
      <c r="AB14" s="30">
        <f t="shared" si="1"/>
        <v>23316.0704</v>
      </c>
      <c r="AC14" s="30">
        <v>64</v>
      </c>
      <c r="AD14" s="30">
        <v>325.28</v>
      </c>
      <c r="AE14" s="30">
        <f t="shared" si="2"/>
        <v>20817.92</v>
      </c>
      <c r="AF14" s="30">
        <f t="shared" si="3"/>
        <v>23316.0704</v>
      </c>
      <c r="AG14" s="30">
        <v>64</v>
      </c>
      <c r="AH14" s="30">
        <v>325.28</v>
      </c>
      <c r="AI14" s="30">
        <f t="shared" si="4"/>
        <v>20817.92</v>
      </c>
      <c r="AJ14" s="30">
        <f t="shared" si="5"/>
        <v>23316.0704</v>
      </c>
      <c r="AK14" s="30">
        <v>64</v>
      </c>
      <c r="AL14" s="30">
        <v>325.28</v>
      </c>
      <c r="AM14" s="30">
        <f t="shared" si="6"/>
        <v>20817.92</v>
      </c>
      <c r="AN14" s="30">
        <f t="shared" si="7"/>
        <v>23316.0704</v>
      </c>
      <c r="AO14" s="30"/>
      <c r="AP14" s="30"/>
      <c r="AQ14" s="30">
        <f t="shared" si="8"/>
        <v>0</v>
      </c>
      <c r="AR14" s="30">
        <f t="shared" si="9"/>
        <v>0</v>
      </c>
      <c r="AS14" s="30"/>
      <c r="AT14" s="30"/>
      <c r="AU14" s="30">
        <f t="shared" si="10"/>
        <v>0</v>
      </c>
      <c r="AV14" s="30">
        <f t="shared" si="11"/>
        <v>0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>
        <f t="shared" si="12"/>
        <v>256</v>
      </c>
      <c r="ED14" s="90">
        <f t="shared" si="13"/>
        <v>83271.68</v>
      </c>
      <c r="EE14" s="90">
        <f t="shared" si="14"/>
        <v>93264.2816</v>
      </c>
      <c r="EF14" s="27" t="s">
        <v>1533</v>
      </c>
      <c r="EG14" s="28"/>
      <c r="EH14" s="28"/>
      <c r="EI14" s="28" t="s">
        <v>1342</v>
      </c>
      <c r="EJ14" s="28" t="s">
        <v>1580</v>
      </c>
      <c r="EK14" s="28" t="s">
        <v>1581</v>
      </c>
      <c r="EL14" s="28"/>
      <c r="EM14" s="28"/>
      <c r="EN14" s="28"/>
      <c r="EO14" s="28"/>
      <c r="EP14" s="28"/>
      <c r="EQ14" s="27"/>
    </row>
    <row r="15" spans="1:147" ht="19.5" customHeight="1">
      <c r="A15" s="28"/>
      <c r="B15" s="64" t="s">
        <v>1780</v>
      </c>
      <c r="C15" s="28" t="s">
        <v>1534</v>
      </c>
      <c r="D15" s="28" t="s">
        <v>1535</v>
      </c>
      <c r="E15" s="28" t="s">
        <v>1536</v>
      </c>
      <c r="F15" s="28" t="s">
        <v>855</v>
      </c>
      <c r="G15" s="28"/>
      <c r="H15" s="28" t="s">
        <v>862</v>
      </c>
      <c r="I15" s="28">
        <v>58</v>
      </c>
      <c r="J15" s="28">
        <v>710000000</v>
      </c>
      <c r="K15" s="25" t="s">
        <v>1532</v>
      </c>
      <c r="L15" s="28" t="s">
        <v>1773</v>
      </c>
      <c r="M15" s="28" t="s">
        <v>359</v>
      </c>
      <c r="N15" s="28">
        <v>396473100</v>
      </c>
      <c r="O15" s="28" t="s">
        <v>1548</v>
      </c>
      <c r="P15" s="28" t="s">
        <v>686</v>
      </c>
      <c r="Q15" s="28" t="s">
        <v>1559</v>
      </c>
      <c r="R15" s="28"/>
      <c r="S15" s="28"/>
      <c r="T15" s="28">
        <v>0</v>
      </c>
      <c r="U15" s="28">
        <v>0</v>
      </c>
      <c r="V15" s="28">
        <v>100</v>
      </c>
      <c r="W15" s="28" t="s">
        <v>968</v>
      </c>
      <c r="X15" s="28" t="s">
        <v>886</v>
      </c>
      <c r="Y15" s="28">
        <v>26</v>
      </c>
      <c r="Z15" s="30">
        <v>850.65</v>
      </c>
      <c r="AA15" s="30">
        <f t="shared" si="0"/>
        <v>22116.899999999998</v>
      </c>
      <c r="AB15" s="30">
        <f t="shared" si="1"/>
        <v>24770.928</v>
      </c>
      <c r="AC15" s="30">
        <v>26</v>
      </c>
      <c r="AD15" s="30">
        <v>850.65</v>
      </c>
      <c r="AE15" s="30">
        <f t="shared" si="2"/>
        <v>22116.899999999998</v>
      </c>
      <c r="AF15" s="30">
        <f t="shared" si="3"/>
        <v>24770.928</v>
      </c>
      <c r="AG15" s="30">
        <v>26</v>
      </c>
      <c r="AH15" s="30">
        <v>850.65</v>
      </c>
      <c r="AI15" s="30">
        <f t="shared" si="4"/>
        <v>22116.899999999998</v>
      </c>
      <c r="AJ15" s="30">
        <f t="shared" si="5"/>
        <v>24770.928</v>
      </c>
      <c r="AK15" s="30">
        <v>26</v>
      </c>
      <c r="AL15" s="30">
        <v>850.65</v>
      </c>
      <c r="AM15" s="30">
        <f t="shared" si="6"/>
        <v>22116.899999999998</v>
      </c>
      <c r="AN15" s="30">
        <f t="shared" si="7"/>
        <v>24770.928</v>
      </c>
      <c r="AO15" s="30"/>
      <c r="AP15" s="30"/>
      <c r="AQ15" s="30">
        <f t="shared" si="8"/>
        <v>0</v>
      </c>
      <c r="AR15" s="30">
        <f t="shared" si="9"/>
        <v>0</v>
      </c>
      <c r="AS15" s="30"/>
      <c r="AT15" s="30"/>
      <c r="AU15" s="30">
        <f t="shared" si="10"/>
        <v>0</v>
      </c>
      <c r="AV15" s="30">
        <f t="shared" si="11"/>
        <v>0</v>
      </c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>
        <f t="shared" si="12"/>
        <v>104</v>
      </c>
      <c r="ED15" s="90">
        <f t="shared" si="13"/>
        <v>88467.59999999999</v>
      </c>
      <c r="EE15" s="90">
        <f t="shared" si="14"/>
        <v>99083.712</v>
      </c>
      <c r="EF15" s="27" t="s">
        <v>1533</v>
      </c>
      <c r="EG15" s="28"/>
      <c r="EH15" s="28"/>
      <c r="EI15" s="28" t="s">
        <v>1342</v>
      </c>
      <c r="EJ15" s="28" t="s">
        <v>1578</v>
      </c>
      <c r="EK15" s="28" t="s">
        <v>1579</v>
      </c>
      <c r="EL15" s="28"/>
      <c r="EM15" s="28"/>
      <c r="EN15" s="28"/>
      <c r="EO15" s="28"/>
      <c r="EP15" s="28"/>
      <c r="EQ15" s="27"/>
    </row>
    <row r="16" spans="1:147" ht="19.5" customHeight="1">
      <c r="A16" s="28"/>
      <c r="B16" s="64" t="s">
        <v>1781</v>
      </c>
      <c r="C16" s="28" t="s">
        <v>1534</v>
      </c>
      <c r="D16" s="28" t="s">
        <v>1535</v>
      </c>
      <c r="E16" s="28" t="s">
        <v>1536</v>
      </c>
      <c r="F16" s="28" t="s">
        <v>855</v>
      </c>
      <c r="G16" s="28"/>
      <c r="H16" s="28" t="s">
        <v>862</v>
      </c>
      <c r="I16" s="28">
        <v>58</v>
      </c>
      <c r="J16" s="28">
        <v>710000000</v>
      </c>
      <c r="K16" s="25" t="s">
        <v>1532</v>
      </c>
      <c r="L16" s="28" t="s">
        <v>1773</v>
      </c>
      <c r="M16" s="28" t="s">
        <v>359</v>
      </c>
      <c r="N16" s="28">
        <v>351010000</v>
      </c>
      <c r="O16" s="28" t="s">
        <v>1543</v>
      </c>
      <c r="P16" s="28" t="s">
        <v>686</v>
      </c>
      <c r="Q16" s="28" t="s">
        <v>1559</v>
      </c>
      <c r="R16" s="28"/>
      <c r="S16" s="28"/>
      <c r="T16" s="28">
        <v>0</v>
      </c>
      <c r="U16" s="28">
        <v>0</v>
      </c>
      <c r="V16" s="28">
        <v>100</v>
      </c>
      <c r="W16" s="28" t="s">
        <v>968</v>
      </c>
      <c r="X16" s="28" t="s">
        <v>886</v>
      </c>
      <c r="Y16" s="28">
        <v>53</v>
      </c>
      <c r="Z16" s="30">
        <v>850.65</v>
      </c>
      <c r="AA16" s="30">
        <f t="shared" si="0"/>
        <v>45084.45</v>
      </c>
      <c r="AB16" s="30">
        <f t="shared" si="1"/>
        <v>50494.584</v>
      </c>
      <c r="AC16" s="30">
        <v>53</v>
      </c>
      <c r="AD16" s="30">
        <v>850.65</v>
      </c>
      <c r="AE16" s="30">
        <f t="shared" si="2"/>
        <v>45084.45</v>
      </c>
      <c r="AF16" s="30">
        <f t="shared" si="3"/>
        <v>50494.584</v>
      </c>
      <c r="AG16" s="30">
        <v>53</v>
      </c>
      <c r="AH16" s="30">
        <v>850.65</v>
      </c>
      <c r="AI16" s="30">
        <f t="shared" si="4"/>
        <v>45084.45</v>
      </c>
      <c r="AJ16" s="30">
        <f t="shared" si="5"/>
        <v>50494.584</v>
      </c>
      <c r="AK16" s="30">
        <v>53</v>
      </c>
      <c r="AL16" s="30">
        <v>850.65</v>
      </c>
      <c r="AM16" s="30">
        <f t="shared" si="6"/>
        <v>45084.45</v>
      </c>
      <c r="AN16" s="30">
        <f t="shared" si="7"/>
        <v>50494.584</v>
      </c>
      <c r="AO16" s="30"/>
      <c r="AP16" s="30"/>
      <c r="AQ16" s="30">
        <f t="shared" si="8"/>
        <v>0</v>
      </c>
      <c r="AR16" s="30">
        <f t="shared" si="9"/>
        <v>0</v>
      </c>
      <c r="AS16" s="30"/>
      <c r="AT16" s="30"/>
      <c r="AU16" s="30">
        <f t="shared" si="10"/>
        <v>0</v>
      </c>
      <c r="AV16" s="30">
        <f t="shared" si="11"/>
        <v>0</v>
      </c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>
        <f t="shared" si="12"/>
        <v>212</v>
      </c>
      <c r="ED16" s="90">
        <f t="shared" si="13"/>
        <v>180337.8</v>
      </c>
      <c r="EE16" s="90">
        <f t="shared" si="14"/>
        <v>201978.336</v>
      </c>
      <c r="EF16" s="27" t="s">
        <v>1533</v>
      </c>
      <c r="EG16" s="28"/>
      <c r="EH16" s="28"/>
      <c r="EI16" s="28" t="s">
        <v>1342</v>
      </c>
      <c r="EJ16" s="28" t="s">
        <v>1578</v>
      </c>
      <c r="EK16" s="28" t="s">
        <v>1579</v>
      </c>
      <c r="EL16" s="28"/>
      <c r="EM16" s="28"/>
      <c r="EN16" s="28"/>
      <c r="EO16" s="28"/>
      <c r="EP16" s="28"/>
      <c r="EQ16" s="27"/>
    </row>
    <row r="17" spans="1:147" ht="19.5" customHeight="1">
      <c r="A17" s="28"/>
      <c r="B17" s="64" t="s">
        <v>1782</v>
      </c>
      <c r="C17" s="28" t="s">
        <v>1534</v>
      </c>
      <c r="D17" s="28" t="s">
        <v>1535</v>
      </c>
      <c r="E17" s="28" t="s">
        <v>1536</v>
      </c>
      <c r="F17" s="28" t="s">
        <v>855</v>
      </c>
      <c r="G17" s="28"/>
      <c r="H17" s="28" t="s">
        <v>862</v>
      </c>
      <c r="I17" s="28">
        <v>58</v>
      </c>
      <c r="J17" s="28">
        <v>710000000</v>
      </c>
      <c r="K17" s="25" t="s">
        <v>1532</v>
      </c>
      <c r="L17" s="28" t="s">
        <v>1773</v>
      </c>
      <c r="M17" s="28" t="s">
        <v>359</v>
      </c>
      <c r="N17" s="28" t="s">
        <v>1586</v>
      </c>
      <c r="O17" s="28" t="s">
        <v>1554</v>
      </c>
      <c r="P17" s="28" t="s">
        <v>686</v>
      </c>
      <c r="Q17" s="28" t="s">
        <v>1559</v>
      </c>
      <c r="R17" s="28"/>
      <c r="S17" s="28"/>
      <c r="T17" s="28">
        <v>0</v>
      </c>
      <c r="U17" s="28">
        <v>0</v>
      </c>
      <c r="V17" s="28">
        <v>100</v>
      </c>
      <c r="W17" s="28" t="s">
        <v>968</v>
      </c>
      <c r="X17" s="28" t="s">
        <v>886</v>
      </c>
      <c r="Y17" s="28">
        <v>51</v>
      </c>
      <c r="Z17" s="30">
        <v>850.65</v>
      </c>
      <c r="AA17" s="30">
        <f t="shared" si="0"/>
        <v>43383.15</v>
      </c>
      <c r="AB17" s="30">
        <f t="shared" si="1"/>
        <v>48589.128000000004</v>
      </c>
      <c r="AC17" s="30">
        <v>51</v>
      </c>
      <c r="AD17" s="30">
        <v>850.65</v>
      </c>
      <c r="AE17" s="30">
        <f t="shared" si="2"/>
        <v>43383.15</v>
      </c>
      <c r="AF17" s="30">
        <f t="shared" si="3"/>
        <v>48589.128000000004</v>
      </c>
      <c r="AG17" s="30">
        <v>51</v>
      </c>
      <c r="AH17" s="30">
        <v>850.65</v>
      </c>
      <c r="AI17" s="30">
        <f t="shared" si="4"/>
        <v>43383.15</v>
      </c>
      <c r="AJ17" s="30">
        <f t="shared" si="5"/>
        <v>48589.128000000004</v>
      </c>
      <c r="AK17" s="30">
        <v>51</v>
      </c>
      <c r="AL17" s="30">
        <v>850.65</v>
      </c>
      <c r="AM17" s="30">
        <f t="shared" si="6"/>
        <v>43383.15</v>
      </c>
      <c r="AN17" s="30">
        <f t="shared" si="7"/>
        <v>48589.128000000004</v>
      </c>
      <c r="AO17" s="30"/>
      <c r="AP17" s="30"/>
      <c r="AQ17" s="30">
        <f t="shared" si="8"/>
        <v>0</v>
      </c>
      <c r="AR17" s="30">
        <f t="shared" si="9"/>
        <v>0</v>
      </c>
      <c r="AS17" s="30"/>
      <c r="AT17" s="30"/>
      <c r="AU17" s="30">
        <f t="shared" si="10"/>
        <v>0</v>
      </c>
      <c r="AV17" s="30">
        <f t="shared" si="11"/>
        <v>0</v>
      </c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>
        <f t="shared" si="12"/>
        <v>204</v>
      </c>
      <c r="ED17" s="90">
        <f t="shared" si="13"/>
        <v>173532.6</v>
      </c>
      <c r="EE17" s="90">
        <f t="shared" si="14"/>
        <v>194356.51200000002</v>
      </c>
      <c r="EF17" s="27" t="s">
        <v>1533</v>
      </c>
      <c r="EG17" s="28"/>
      <c r="EH17" s="28"/>
      <c r="EI17" s="28" t="s">
        <v>1342</v>
      </c>
      <c r="EJ17" s="28" t="s">
        <v>1578</v>
      </c>
      <c r="EK17" s="28" t="s">
        <v>1579</v>
      </c>
      <c r="EL17" s="28"/>
      <c r="EM17" s="28"/>
      <c r="EN17" s="28"/>
      <c r="EO17" s="28"/>
      <c r="EP17" s="28"/>
      <c r="EQ17" s="27"/>
    </row>
    <row r="18" spans="1:147" ht="19.5" customHeight="1">
      <c r="A18" s="28"/>
      <c r="B18" s="64" t="s">
        <v>1783</v>
      </c>
      <c r="C18" s="28" t="s">
        <v>1534</v>
      </c>
      <c r="D18" s="28" t="s">
        <v>1535</v>
      </c>
      <c r="E18" s="28" t="s">
        <v>1536</v>
      </c>
      <c r="F18" s="28" t="s">
        <v>855</v>
      </c>
      <c r="G18" s="28"/>
      <c r="H18" s="28" t="s">
        <v>862</v>
      </c>
      <c r="I18" s="28">
        <v>58</v>
      </c>
      <c r="J18" s="28">
        <v>710000000</v>
      </c>
      <c r="K18" s="25" t="s">
        <v>1532</v>
      </c>
      <c r="L18" s="28" t="s">
        <v>1773</v>
      </c>
      <c r="M18" s="28" t="s">
        <v>359</v>
      </c>
      <c r="N18" s="28">
        <v>396473100</v>
      </c>
      <c r="O18" s="28" t="s">
        <v>1548</v>
      </c>
      <c r="P18" s="28" t="s">
        <v>686</v>
      </c>
      <c r="Q18" s="28" t="s">
        <v>1559</v>
      </c>
      <c r="R18" s="28"/>
      <c r="S18" s="28"/>
      <c r="T18" s="28">
        <v>0</v>
      </c>
      <c r="U18" s="28">
        <v>0</v>
      </c>
      <c r="V18" s="28">
        <v>100</v>
      </c>
      <c r="W18" s="28" t="s">
        <v>968</v>
      </c>
      <c r="X18" s="28" t="s">
        <v>886</v>
      </c>
      <c r="Y18" s="28">
        <v>33</v>
      </c>
      <c r="Z18" s="30">
        <v>419.44</v>
      </c>
      <c r="AA18" s="30">
        <f t="shared" si="0"/>
        <v>13841.52</v>
      </c>
      <c r="AB18" s="30">
        <f t="shared" si="1"/>
        <v>15502.502400000001</v>
      </c>
      <c r="AC18" s="30">
        <v>33</v>
      </c>
      <c r="AD18" s="30">
        <v>419.44</v>
      </c>
      <c r="AE18" s="30">
        <f t="shared" si="2"/>
        <v>13841.52</v>
      </c>
      <c r="AF18" s="30">
        <f t="shared" si="3"/>
        <v>15502.502400000001</v>
      </c>
      <c r="AG18" s="30">
        <v>33</v>
      </c>
      <c r="AH18" s="30">
        <v>419.44</v>
      </c>
      <c r="AI18" s="30">
        <f t="shared" si="4"/>
        <v>13841.52</v>
      </c>
      <c r="AJ18" s="30">
        <f t="shared" si="5"/>
        <v>15502.502400000001</v>
      </c>
      <c r="AK18" s="30">
        <v>33</v>
      </c>
      <c r="AL18" s="30">
        <v>419.44</v>
      </c>
      <c r="AM18" s="30">
        <f t="shared" si="6"/>
        <v>13841.52</v>
      </c>
      <c r="AN18" s="30">
        <f t="shared" si="7"/>
        <v>15502.502400000001</v>
      </c>
      <c r="AO18" s="30"/>
      <c r="AP18" s="30"/>
      <c r="AQ18" s="30">
        <f t="shared" si="8"/>
        <v>0</v>
      </c>
      <c r="AR18" s="30">
        <f t="shared" si="9"/>
        <v>0</v>
      </c>
      <c r="AS18" s="30"/>
      <c r="AT18" s="30"/>
      <c r="AU18" s="30">
        <f t="shared" si="10"/>
        <v>0</v>
      </c>
      <c r="AV18" s="30">
        <f t="shared" si="11"/>
        <v>0</v>
      </c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>
        <f t="shared" si="12"/>
        <v>132</v>
      </c>
      <c r="ED18" s="90">
        <f t="shared" si="13"/>
        <v>55366.08</v>
      </c>
      <c r="EE18" s="90">
        <f t="shared" si="14"/>
        <v>62010.009600000005</v>
      </c>
      <c r="EF18" s="27" t="s">
        <v>1533</v>
      </c>
      <c r="EG18" s="28"/>
      <c r="EH18" s="28"/>
      <c r="EI18" s="28" t="s">
        <v>1342</v>
      </c>
      <c r="EJ18" s="28" t="s">
        <v>1576</v>
      </c>
      <c r="EK18" s="28" t="s">
        <v>1577</v>
      </c>
      <c r="EL18" s="28"/>
      <c r="EM18" s="28"/>
      <c r="EN18" s="28"/>
      <c r="EO18" s="28"/>
      <c r="EP18" s="28"/>
      <c r="EQ18" s="27"/>
    </row>
    <row r="19" spans="1:147" ht="19.5" customHeight="1">
      <c r="A19" s="28"/>
      <c r="B19" s="64" t="s">
        <v>1784</v>
      </c>
      <c r="C19" s="28" t="s">
        <v>1534</v>
      </c>
      <c r="D19" s="28" t="s">
        <v>1535</v>
      </c>
      <c r="E19" s="28" t="s">
        <v>1536</v>
      </c>
      <c r="F19" s="28" t="s">
        <v>855</v>
      </c>
      <c r="G19" s="28"/>
      <c r="H19" s="28" t="s">
        <v>862</v>
      </c>
      <c r="I19" s="28">
        <v>58</v>
      </c>
      <c r="J19" s="28">
        <v>710000000</v>
      </c>
      <c r="K19" s="25" t="s">
        <v>1532</v>
      </c>
      <c r="L19" s="28" t="s">
        <v>1773</v>
      </c>
      <c r="M19" s="28" t="s">
        <v>359</v>
      </c>
      <c r="N19" s="28">
        <v>351010000</v>
      </c>
      <c r="O19" s="28" t="s">
        <v>1543</v>
      </c>
      <c r="P19" s="28" t="s">
        <v>686</v>
      </c>
      <c r="Q19" s="28" t="s">
        <v>1559</v>
      </c>
      <c r="R19" s="28"/>
      <c r="S19" s="28"/>
      <c r="T19" s="28">
        <v>0</v>
      </c>
      <c r="U19" s="28">
        <v>0</v>
      </c>
      <c r="V19" s="28">
        <v>100</v>
      </c>
      <c r="W19" s="28" t="s">
        <v>968</v>
      </c>
      <c r="X19" s="28" t="s">
        <v>886</v>
      </c>
      <c r="Y19" s="28">
        <v>66</v>
      </c>
      <c r="Z19" s="30">
        <v>419.44</v>
      </c>
      <c r="AA19" s="30">
        <f t="shared" si="0"/>
        <v>27683.04</v>
      </c>
      <c r="AB19" s="30">
        <f t="shared" si="1"/>
        <v>31005.004800000002</v>
      </c>
      <c r="AC19" s="30">
        <v>66</v>
      </c>
      <c r="AD19" s="30">
        <v>419.44</v>
      </c>
      <c r="AE19" s="30">
        <f t="shared" si="2"/>
        <v>27683.04</v>
      </c>
      <c r="AF19" s="30">
        <f t="shared" si="3"/>
        <v>31005.004800000002</v>
      </c>
      <c r="AG19" s="30">
        <v>66</v>
      </c>
      <c r="AH19" s="30">
        <v>419.44</v>
      </c>
      <c r="AI19" s="30">
        <f t="shared" si="4"/>
        <v>27683.04</v>
      </c>
      <c r="AJ19" s="30">
        <f t="shared" si="5"/>
        <v>31005.004800000002</v>
      </c>
      <c r="AK19" s="30">
        <v>66</v>
      </c>
      <c r="AL19" s="30">
        <v>419.44</v>
      </c>
      <c r="AM19" s="30">
        <f t="shared" si="6"/>
        <v>27683.04</v>
      </c>
      <c r="AN19" s="30">
        <f t="shared" si="7"/>
        <v>31005.004800000002</v>
      </c>
      <c r="AO19" s="30"/>
      <c r="AP19" s="30"/>
      <c r="AQ19" s="30">
        <f t="shared" si="8"/>
        <v>0</v>
      </c>
      <c r="AR19" s="30">
        <f t="shared" si="9"/>
        <v>0</v>
      </c>
      <c r="AS19" s="30"/>
      <c r="AT19" s="30"/>
      <c r="AU19" s="30">
        <f t="shared" si="10"/>
        <v>0</v>
      </c>
      <c r="AV19" s="30">
        <f t="shared" si="11"/>
        <v>0</v>
      </c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>
        <f t="shared" si="12"/>
        <v>264</v>
      </c>
      <c r="ED19" s="90">
        <f t="shared" si="13"/>
        <v>110732.16</v>
      </c>
      <c r="EE19" s="90">
        <f t="shared" si="14"/>
        <v>124020.01920000001</v>
      </c>
      <c r="EF19" s="27" t="s">
        <v>1533</v>
      </c>
      <c r="EG19" s="28"/>
      <c r="EH19" s="28"/>
      <c r="EI19" s="28" t="s">
        <v>1342</v>
      </c>
      <c r="EJ19" s="28" t="s">
        <v>1576</v>
      </c>
      <c r="EK19" s="28" t="s">
        <v>1577</v>
      </c>
      <c r="EL19" s="28"/>
      <c r="EM19" s="28"/>
      <c r="EN19" s="28"/>
      <c r="EO19" s="28"/>
      <c r="EP19" s="28"/>
      <c r="EQ19" s="27"/>
    </row>
    <row r="20" spans="1:147" ht="19.5" customHeight="1">
      <c r="A20" s="28"/>
      <c r="B20" s="64" t="s">
        <v>1785</v>
      </c>
      <c r="C20" s="28" t="s">
        <v>1534</v>
      </c>
      <c r="D20" s="28" t="s">
        <v>1535</v>
      </c>
      <c r="E20" s="28" t="s">
        <v>1536</v>
      </c>
      <c r="F20" s="28" t="s">
        <v>855</v>
      </c>
      <c r="G20" s="28"/>
      <c r="H20" s="28" t="s">
        <v>862</v>
      </c>
      <c r="I20" s="28">
        <v>58</v>
      </c>
      <c r="J20" s="28">
        <v>710000000</v>
      </c>
      <c r="K20" s="25" t="s">
        <v>1532</v>
      </c>
      <c r="L20" s="28" t="s">
        <v>1773</v>
      </c>
      <c r="M20" s="28" t="s">
        <v>359</v>
      </c>
      <c r="N20" s="28" t="s">
        <v>1586</v>
      </c>
      <c r="O20" s="28" t="s">
        <v>1554</v>
      </c>
      <c r="P20" s="28" t="s">
        <v>686</v>
      </c>
      <c r="Q20" s="28" t="s">
        <v>1559</v>
      </c>
      <c r="R20" s="28"/>
      <c r="S20" s="28"/>
      <c r="T20" s="28">
        <v>0</v>
      </c>
      <c r="U20" s="28">
        <v>0</v>
      </c>
      <c r="V20" s="28">
        <v>100</v>
      </c>
      <c r="W20" s="28" t="s">
        <v>968</v>
      </c>
      <c r="X20" s="28" t="s">
        <v>886</v>
      </c>
      <c r="Y20" s="28">
        <v>64</v>
      </c>
      <c r="Z20" s="30">
        <v>419.44</v>
      </c>
      <c r="AA20" s="30">
        <f t="shared" si="0"/>
        <v>26844.16</v>
      </c>
      <c r="AB20" s="30">
        <f t="shared" si="1"/>
        <v>30065.4592</v>
      </c>
      <c r="AC20" s="30">
        <v>64</v>
      </c>
      <c r="AD20" s="30">
        <v>419.44</v>
      </c>
      <c r="AE20" s="30">
        <f t="shared" si="2"/>
        <v>26844.16</v>
      </c>
      <c r="AF20" s="30">
        <f t="shared" si="3"/>
        <v>30065.4592</v>
      </c>
      <c r="AG20" s="30">
        <v>64</v>
      </c>
      <c r="AH20" s="30">
        <v>419.44</v>
      </c>
      <c r="AI20" s="30">
        <f t="shared" si="4"/>
        <v>26844.16</v>
      </c>
      <c r="AJ20" s="30">
        <f t="shared" si="5"/>
        <v>30065.4592</v>
      </c>
      <c r="AK20" s="30">
        <v>64</v>
      </c>
      <c r="AL20" s="30">
        <v>419.44</v>
      </c>
      <c r="AM20" s="30">
        <f t="shared" si="6"/>
        <v>26844.16</v>
      </c>
      <c r="AN20" s="30">
        <f t="shared" si="7"/>
        <v>30065.4592</v>
      </c>
      <c r="AO20" s="30"/>
      <c r="AP20" s="30"/>
      <c r="AQ20" s="30">
        <f t="shared" si="8"/>
        <v>0</v>
      </c>
      <c r="AR20" s="30">
        <f t="shared" si="9"/>
        <v>0</v>
      </c>
      <c r="AS20" s="30"/>
      <c r="AT20" s="30"/>
      <c r="AU20" s="30">
        <f t="shared" si="10"/>
        <v>0</v>
      </c>
      <c r="AV20" s="30">
        <f t="shared" si="11"/>
        <v>0</v>
      </c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>
        <f t="shared" si="12"/>
        <v>256</v>
      </c>
      <c r="ED20" s="90">
        <f t="shared" si="13"/>
        <v>107376.64</v>
      </c>
      <c r="EE20" s="90">
        <f t="shared" si="14"/>
        <v>120261.8368</v>
      </c>
      <c r="EF20" s="27" t="s">
        <v>1533</v>
      </c>
      <c r="EG20" s="28"/>
      <c r="EH20" s="28"/>
      <c r="EI20" s="28" t="s">
        <v>1342</v>
      </c>
      <c r="EJ20" s="28" t="s">
        <v>1576</v>
      </c>
      <c r="EK20" s="28" t="s">
        <v>1577</v>
      </c>
      <c r="EL20" s="28"/>
      <c r="EM20" s="28"/>
      <c r="EN20" s="28"/>
      <c r="EO20" s="28"/>
      <c r="EP20" s="28"/>
      <c r="EQ20" s="27"/>
    </row>
    <row r="21" spans="1:147" ht="19.5" customHeight="1">
      <c r="A21" s="28"/>
      <c r="B21" s="64" t="s">
        <v>1786</v>
      </c>
      <c r="C21" s="28" t="s">
        <v>1534</v>
      </c>
      <c r="D21" s="28" t="s">
        <v>1535</v>
      </c>
      <c r="E21" s="28" t="s">
        <v>1536</v>
      </c>
      <c r="F21" s="28" t="s">
        <v>855</v>
      </c>
      <c r="G21" s="28"/>
      <c r="H21" s="28" t="s">
        <v>862</v>
      </c>
      <c r="I21" s="28">
        <v>58</v>
      </c>
      <c r="J21" s="28">
        <v>710000000</v>
      </c>
      <c r="K21" s="25" t="s">
        <v>1532</v>
      </c>
      <c r="L21" s="28" t="s">
        <v>1773</v>
      </c>
      <c r="M21" s="28" t="s">
        <v>359</v>
      </c>
      <c r="N21" s="28">
        <v>396473100</v>
      </c>
      <c r="O21" s="28" t="s">
        <v>1548</v>
      </c>
      <c r="P21" s="28" t="s">
        <v>686</v>
      </c>
      <c r="Q21" s="28" t="s">
        <v>1559</v>
      </c>
      <c r="R21" s="28"/>
      <c r="S21" s="28"/>
      <c r="T21" s="28">
        <v>0</v>
      </c>
      <c r="U21" s="28">
        <v>0</v>
      </c>
      <c r="V21" s="28">
        <v>100</v>
      </c>
      <c r="W21" s="28" t="s">
        <v>968</v>
      </c>
      <c r="X21" s="28" t="s">
        <v>886</v>
      </c>
      <c r="Y21" s="28">
        <v>20</v>
      </c>
      <c r="Z21" s="30">
        <v>1101.03</v>
      </c>
      <c r="AA21" s="30">
        <f t="shared" si="0"/>
        <v>22020.6</v>
      </c>
      <c r="AB21" s="30">
        <f t="shared" si="1"/>
        <v>24663.072</v>
      </c>
      <c r="AC21" s="30">
        <v>20</v>
      </c>
      <c r="AD21" s="30">
        <v>1101.03</v>
      </c>
      <c r="AE21" s="30">
        <f t="shared" si="2"/>
        <v>22020.6</v>
      </c>
      <c r="AF21" s="30">
        <f t="shared" si="3"/>
        <v>24663.072</v>
      </c>
      <c r="AG21" s="30">
        <v>20</v>
      </c>
      <c r="AH21" s="30">
        <v>1101.03</v>
      </c>
      <c r="AI21" s="30">
        <f t="shared" si="4"/>
        <v>22020.6</v>
      </c>
      <c r="AJ21" s="30">
        <f t="shared" si="5"/>
        <v>24663.072</v>
      </c>
      <c r="AK21" s="30">
        <v>20</v>
      </c>
      <c r="AL21" s="30">
        <v>1101.03</v>
      </c>
      <c r="AM21" s="30">
        <f t="shared" si="6"/>
        <v>22020.6</v>
      </c>
      <c r="AN21" s="30">
        <f t="shared" si="7"/>
        <v>24663.072</v>
      </c>
      <c r="AO21" s="30"/>
      <c r="AP21" s="30"/>
      <c r="AQ21" s="30">
        <f t="shared" si="8"/>
        <v>0</v>
      </c>
      <c r="AR21" s="30">
        <f t="shared" si="9"/>
        <v>0</v>
      </c>
      <c r="AS21" s="30"/>
      <c r="AT21" s="30"/>
      <c r="AU21" s="30">
        <f t="shared" si="10"/>
        <v>0</v>
      </c>
      <c r="AV21" s="30">
        <f t="shared" si="11"/>
        <v>0</v>
      </c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>
        <f t="shared" si="12"/>
        <v>80</v>
      </c>
      <c r="ED21" s="90">
        <f t="shared" si="13"/>
        <v>88082.4</v>
      </c>
      <c r="EE21" s="90">
        <f t="shared" si="14"/>
        <v>98652.288</v>
      </c>
      <c r="EF21" s="27" t="s">
        <v>1533</v>
      </c>
      <c r="EG21" s="28"/>
      <c r="EH21" s="28"/>
      <c r="EI21" s="28" t="s">
        <v>1342</v>
      </c>
      <c r="EJ21" s="28" t="s">
        <v>1574</v>
      </c>
      <c r="EK21" s="28" t="s">
        <v>1575</v>
      </c>
      <c r="EL21" s="28"/>
      <c r="EM21" s="28"/>
      <c r="EN21" s="28"/>
      <c r="EO21" s="28"/>
      <c r="EP21" s="28"/>
      <c r="EQ21" s="27"/>
    </row>
    <row r="22" spans="1:147" ht="19.5" customHeight="1">
      <c r="A22" s="28"/>
      <c r="B22" s="64" t="s">
        <v>1787</v>
      </c>
      <c r="C22" s="28" t="s">
        <v>1534</v>
      </c>
      <c r="D22" s="28" t="s">
        <v>1535</v>
      </c>
      <c r="E22" s="28" t="s">
        <v>1536</v>
      </c>
      <c r="F22" s="28" t="s">
        <v>855</v>
      </c>
      <c r="G22" s="28"/>
      <c r="H22" s="28" t="s">
        <v>862</v>
      </c>
      <c r="I22" s="28">
        <v>58</v>
      </c>
      <c r="J22" s="28">
        <v>710000000</v>
      </c>
      <c r="K22" s="25" t="s">
        <v>1532</v>
      </c>
      <c r="L22" s="28" t="s">
        <v>1773</v>
      </c>
      <c r="M22" s="28" t="s">
        <v>359</v>
      </c>
      <c r="N22" s="28">
        <v>351010000</v>
      </c>
      <c r="O22" s="28" t="s">
        <v>1543</v>
      </c>
      <c r="P22" s="28" t="s">
        <v>686</v>
      </c>
      <c r="Q22" s="28" t="s">
        <v>1559</v>
      </c>
      <c r="R22" s="28"/>
      <c r="S22" s="28"/>
      <c r="T22" s="28">
        <v>0</v>
      </c>
      <c r="U22" s="28">
        <v>0</v>
      </c>
      <c r="V22" s="28">
        <v>100</v>
      </c>
      <c r="W22" s="28" t="s">
        <v>968</v>
      </c>
      <c r="X22" s="28" t="s">
        <v>886</v>
      </c>
      <c r="Y22" s="28">
        <v>40</v>
      </c>
      <c r="Z22" s="30">
        <v>1101.03</v>
      </c>
      <c r="AA22" s="30">
        <f t="shared" si="0"/>
        <v>44041.2</v>
      </c>
      <c r="AB22" s="30">
        <f t="shared" si="1"/>
        <v>49326.144</v>
      </c>
      <c r="AC22" s="30">
        <v>40</v>
      </c>
      <c r="AD22" s="30">
        <v>1101.03</v>
      </c>
      <c r="AE22" s="30">
        <f t="shared" si="2"/>
        <v>44041.2</v>
      </c>
      <c r="AF22" s="30">
        <f t="shared" si="3"/>
        <v>49326.144</v>
      </c>
      <c r="AG22" s="30">
        <v>40</v>
      </c>
      <c r="AH22" s="30">
        <v>1101.03</v>
      </c>
      <c r="AI22" s="30">
        <f t="shared" si="4"/>
        <v>44041.2</v>
      </c>
      <c r="AJ22" s="30">
        <f t="shared" si="5"/>
        <v>49326.144</v>
      </c>
      <c r="AK22" s="30">
        <v>40</v>
      </c>
      <c r="AL22" s="30">
        <v>1101.03</v>
      </c>
      <c r="AM22" s="30">
        <f t="shared" si="6"/>
        <v>44041.2</v>
      </c>
      <c r="AN22" s="30">
        <f t="shared" si="7"/>
        <v>49326.144</v>
      </c>
      <c r="AO22" s="30"/>
      <c r="AP22" s="30"/>
      <c r="AQ22" s="30">
        <f t="shared" si="8"/>
        <v>0</v>
      </c>
      <c r="AR22" s="30">
        <f t="shared" si="9"/>
        <v>0</v>
      </c>
      <c r="AS22" s="30"/>
      <c r="AT22" s="30"/>
      <c r="AU22" s="30">
        <f t="shared" si="10"/>
        <v>0</v>
      </c>
      <c r="AV22" s="30">
        <f t="shared" si="11"/>
        <v>0</v>
      </c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>
        <f t="shared" si="12"/>
        <v>160</v>
      </c>
      <c r="ED22" s="90">
        <f t="shared" si="13"/>
        <v>176164.8</v>
      </c>
      <c r="EE22" s="90">
        <f t="shared" si="14"/>
        <v>197304.576</v>
      </c>
      <c r="EF22" s="27" t="s">
        <v>1533</v>
      </c>
      <c r="EG22" s="28"/>
      <c r="EH22" s="28"/>
      <c r="EI22" s="28" t="s">
        <v>1342</v>
      </c>
      <c r="EJ22" s="28" t="s">
        <v>1574</v>
      </c>
      <c r="EK22" s="28" t="s">
        <v>1575</v>
      </c>
      <c r="EL22" s="28"/>
      <c r="EM22" s="28"/>
      <c r="EN22" s="28"/>
      <c r="EO22" s="28"/>
      <c r="EP22" s="28"/>
      <c r="EQ22" s="27"/>
    </row>
    <row r="23" spans="1:147" ht="19.5" customHeight="1">
      <c r="A23" s="28"/>
      <c r="B23" s="64" t="s">
        <v>1788</v>
      </c>
      <c r="C23" s="28" t="s">
        <v>1534</v>
      </c>
      <c r="D23" s="28" t="s">
        <v>1535</v>
      </c>
      <c r="E23" s="28" t="s">
        <v>1536</v>
      </c>
      <c r="F23" s="28" t="s">
        <v>855</v>
      </c>
      <c r="G23" s="28"/>
      <c r="H23" s="28" t="s">
        <v>862</v>
      </c>
      <c r="I23" s="28">
        <v>58</v>
      </c>
      <c r="J23" s="28">
        <v>710000000</v>
      </c>
      <c r="K23" s="25" t="s">
        <v>1532</v>
      </c>
      <c r="L23" s="28" t="s">
        <v>1773</v>
      </c>
      <c r="M23" s="28" t="s">
        <v>359</v>
      </c>
      <c r="N23" s="28" t="s">
        <v>1586</v>
      </c>
      <c r="O23" s="28" t="s">
        <v>1554</v>
      </c>
      <c r="P23" s="28" t="s">
        <v>686</v>
      </c>
      <c r="Q23" s="28" t="s">
        <v>1559</v>
      </c>
      <c r="R23" s="28"/>
      <c r="S23" s="28"/>
      <c r="T23" s="28">
        <v>0</v>
      </c>
      <c r="U23" s="28">
        <v>0</v>
      </c>
      <c r="V23" s="28">
        <v>100</v>
      </c>
      <c r="W23" s="28" t="s">
        <v>968</v>
      </c>
      <c r="X23" s="28" t="s">
        <v>886</v>
      </c>
      <c r="Y23" s="28">
        <v>38</v>
      </c>
      <c r="Z23" s="30">
        <v>1101.03</v>
      </c>
      <c r="AA23" s="30">
        <f t="shared" si="0"/>
        <v>41839.14</v>
      </c>
      <c r="AB23" s="30">
        <f t="shared" si="1"/>
        <v>46859.836800000005</v>
      </c>
      <c r="AC23" s="30">
        <v>38</v>
      </c>
      <c r="AD23" s="30">
        <v>1101.03</v>
      </c>
      <c r="AE23" s="30">
        <f t="shared" si="2"/>
        <v>41839.14</v>
      </c>
      <c r="AF23" s="30">
        <f t="shared" si="3"/>
        <v>46859.836800000005</v>
      </c>
      <c r="AG23" s="30">
        <v>38</v>
      </c>
      <c r="AH23" s="30">
        <v>1101.03</v>
      </c>
      <c r="AI23" s="30">
        <f t="shared" si="4"/>
        <v>41839.14</v>
      </c>
      <c r="AJ23" s="30">
        <f t="shared" si="5"/>
        <v>46859.836800000005</v>
      </c>
      <c r="AK23" s="30">
        <v>38</v>
      </c>
      <c r="AL23" s="30">
        <v>1101.03</v>
      </c>
      <c r="AM23" s="30">
        <f t="shared" si="6"/>
        <v>41839.14</v>
      </c>
      <c r="AN23" s="30">
        <f t="shared" si="7"/>
        <v>46859.836800000005</v>
      </c>
      <c r="AO23" s="30"/>
      <c r="AP23" s="30"/>
      <c r="AQ23" s="30">
        <f t="shared" si="8"/>
        <v>0</v>
      </c>
      <c r="AR23" s="30">
        <f t="shared" si="9"/>
        <v>0</v>
      </c>
      <c r="AS23" s="30"/>
      <c r="AT23" s="30"/>
      <c r="AU23" s="30">
        <f t="shared" si="10"/>
        <v>0</v>
      </c>
      <c r="AV23" s="30">
        <f t="shared" si="11"/>
        <v>0</v>
      </c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>
        <f t="shared" si="12"/>
        <v>152</v>
      </c>
      <c r="ED23" s="90">
        <f t="shared" si="13"/>
        <v>167356.56</v>
      </c>
      <c r="EE23" s="90">
        <f t="shared" si="14"/>
        <v>187439.34720000002</v>
      </c>
      <c r="EF23" s="27" t="s">
        <v>1533</v>
      </c>
      <c r="EG23" s="28"/>
      <c r="EH23" s="28"/>
      <c r="EI23" s="28" t="s">
        <v>1342</v>
      </c>
      <c r="EJ23" s="28" t="s">
        <v>1574</v>
      </c>
      <c r="EK23" s="28" t="s">
        <v>1575</v>
      </c>
      <c r="EL23" s="28"/>
      <c r="EM23" s="28"/>
      <c r="EN23" s="28"/>
      <c r="EO23" s="28"/>
      <c r="EP23" s="28"/>
      <c r="EQ23" s="27"/>
    </row>
    <row r="24" spans="1:147" ht="19.5" customHeight="1">
      <c r="A24" s="28"/>
      <c r="B24" s="64" t="s">
        <v>1789</v>
      </c>
      <c r="C24" s="28" t="s">
        <v>1534</v>
      </c>
      <c r="D24" s="28" t="s">
        <v>1535</v>
      </c>
      <c r="E24" s="28" t="s">
        <v>1536</v>
      </c>
      <c r="F24" s="28" t="s">
        <v>855</v>
      </c>
      <c r="G24" s="28"/>
      <c r="H24" s="28" t="s">
        <v>862</v>
      </c>
      <c r="I24" s="28">
        <v>58</v>
      </c>
      <c r="J24" s="28">
        <v>710000000</v>
      </c>
      <c r="K24" s="25" t="s">
        <v>1532</v>
      </c>
      <c r="L24" s="28" t="s">
        <v>1773</v>
      </c>
      <c r="M24" s="28" t="s">
        <v>359</v>
      </c>
      <c r="N24" s="28">
        <v>396473100</v>
      </c>
      <c r="O24" s="28" t="s">
        <v>1548</v>
      </c>
      <c r="P24" s="28" t="s">
        <v>686</v>
      </c>
      <c r="Q24" s="28" t="s">
        <v>1559</v>
      </c>
      <c r="R24" s="28"/>
      <c r="S24" s="28"/>
      <c r="T24" s="28">
        <v>0</v>
      </c>
      <c r="U24" s="28">
        <v>0</v>
      </c>
      <c r="V24" s="28">
        <v>100</v>
      </c>
      <c r="W24" s="28" t="s">
        <v>968</v>
      </c>
      <c r="X24" s="28" t="s">
        <v>886</v>
      </c>
      <c r="Y24" s="28">
        <v>98</v>
      </c>
      <c r="Z24" s="30">
        <v>2140</v>
      </c>
      <c r="AA24" s="30">
        <f t="shared" si="0"/>
        <v>209720</v>
      </c>
      <c r="AB24" s="30">
        <f t="shared" si="1"/>
        <v>234886.40000000002</v>
      </c>
      <c r="AC24" s="30">
        <v>98</v>
      </c>
      <c r="AD24" s="30">
        <v>2140</v>
      </c>
      <c r="AE24" s="30">
        <f t="shared" si="2"/>
        <v>209720</v>
      </c>
      <c r="AF24" s="30">
        <f t="shared" si="3"/>
        <v>234886.40000000002</v>
      </c>
      <c r="AG24" s="30">
        <v>98</v>
      </c>
      <c r="AH24" s="30">
        <v>2140</v>
      </c>
      <c r="AI24" s="30">
        <f t="shared" si="4"/>
        <v>209720</v>
      </c>
      <c r="AJ24" s="30">
        <f t="shared" si="5"/>
        <v>234886.40000000002</v>
      </c>
      <c r="AK24" s="30">
        <v>98</v>
      </c>
      <c r="AL24" s="30">
        <v>2140</v>
      </c>
      <c r="AM24" s="30">
        <f t="shared" si="6"/>
        <v>209720</v>
      </c>
      <c r="AN24" s="30">
        <f t="shared" si="7"/>
        <v>234886.40000000002</v>
      </c>
      <c r="AO24" s="30"/>
      <c r="AP24" s="30"/>
      <c r="AQ24" s="30">
        <f t="shared" si="8"/>
        <v>0</v>
      </c>
      <c r="AR24" s="30">
        <f t="shared" si="9"/>
        <v>0</v>
      </c>
      <c r="AS24" s="30"/>
      <c r="AT24" s="30"/>
      <c r="AU24" s="30">
        <f t="shared" si="10"/>
        <v>0</v>
      </c>
      <c r="AV24" s="30">
        <f t="shared" si="11"/>
        <v>0</v>
      </c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>
        <f t="shared" si="12"/>
        <v>392</v>
      </c>
      <c r="ED24" s="90">
        <f t="shared" si="13"/>
        <v>838880</v>
      </c>
      <c r="EE24" s="90">
        <f t="shared" si="14"/>
        <v>939545.6000000001</v>
      </c>
      <c r="EF24" s="27" t="s">
        <v>1533</v>
      </c>
      <c r="EG24" s="28"/>
      <c r="EH24" s="28"/>
      <c r="EI24" s="28" t="s">
        <v>1342</v>
      </c>
      <c r="EJ24" s="28" t="s">
        <v>1572</v>
      </c>
      <c r="EK24" s="28" t="s">
        <v>1573</v>
      </c>
      <c r="EL24" s="28"/>
      <c r="EM24" s="28"/>
      <c r="EN24" s="28"/>
      <c r="EO24" s="28"/>
      <c r="EP24" s="28"/>
      <c r="EQ24" s="27"/>
    </row>
    <row r="25" spans="1:147" ht="19.5" customHeight="1">
      <c r="A25" s="28"/>
      <c r="B25" s="64" t="s">
        <v>1790</v>
      </c>
      <c r="C25" s="28" t="s">
        <v>1534</v>
      </c>
      <c r="D25" s="28" t="s">
        <v>1535</v>
      </c>
      <c r="E25" s="28" t="s">
        <v>1536</v>
      </c>
      <c r="F25" s="28" t="s">
        <v>855</v>
      </c>
      <c r="G25" s="28"/>
      <c r="H25" s="28" t="s">
        <v>862</v>
      </c>
      <c r="I25" s="28">
        <v>58</v>
      </c>
      <c r="J25" s="28">
        <v>710000000</v>
      </c>
      <c r="K25" s="25" t="s">
        <v>1532</v>
      </c>
      <c r="L25" s="28" t="s">
        <v>1773</v>
      </c>
      <c r="M25" s="28" t="s">
        <v>359</v>
      </c>
      <c r="N25" s="28">
        <v>351010000</v>
      </c>
      <c r="O25" s="28" t="s">
        <v>1543</v>
      </c>
      <c r="P25" s="28" t="s">
        <v>686</v>
      </c>
      <c r="Q25" s="28" t="s">
        <v>1559</v>
      </c>
      <c r="R25" s="28"/>
      <c r="S25" s="28"/>
      <c r="T25" s="28">
        <v>0</v>
      </c>
      <c r="U25" s="28">
        <v>0</v>
      </c>
      <c r="V25" s="28">
        <v>100</v>
      </c>
      <c r="W25" s="28" t="s">
        <v>968</v>
      </c>
      <c r="X25" s="28" t="s">
        <v>886</v>
      </c>
      <c r="Y25" s="28">
        <v>198</v>
      </c>
      <c r="Z25" s="30">
        <v>2140</v>
      </c>
      <c r="AA25" s="30">
        <f t="shared" si="0"/>
        <v>423720</v>
      </c>
      <c r="AB25" s="30">
        <f t="shared" si="1"/>
        <v>474566.4</v>
      </c>
      <c r="AC25" s="30">
        <v>198</v>
      </c>
      <c r="AD25" s="30">
        <v>2140</v>
      </c>
      <c r="AE25" s="30">
        <f t="shared" si="2"/>
        <v>423720</v>
      </c>
      <c r="AF25" s="30">
        <f t="shared" si="3"/>
        <v>474566.4</v>
      </c>
      <c r="AG25" s="30">
        <v>198</v>
      </c>
      <c r="AH25" s="30">
        <v>2140</v>
      </c>
      <c r="AI25" s="30">
        <f t="shared" si="4"/>
        <v>423720</v>
      </c>
      <c r="AJ25" s="30">
        <f t="shared" si="5"/>
        <v>474566.4</v>
      </c>
      <c r="AK25" s="30">
        <v>198</v>
      </c>
      <c r="AL25" s="30">
        <v>2140</v>
      </c>
      <c r="AM25" s="30">
        <f t="shared" si="6"/>
        <v>423720</v>
      </c>
      <c r="AN25" s="30">
        <f t="shared" si="7"/>
        <v>474566.4</v>
      </c>
      <c r="AO25" s="30"/>
      <c r="AP25" s="30"/>
      <c r="AQ25" s="30">
        <f t="shared" si="8"/>
        <v>0</v>
      </c>
      <c r="AR25" s="30">
        <f t="shared" si="9"/>
        <v>0</v>
      </c>
      <c r="AS25" s="30"/>
      <c r="AT25" s="30"/>
      <c r="AU25" s="30">
        <f t="shared" si="10"/>
        <v>0</v>
      </c>
      <c r="AV25" s="30">
        <f t="shared" si="11"/>
        <v>0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>
        <f t="shared" si="12"/>
        <v>792</v>
      </c>
      <c r="ED25" s="90">
        <f t="shared" si="13"/>
        <v>1694880</v>
      </c>
      <c r="EE25" s="90">
        <f t="shared" si="14"/>
        <v>1898265.6</v>
      </c>
      <c r="EF25" s="27" t="s">
        <v>1533</v>
      </c>
      <c r="EG25" s="28"/>
      <c r="EH25" s="28"/>
      <c r="EI25" s="28" t="s">
        <v>1342</v>
      </c>
      <c r="EJ25" s="28" t="s">
        <v>1572</v>
      </c>
      <c r="EK25" s="28" t="s">
        <v>1573</v>
      </c>
      <c r="EL25" s="28"/>
      <c r="EM25" s="28"/>
      <c r="EN25" s="28"/>
      <c r="EO25" s="28"/>
      <c r="EP25" s="28"/>
      <c r="EQ25" s="27"/>
    </row>
    <row r="26" spans="1:147" ht="19.5" customHeight="1">
      <c r="A26" s="28"/>
      <c r="B26" s="64" t="s">
        <v>1791</v>
      </c>
      <c r="C26" s="28" t="s">
        <v>1534</v>
      </c>
      <c r="D26" s="28" t="s">
        <v>1535</v>
      </c>
      <c r="E26" s="28" t="s">
        <v>1536</v>
      </c>
      <c r="F26" s="28" t="s">
        <v>855</v>
      </c>
      <c r="G26" s="28"/>
      <c r="H26" s="28" t="s">
        <v>862</v>
      </c>
      <c r="I26" s="28">
        <v>58</v>
      </c>
      <c r="J26" s="28">
        <v>710000000</v>
      </c>
      <c r="K26" s="25" t="s">
        <v>1532</v>
      </c>
      <c r="L26" s="28" t="s">
        <v>1773</v>
      </c>
      <c r="M26" s="28" t="s">
        <v>359</v>
      </c>
      <c r="N26" s="28" t="s">
        <v>1586</v>
      </c>
      <c r="O26" s="28" t="s">
        <v>1554</v>
      </c>
      <c r="P26" s="28" t="s">
        <v>686</v>
      </c>
      <c r="Q26" s="28" t="s">
        <v>1559</v>
      </c>
      <c r="R26" s="28"/>
      <c r="S26" s="28"/>
      <c r="T26" s="28">
        <v>0</v>
      </c>
      <c r="U26" s="28">
        <v>0</v>
      </c>
      <c r="V26" s="28">
        <v>100</v>
      </c>
      <c r="W26" s="28" t="s">
        <v>968</v>
      </c>
      <c r="X26" s="28" t="s">
        <v>886</v>
      </c>
      <c r="Y26" s="28">
        <v>192</v>
      </c>
      <c r="Z26" s="30">
        <v>2140</v>
      </c>
      <c r="AA26" s="30">
        <f t="shared" si="0"/>
        <v>410880</v>
      </c>
      <c r="AB26" s="30">
        <f t="shared" si="1"/>
        <v>460185.60000000003</v>
      </c>
      <c r="AC26" s="30">
        <v>192</v>
      </c>
      <c r="AD26" s="30">
        <v>2140</v>
      </c>
      <c r="AE26" s="30">
        <f t="shared" si="2"/>
        <v>410880</v>
      </c>
      <c r="AF26" s="30">
        <f t="shared" si="3"/>
        <v>460185.60000000003</v>
      </c>
      <c r="AG26" s="30">
        <v>192</v>
      </c>
      <c r="AH26" s="30">
        <v>2140</v>
      </c>
      <c r="AI26" s="30">
        <f t="shared" si="4"/>
        <v>410880</v>
      </c>
      <c r="AJ26" s="30">
        <f t="shared" si="5"/>
        <v>460185.60000000003</v>
      </c>
      <c r="AK26" s="30">
        <v>192</v>
      </c>
      <c r="AL26" s="30">
        <v>2140</v>
      </c>
      <c r="AM26" s="30">
        <f t="shared" si="6"/>
        <v>410880</v>
      </c>
      <c r="AN26" s="30">
        <f t="shared" si="7"/>
        <v>460185.60000000003</v>
      </c>
      <c r="AO26" s="30"/>
      <c r="AP26" s="30"/>
      <c r="AQ26" s="30">
        <f t="shared" si="8"/>
        <v>0</v>
      </c>
      <c r="AR26" s="30">
        <f t="shared" si="9"/>
        <v>0</v>
      </c>
      <c r="AS26" s="30"/>
      <c r="AT26" s="30"/>
      <c r="AU26" s="30">
        <f t="shared" si="10"/>
        <v>0</v>
      </c>
      <c r="AV26" s="30">
        <f t="shared" si="11"/>
        <v>0</v>
      </c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>
        <f t="shared" si="12"/>
        <v>768</v>
      </c>
      <c r="ED26" s="90">
        <f t="shared" si="13"/>
        <v>1643520</v>
      </c>
      <c r="EE26" s="90">
        <f t="shared" si="14"/>
        <v>1840742.4000000001</v>
      </c>
      <c r="EF26" s="27" t="s">
        <v>1533</v>
      </c>
      <c r="EG26" s="28"/>
      <c r="EH26" s="28"/>
      <c r="EI26" s="28" t="s">
        <v>1342</v>
      </c>
      <c r="EJ26" s="28" t="s">
        <v>1572</v>
      </c>
      <c r="EK26" s="28" t="s">
        <v>1573</v>
      </c>
      <c r="EL26" s="28"/>
      <c r="EM26" s="28"/>
      <c r="EN26" s="28"/>
      <c r="EO26" s="28"/>
      <c r="EP26" s="28"/>
      <c r="EQ26" s="27"/>
    </row>
    <row r="27" spans="1:147" ht="19.5" customHeight="1">
      <c r="A27" s="28"/>
      <c r="B27" s="64" t="s">
        <v>1792</v>
      </c>
      <c r="C27" s="28" t="s">
        <v>1534</v>
      </c>
      <c r="D27" s="28" t="s">
        <v>1535</v>
      </c>
      <c r="E27" s="28" t="s">
        <v>1536</v>
      </c>
      <c r="F27" s="28" t="s">
        <v>855</v>
      </c>
      <c r="G27" s="28"/>
      <c r="H27" s="28" t="s">
        <v>862</v>
      </c>
      <c r="I27" s="28">
        <v>58</v>
      </c>
      <c r="J27" s="28">
        <v>710000000</v>
      </c>
      <c r="K27" s="25" t="s">
        <v>1532</v>
      </c>
      <c r="L27" s="28" t="s">
        <v>1773</v>
      </c>
      <c r="M27" s="28" t="s">
        <v>359</v>
      </c>
      <c r="N27" s="28">
        <v>396473100</v>
      </c>
      <c r="O27" s="28" t="s">
        <v>1548</v>
      </c>
      <c r="P27" s="28" t="s">
        <v>686</v>
      </c>
      <c r="Q27" s="28" t="s">
        <v>1559</v>
      </c>
      <c r="R27" s="28"/>
      <c r="S27" s="28"/>
      <c r="T27" s="28">
        <v>0</v>
      </c>
      <c r="U27" s="28">
        <v>0</v>
      </c>
      <c r="V27" s="28">
        <v>100</v>
      </c>
      <c r="W27" s="28" t="s">
        <v>968</v>
      </c>
      <c r="X27" s="28" t="s">
        <v>886</v>
      </c>
      <c r="Y27" s="28">
        <v>98</v>
      </c>
      <c r="Z27" s="30">
        <v>2086.5</v>
      </c>
      <c r="AA27" s="30">
        <f t="shared" si="0"/>
        <v>204477</v>
      </c>
      <c r="AB27" s="30">
        <f t="shared" si="1"/>
        <v>229014.24000000002</v>
      </c>
      <c r="AC27" s="30">
        <v>98</v>
      </c>
      <c r="AD27" s="30">
        <v>2086.5</v>
      </c>
      <c r="AE27" s="30">
        <f t="shared" si="2"/>
        <v>204477</v>
      </c>
      <c r="AF27" s="30">
        <f t="shared" si="3"/>
        <v>229014.24000000002</v>
      </c>
      <c r="AG27" s="30">
        <v>98</v>
      </c>
      <c r="AH27" s="30">
        <v>2086.5</v>
      </c>
      <c r="AI27" s="30">
        <f t="shared" si="4"/>
        <v>204477</v>
      </c>
      <c r="AJ27" s="30">
        <f t="shared" si="5"/>
        <v>229014.24000000002</v>
      </c>
      <c r="AK27" s="30">
        <v>98</v>
      </c>
      <c r="AL27" s="30">
        <v>2086.5</v>
      </c>
      <c r="AM27" s="30">
        <f t="shared" si="6"/>
        <v>204477</v>
      </c>
      <c r="AN27" s="30">
        <f t="shared" si="7"/>
        <v>229014.24000000002</v>
      </c>
      <c r="AO27" s="30"/>
      <c r="AP27" s="30"/>
      <c r="AQ27" s="30">
        <f t="shared" si="8"/>
        <v>0</v>
      </c>
      <c r="AR27" s="30">
        <f t="shared" si="9"/>
        <v>0</v>
      </c>
      <c r="AS27" s="30"/>
      <c r="AT27" s="30"/>
      <c r="AU27" s="30">
        <f t="shared" si="10"/>
        <v>0</v>
      </c>
      <c r="AV27" s="30">
        <f t="shared" si="11"/>
        <v>0</v>
      </c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>
        <f t="shared" si="12"/>
        <v>392</v>
      </c>
      <c r="ED27" s="90">
        <f t="shared" si="13"/>
        <v>817908</v>
      </c>
      <c r="EE27" s="90">
        <f t="shared" si="14"/>
        <v>916056.9600000001</v>
      </c>
      <c r="EF27" s="27" t="s">
        <v>1533</v>
      </c>
      <c r="EG27" s="28"/>
      <c r="EH27" s="28"/>
      <c r="EI27" s="28" t="s">
        <v>1342</v>
      </c>
      <c r="EJ27" s="28" t="s">
        <v>1571</v>
      </c>
      <c r="EK27" s="28" t="s">
        <v>1571</v>
      </c>
      <c r="EL27" s="28"/>
      <c r="EM27" s="28"/>
      <c r="EN27" s="28"/>
      <c r="EO27" s="28"/>
      <c r="EP27" s="28"/>
      <c r="EQ27" s="27"/>
    </row>
    <row r="28" spans="1:147" ht="19.5" customHeight="1">
      <c r="A28" s="28"/>
      <c r="B28" s="64" t="s">
        <v>1793</v>
      </c>
      <c r="C28" s="28" t="s">
        <v>1534</v>
      </c>
      <c r="D28" s="28" t="s">
        <v>1535</v>
      </c>
      <c r="E28" s="28" t="s">
        <v>1536</v>
      </c>
      <c r="F28" s="28" t="s">
        <v>855</v>
      </c>
      <c r="G28" s="28"/>
      <c r="H28" s="28" t="s">
        <v>862</v>
      </c>
      <c r="I28" s="28">
        <v>58</v>
      </c>
      <c r="J28" s="28">
        <v>710000000</v>
      </c>
      <c r="K28" s="25" t="s">
        <v>1532</v>
      </c>
      <c r="L28" s="28" t="s">
        <v>1773</v>
      </c>
      <c r="M28" s="28" t="s">
        <v>359</v>
      </c>
      <c r="N28" s="28">
        <v>351010000</v>
      </c>
      <c r="O28" s="28" t="s">
        <v>1543</v>
      </c>
      <c r="P28" s="28" t="s">
        <v>686</v>
      </c>
      <c r="Q28" s="28" t="s">
        <v>1559</v>
      </c>
      <c r="R28" s="28"/>
      <c r="S28" s="28"/>
      <c r="T28" s="28">
        <v>0</v>
      </c>
      <c r="U28" s="28">
        <v>0</v>
      </c>
      <c r="V28" s="28">
        <v>100</v>
      </c>
      <c r="W28" s="28" t="s">
        <v>968</v>
      </c>
      <c r="X28" s="28" t="s">
        <v>886</v>
      </c>
      <c r="Y28" s="28">
        <v>198</v>
      </c>
      <c r="Z28" s="30">
        <v>2086.5</v>
      </c>
      <c r="AA28" s="30">
        <f t="shared" si="0"/>
        <v>413127</v>
      </c>
      <c r="AB28" s="30">
        <f t="shared" si="1"/>
        <v>462702.24000000005</v>
      </c>
      <c r="AC28" s="30">
        <v>198</v>
      </c>
      <c r="AD28" s="30">
        <v>2086.5</v>
      </c>
      <c r="AE28" s="30">
        <f t="shared" si="2"/>
        <v>413127</v>
      </c>
      <c r="AF28" s="30">
        <f t="shared" si="3"/>
        <v>462702.24000000005</v>
      </c>
      <c r="AG28" s="30">
        <v>198</v>
      </c>
      <c r="AH28" s="30">
        <v>2086.5</v>
      </c>
      <c r="AI28" s="30">
        <f t="shared" si="4"/>
        <v>413127</v>
      </c>
      <c r="AJ28" s="30">
        <f t="shared" si="5"/>
        <v>462702.24000000005</v>
      </c>
      <c r="AK28" s="30">
        <v>198</v>
      </c>
      <c r="AL28" s="30">
        <v>2086.5</v>
      </c>
      <c r="AM28" s="30">
        <f t="shared" si="6"/>
        <v>413127</v>
      </c>
      <c r="AN28" s="30">
        <f t="shared" si="7"/>
        <v>462702.24000000005</v>
      </c>
      <c r="AO28" s="30"/>
      <c r="AP28" s="30"/>
      <c r="AQ28" s="30">
        <f t="shared" si="8"/>
        <v>0</v>
      </c>
      <c r="AR28" s="30">
        <f t="shared" si="9"/>
        <v>0</v>
      </c>
      <c r="AS28" s="30"/>
      <c r="AT28" s="30"/>
      <c r="AU28" s="30">
        <f t="shared" si="10"/>
        <v>0</v>
      </c>
      <c r="AV28" s="30">
        <f t="shared" si="11"/>
        <v>0</v>
      </c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>
        <f t="shared" si="12"/>
        <v>792</v>
      </c>
      <c r="ED28" s="90">
        <f t="shared" si="13"/>
        <v>1652508</v>
      </c>
      <c r="EE28" s="90">
        <f t="shared" si="14"/>
        <v>1850808.9600000002</v>
      </c>
      <c r="EF28" s="27" t="s">
        <v>1533</v>
      </c>
      <c r="EG28" s="28"/>
      <c r="EH28" s="28"/>
      <c r="EI28" s="28" t="s">
        <v>1342</v>
      </c>
      <c r="EJ28" s="28" t="s">
        <v>1571</v>
      </c>
      <c r="EK28" s="28" t="s">
        <v>1571</v>
      </c>
      <c r="EL28" s="28"/>
      <c r="EM28" s="28"/>
      <c r="EN28" s="28"/>
      <c r="EO28" s="28"/>
      <c r="EP28" s="28"/>
      <c r="EQ28" s="27"/>
    </row>
    <row r="29" spans="1:147" ht="19.5" customHeight="1">
      <c r="A29" s="28"/>
      <c r="B29" s="64" t="s">
        <v>1794</v>
      </c>
      <c r="C29" s="28" t="s">
        <v>1534</v>
      </c>
      <c r="D29" s="28" t="s">
        <v>1535</v>
      </c>
      <c r="E29" s="28" t="s">
        <v>1536</v>
      </c>
      <c r="F29" s="28" t="s">
        <v>855</v>
      </c>
      <c r="G29" s="28"/>
      <c r="H29" s="28" t="s">
        <v>862</v>
      </c>
      <c r="I29" s="28">
        <v>58</v>
      </c>
      <c r="J29" s="28">
        <v>710000000</v>
      </c>
      <c r="K29" s="25" t="s">
        <v>1532</v>
      </c>
      <c r="L29" s="28" t="s">
        <v>1773</v>
      </c>
      <c r="M29" s="28" t="s">
        <v>359</v>
      </c>
      <c r="N29" s="28" t="s">
        <v>1586</v>
      </c>
      <c r="O29" s="28" t="s">
        <v>1554</v>
      </c>
      <c r="P29" s="28" t="s">
        <v>686</v>
      </c>
      <c r="Q29" s="28" t="s">
        <v>1559</v>
      </c>
      <c r="R29" s="28"/>
      <c r="S29" s="28"/>
      <c r="T29" s="28">
        <v>0</v>
      </c>
      <c r="U29" s="28">
        <v>0</v>
      </c>
      <c r="V29" s="28">
        <v>100</v>
      </c>
      <c r="W29" s="28" t="s">
        <v>968</v>
      </c>
      <c r="X29" s="28" t="s">
        <v>886</v>
      </c>
      <c r="Y29" s="28">
        <v>192</v>
      </c>
      <c r="Z29" s="30">
        <v>2086.5</v>
      </c>
      <c r="AA29" s="30">
        <f t="shared" si="0"/>
        <v>400608</v>
      </c>
      <c r="AB29" s="30">
        <f t="shared" si="1"/>
        <v>448680.96</v>
      </c>
      <c r="AC29" s="30">
        <v>192</v>
      </c>
      <c r="AD29" s="30">
        <v>2086.5</v>
      </c>
      <c r="AE29" s="30">
        <f t="shared" si="2"/>
        <v>400608</v>
      </c>
      <c r="AF29" s="30">
        <f t="shared" si="3"/>
        <v>448680.96</v>
      </c>
      <c r="AG29" s="30">
        <v>192</v>
      </c>
      <c r="AH29" s="30">
        <v>2086.5</v>
      </c>
      <c r="AI29" s="30">
        <f t="shared" si="4"/>
        <v>400608</v>
      </c>
      <c r="AJ29" s="30">
        <f t="shared" si="5"/>
        <v>448680.96</v>
      </c>
      <c r="AK29" s="30">
        <v>192</v>
      </c>
      <c r="AL29" s="30">
        <v>2086.5</v>
      </c>
      <c r="AM29" s="30">
        <f t="shared" si="6"/>
        <v>400608</v>
      </c>
      <c r="AN29" s="30">
        <f t="shared" si="7"/>
        <v>448680.96</v>
      </c>
      <c r="AO29" s="30"/>
      <c r="AP29" s="30"/>
      <c r="AQ29" s="30">
        <f t="shared" si="8"/>
        <v>0</v>
      </c>
      <c r="AR29" s="30">
        <f t="shared" si="9"/>
        <v>0</v>
      </c>
      <c r="AS29" s="30"/>
      <c r="AT29" s="30"/>
      <c r="AU29" s="30">
        <f t="shared" si="10"/>
        <v>0</v>
      </c>
      <c r="AV29" s="30">
        <f t="shared" si="11"/>
        <v>0</v>
      </c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>
        <f t="shared" si="12"/>
        <v>768</v>
      </c>
      <c r="ED29" s="90">
        <f t="shared" si="13"/>
        <v>1602432</v>
      </c>
      <c r="EE29" s="90">
        <f t="shared" si="14"/>
        <v>1794723.84</v>
      </c>
      <c r="EF29" s="27" t="s">
        <v>1533</v>
      </c>
      <c r="EG29" s="28"/>
      <c r="EH29" s="28"/>
      <c r="EI29" s="28" t="s">
        <v>1342</v>
      </c>
      <c r="EJ29" s="28" t="s">
        <v>1571</v>
      </c>
      <c r="EK29" s="28" t="s">
        <v>1571</v>
      </c>
      <c r="EL29" s="28"/>
      <c r="EM29" s="28"/>
      <c r="EN29" s="28"/>
      <c r="EO29" s="28"/>
      <c r="EP29" s="28"/>
      <c r="EQ29" s="27"/>
    </row>
    <row r="30" spans="1:147" ht="19.5" customHeight="1">
      <c r="A30" s="28"/>
      <c r="B30" s="64" t="s">
        <v>1795</v>
      </c>
      <c r="C30" s="28" t="s">
        <v>1534</v>
      </c>
      <c r="D30" s="28" t="s">
        <v>1535</v>
      </c>
      <c r="E30" s="28" t="s">
        <v>1536</v>
      </c>
      <c r="F30" s="28" t="s">
        <v>855</v>
      </c>
      <c r="G30" s="28"/>
      <c r="H30" s="28" t="s">
        <v>862</v>
      </c>
      <c r="I30" s="28">
        <v>58</v>
      </c>
      <c r="J30" s="28">
        <v>710000000</v>
      </c>
      <c r="K30" s="25" t="s">
        <v>1532</v>
      </c>
      <c r="L30" s="28" t="s">
        <v>1773</v>
      </c>
      <c r="M30" s="28" t="s">
        <v>359</v>
      </c>
      <c r="N30" s="28">
        <v>396473100</v>
      </c>
      <c r="O30" s="28" t="s">
        <v>1548</v>
      </c>
      <c r="P30" s="28" t="s">
        <v>686</v>
      </c>
      <c r="Q30" s="28" t="s">
        <v>1559</v>
      </c>
      <c r="R30" s="28"/>
      <c r="S30" s="28"/>
      <c r="T30" s="28">
        <v>0</v>
      </c>
      <c r="U30" s="28">
        <v>0</v>
      </c>
      <c r="V30" s="28">
        <v>100</v>
      </c>
      <c r="W30" s="28" t="s">
        <v>968</v>
      </c>
      <c r="X30" s="28" t="s">
        <v>886</v>
      </c>
      <c r="Y30" s="28">
        <v>20</v>
      </c>
      <c r="Z30" s="30">
        <v>615.25</v>
      </c>
      <c r="AA30" s="30">
        <f t="shared" si="0"/>
        <v>12305</v>
      </c>
      <c r="AB30" s="30">
        <f t="shared" si="1"/>
        <v>13781.600000000002</v>
      </c>
      <c r="AC30" s="30">
        <v>20</v>
      </c>
      <c r="AD30" s="30">
        <v>615.25</v>
      </c>
      <c r="AE30" s="30">
        <f t="shared" si="2"/>
        <v>12305</v>
      </c>
      <c r="AF30" s="30">
        <f t="shared" si="3"/>
        <v>13781.600000000002</v>
      </c>
      <c r="AG30" s="30">
        <v>20</v>
      </c>
      <c r="AH30" s="30">
        <v>615.25</v>
      </c>
      <c r="AI30" s="30">
        <f t="shared" si="4"/>
        <v>12305</v>
      </c>
      <c r="AJ30" s="30">
        <f t="shared" si="5"/>
        <v>13781.600000000002</v>
      </c>
      <c r="AK30" s="30">
        <v>20</v>
      </c>
      <c r="AL30" s="30">
        <v>615.25</v>
      </c>
      <c r="AM30" s="30">
        <f t="shared" si="6"/>
        <v>12305</v>
      </c>
      <c r="AN30" s="30">
        <f t="shared" si="7"/>
        <v>13781.600000000002</v>
      </c>
      <c r="AO30" s="30"/>
      <c r="AP30" s="30"/>
      <c r="AQ30" s="30">
        <f t="shared" si="8"/>
        <v>0</v>
      </c>
      <c r="AR30" s="30">
        <f t="shared" si="9"/>
        <v>0</v>
      </c>
      <c r="AS30" s="30"/>
      <c r="AT30" s="30"/>
      <c r="AU30" s="30">
        <f t="shared" si="10"/>
        <v>0</v>
      </c>
      <c r="AV30" s="30">
        <f t="shared" si="11"/>
        <v>0</v>
      </c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>
        <f t="shared" si="12"/>
        <v>80</v>
      </c>
      <c r="ED30" s="90">
        <f t="shared" si="13"/>
        <v>49220</v>
      </c>
      <c r="EE30" s="90">
        <f t="shared" si="14"/>
        <v>55126.40000000001</v>
      </c>
      <c r="EF30" s="27" t="s">
        <v>1533</v>
      </c>
      <c r="EG30" s="28"/>
      <c r="EH30" s="28"/>
      <c r="EI30" s="28" t="s">
        <v>1342</v>
      </c>
      <c r="EJ30" s="28" t="s">
        <v>1569</v>
      </c>
      <c r="EK30" s="28" t="s">
        <v>1570</v>
      </c>
      <c r="EL30" s="28"/>
      <c r="EM30" s="28"/>
      <c r="EN30" s="28"/>
      <c r="EO30" s="28"/>
      <c r="EP30" s="28"/>
      <c r="EQ30" s="27"/>
    </row>
    <row r="31" spans="1:147" ht="19.5" customHeight="1">
      <c r="A31" s="28"/>
      <c r="B31" s="64" t="s">
        <v>1796</v>
      </c>
      <c r="C31" s="28" t="s">
        <v>1534</v>
      </c>
      <c r="D31" s="28" t="s">
        <v>1535</v>
      </c>
      <c r="E31" s="28" t="s">
        <v>1536</v>
      </c>
      <c r="F31" s="28" t="s">
        <v>855</v>
      </c>
      <c r="G31" s="28"/>
      <c r="H31" s="28" t="s">
        <v>862</v>
      </c>
      <c r="I31" s="28">
        <v>58</v>
      </c>
      <c r="J31" s="28">
        <v>710000000</v>
      </c>
      <c r="K31" s="25" t="s">
        <v>1532</v>
      </c>
      <c r="L31" s="28" t="s">
        <v>1773</v>
      </c>
      <c r="M31" s="28" t="s">
        <v>359</v>
      </c>
      <c r="N31" s="28">
        <v>351010000</v>
      </c>
      <c r="O31" s="28" t="s">
        <v>1543</v>
      </c>
      <c r="P31" s="28" t="s">
        <v>686</v>
      </c>
      <c r="Q31" s="28" t="s">
        <v>1559</v>
      </c>
      <c r="R31" s="28"/>
      <c r="S31" s="28"/>
      <c r="T31" s="28">
        <v>0</v>
      </c>
      <c r="U31" s="28">
        <v>0</v>
      </c>
      <c r="V31" s="28">
        <v>100</v>
      </c>
      <c r="W31" s="28" t="s">
        <v>968</v>
      </c>
      <c r="X31" s="28" t="s">
        <v>886</v>
      </c>
      <c r="Y31" s="28">
        <v>40</v>
      </c>
      <c r="Z31" s="30">
        <v>615.25</v>
      </c>
      <c r="AA31" s="30">
        <f t="shared" si="0"/>
        <v>24610</v>
      </c>
      <c r="AB31" s="30">
        <f t="shared" si="1"/>
        <v>27563.200000000004</v>
      </c>
      <c r="AC31" s="30">
        <v>40</v>
      </c>
      <c r="AD31" s="30">
        <v>615.25</v>
      </c>
      <c r="AE31" s="30">
        <f t="shared" si="2"/>
        <v>24610</v>
      </c>
      <c r="AF31" s="30">
        <f t="shared" si="3"/>
        <v>27563.200000000004</v>
      </c>
      <c r="AG31" s="30">
        <v>40</v>
      </c>
      <c r="AH31" s="30">
        <v>615.25</v>
      </c>
      <c r="AI31" s="30">
        <f t="shared" si="4"/>
        <v>24610</v>
      </c>
      <c r="AJ31" s="30">
        <f t="shared" si="5"/>
        <v>27563.200000000004</v>
      </c>
      <c r="AK31" s="30">
        <v>40</v>
      </c>
      <c r="AL31" s="30">
        <v>615.25</v>
      </c>
      <c r="AM31" s="30">
        <f t="shared" si="6"/>
        <v>24610</v>
      </c>
      <c r="AN31" s="30">
        <f t="shared" si="7"/>
        <v>27563.200000000004</v>
      </c>
      <c r="AO31" s="30"/>
      <c r="AP31" s="30"/>
      <c r="AQ31" s="30">
        <f t="shared" si="8"/>
        <v>0</v>
      </c>
      <c r="AR31" s="30">
        <f t="shared" si="9"/>
        <v>0</v>
      </c>
      <c r="AS31" s="30"/>
      <c r="AT31" s="30"/>
      <c r="AU31" s="30">
        <f t="shared" si="10"/>
        <v>0</v>
      </c>
      <c r="AV31" s="30">
        <f t="shared" si="11"/>
        <v>0</v>
      </c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>
        <f t="shared" si="12"/>
        <v>160</v>
      </c>
      <c r="ED31" s="90">
        <f t="shared" si="13"/>
        <v>98440</v>
      </c>
      <c r="EE31" s="90">
        <f t="shared" si="14"/>
        <v>110252.80000000002</v>
      </c>
      <c r="EF31" s="27" t="s">
        <v>1533</v>
      </c>
      <c r="EG31" s="28"/>
      <c r="EH31" s="28"/>
      <c r="EI31" s="28" t="s">
        <v>1342</v>
      </c>
      <c r="EJ31" s="28" t="s">
        <v>1569</v>
      </c>
      <c r="EK31" s="28" t="s">
        <v>1570</v>
      </c>
      <c r="EL31" s="28"/>
      <c r="EM31" s="28"/>
      <c r="EN31" s="28"/>
      <c r="EO31" s="28"/>
      <c r="EP31" s="28"/>
      <c r="EQ31" s="27"/>
    </row>
    <row r="32" spans="1:147" ht="19.5" customHeight="1">
      <c r="A32" s="28"/>
      <c r="B32" s="64" t="s">
        <v>1797</v>
      </c>
      <c r="C32" s="28" t="s">
        <v>1534</v>
      </c>
      <c r="D32" s="28" t="s">
        <v>1535</v>
      </c>
      <c r="E32" s="28" t="s">
        <v>1536</v>
      </c>
      <c r="F32" s="28" t="s">
        <v>855</v>
      </c>
      <c r="G32" s="28"/>
      <c r="H32" s="28" t="s">
        <v>862</v>
      </c>
      <c r="I32" s="28">
        <v>58</v>
      </c>
      <c r="J32" s="28">
        <v>710000000</v>
      </c>
      <c r="K32" s="25" t="s">
        <v>1532</v>
      </c>
      <c r="L32" s="28" t="s">
        <v>1773</v>
      </c>
      <c r="M32" s="28" t="s">
        <v>359</v>
      </c>
      <c r="N32" s="28" t="s">
        <v>1586</v>
      </c>
      <c r="O32" s="28" t="s">
        <v>1554</v>
      </c>
      <c r="P32" s="28" t="s">
        <v>686</v>
      </c>
      <c r="Q32" s="28" t="s">
        <v>1559</v>
      </c>
      <c r="R32" s="28"/>
      <c r="S32" s="28"/>
      <c r="T32" s="28">
        <v>0</v>
      </c>
      <c r="U32" s="28">
        <v>0</v>
      </c>
      <c r="V32" s="28">
        <v>100</v>
      </c>
      <c r="W32" s="28" t="s">
        <v>968</v>
      </c>
      <c r="X32" s="28" t="s">
        <v>886</v>
      </c>
      <c r="Y32" s="28">
        <v>38</v>
      </c>
      <c r="Z32" s="30">
        <v>615.25</v>
      </c>
      <c r="AA32" s="30">
        <f t="shared" si="0"/>
        <v>23379.5</v>
      </c>
      <c r="AB32" s="30">
        <f t="shared" si="1"/>
        <v>26185.04</v>
      </c>
      <c r="AC32" s="30">
        <v>38</v>
      </c>
      <c r="AD32" s="30">
        <v>615.25</v>
      </c>
      <c r="AE32" s="30">
        <f t="shared" si="2"/>
        <v>23379.5</v>
      </c>
      <c r="AF32" s="30">
        <f t="shared" si="3"/>
        <v>26185.04</v>
      </c>
      <c r="AG32" s="30">
        <v>38</v>
      </c>
      <c r="AH32" s="30">
        <v>615.25</v>
      </c>
      <c r="AI32" s="30">
        <f t="shared" si="4"/>
        <v>23379.5</v>
      </c>
      <c r="AJ32" s="30">
        <f t="shared" si="5"/>
        <v>26185.04</v>
      </c>
      <c r="AK32" s="30">
        <v>38</v>
      </c>
      <c r="AL32" s="30">
        <v>615.25</v>
      </c>
      <c r="AM32" s="30">
        <f t="shared" si="6"/>
        <v>23379.5</v>
      </c>
      <c r="AN32" s="30">
        <f t="shared" si="7"/>
        <v>26185.04</v>
      </c>
      <c r="AO32" s="30"/>
      <c r="AP32" s="30"/>
      <c r="AQ32" s="30">
        <f t="shared" si="8"/>
        <v>0</v>
      </c>
      <c r="AR32" s="30">
        <f t="shared" si="9"/>
        <v>0</v>
      </c>
      <c r="AS32" s="30"/>
      <c r="AT32" s="30"/>
      <c r="AU32" s="30">
        <f t="shared" si="10"/>
        <v>0</v>
      </c>
      <c r="AV32" s="30">
        <f t="shared" si="11"/>
        <v>0</v>
      </c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>
        <f t="shared" si="12"/>
        <v>152</v>
      </c>
      <c r="ED32" s="90">
        <f t="shared" si="13"/>
        <v>93518</v>
      </c>
      <c r="EE32" s="90">
        <f t="shared" si="14"/>
        <v>104740.16</v>
      </c>
      <c r="EF32" s="27" t="s">
        <v>1533</v>
      </c>
      <c r="EG32" s="28"/>
      <c r="EH32" s="28"/>
      <c r="EI32" s="28" t="s">
        <v>1342</v>
      </c>
      <c r="EJ32" s="28" t="s">
        <v>1569</v>
      </c>
      <c r="EK32" s="28" t="s">
        <v>1570</v>
      </c>
      <c r="EL32" s="28"/>
      <c r="EM32" s="28"/>
      <c r="EN32" s="28"/>
      <c r="EO32" s="28"/>
      <c r="EP32" s="28"/>
      <c r="EQ32" s="27"/>
    </row>
    <row r="33" spans="1:147" ht="19.5" customHeight="1">
      <c r="A33" s="28"/>
      <c r="B33" s="64" t="s">
        <v>1798</v>
      </c>
      <c r="C33" s="28" t="s">
        <v>1534</v>
      </c>
      <c r="D33" s="28" t="s">
        <v>1535</v>
      </c>
      <c r="E33" s="28" t="s">
        <v>1536</v>
      </c>
      <c r="F33" s="28" t="s">
        <v>855</v>
      </c>
      <c r="G33" s="28"/>
      <c r="H33" s="28" t="s">
        <v>862</v>
      </c>
      <c r="I33" s="28">
        <v>58</v>
      </c>
      <c r="J33" s="28">
        <v>710000000</v>
      </c>
      <c r="K33" s="25" t="s">
        <v>1532</v>
      </c>
      <c r="L33" s="28" t="s">
        <v>1773</v>
      </c>
      <c r="M33" s="28" t="s">
        <v>359</v>
      </c>
      <c r="N33" s="28">
        <v>511610000</v>
      </c>
      <c r="O33" s="28" t="s">
        <v>1551</v>
      </c>
      <c r="P33" s="28" t="s">
        <v>686</v>
      </c>
      <c r="Q33" s="28" t="s">
        <v>1559</v>
      </c>
      <c r="R33" s="28"/>
      <c r="S33" s="28"/>
      <c r="T33" s="28">
        <v>0</v>
      </c>
      <c r="U33" s="28">
        <v>0</v>
      </c>
      <c r="V33" s="28">
        <v>100</v>
      </c>
      <c r="W33" s="28" t="s">
        <v>968</v>
      </c>
      <c r="X33" s="28" t="s">
        <v>886</v>
      </c>
      <c r="Y33" s="28">
        <v>300</v>
      </c>
      <c r="Z33" s="30">
        <v>341.33</v>
      </c>
      <c r="AA33" s="30">
        <f t="shared" si="0"/>
        <v>102399</v>
      </c>
      <c r="AB33" s="30">
        <f t="shared" si="1"/>
        <v>114686.88</v>
      </c>
      <c r="AC33" s="30">
        <v>300</v>
      </c>
      <c r="AD33" s="30">
        <v>341.33</v>
      </c>
      <c r="AE33" s="30">
        <f t="shared" si="2"/>
        <v>102399</v>
      </c>
      <c r="AF33" s="30">
        <f t="shared" si="3"/>
        <v>114686.88</v>
      </c>
      <c r="AG33" s="30">
        <v>300</v>
      </c>
      <c r="AH33" s="30">
        <v>341.33</v>
      </c>
      <c r="AI33" s="30">
        <f t="shared" si="4"/>
        <v>102399</v>
      </c>
      <c r="AJ33" s="30">
        <f t="shared" si="5"/>
        <v>114686.88</v>
      </c>
      <c r="AK33" s="30">
        <v>300</v>
      </c>
      <c r="AL33" s="30">
        <v>341.33</v>
      </c>
      <c r="AM33" s="30">
        <f t="shared" si="6"/>
        <v>102399</v>
      </c>
      <c r="AN33" s="30">
        <f t="shared" si="7"/>
        <v>114686.88</v>
      </c>
      <c r="AO33" s="30"/>
      <c r="AP33" s="30"/>
      <c r="AQ33" s="30">
        <f t="shared" si="8"/>
        <v>0</v>
      </c>
      <c r="AR33" s="30">
        <f t="shared" si="9"/>
        <v>0</v>
      </c>
      <c r="AS33" s="30"/>
      <c r="AT33" s="30"/>
      <c r="AU33" s="30">
        <f t="shared" si="10"/>
        <v>0</v>
      </c>
      <c r="AV33" s="30">
        <f t="shared" si="11"/>
        <v>0</v>
      </c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>
        <f t="shared" si="12"/>
        <v>1200</v>
      </c>
      <c r="ED33" s="90">
        <f t="shared" si="13"/>
        <v>409596</v>
      </c>
      <c r="EE33" s="90">
        <f t="shared" si="14"/>
        <v>458747.52</v>
      </c>
      <c r="EF33" s="27" t="s">
        <v>1533</v>
      </c>
      <c r="EG33" s="28"/>
      <c r="EH33" s="28"/>
      <c r="EI33" s="28" t="s">
        <v>1342</v>
      </c>
      <c r="EJ33" s="28" t="s">
        <v>1567</v>
      </c>
      <c r="EK33" s="28" t="s">
        <v>1568</v>
      </c>
      <c r="EL33" s="28"/>
      <c r="EM33" s="28"/>
      <c r="EN33" s="28"/>
      <c r="EO33" s="28"/>
      <c r="EP33" s="28"/>
      <c r="EQ33" s="27"/>
    </row>
    <row r="34" spans="1:147" ht="19.5" customHeight="1">
      <c r="A34" s="28"/>
      <c r="B34" s="64" t="s">
        <v>1799</v>
      </c>
      <c r="C34" s="28" t="s">
        <v>1534</v>
      </c>
      <c r="D34" s="28" t="s">
        <v>1535</v>
      </c>
      <c r="E34" s="28" t="s">
        <v>1536</v>
      </c>
      <c r="F34" s="28" t="s">
        <v>855</v>
      </c>
      <c r="G34" s="28"/>
      <c r="H34" s="28" t="s">
        <v>862</v>
      </c>
      <c r="I34" s="28">
        <v>58</v>
      </c>
      <c r="J34" s="28">
        <v>710000000</v>
      </c>
      <c r="K34" s="25" t="s">
        <v>1532</v>
      </c>
      <c r="L34" s="28" t="s">
        <v>1773</v>
      </c>
      <c r="M34" s="28" t="s">
        <v>359</v>
      </c>
      <c r="N34" s="28">
        <v>316621100</v>
      </c>
      <c r="O34" s="28" t="s">
        <v>1550</v>
      </c>
      <c r="P34" s="28" t="s">
        <v>686</v>
      </c>
      <c r="Q34" s="28" t="s">
        <v>1559</v>
      </c>
      <c r="R34" s="28"/>
      <c r="S34" s="28"/>
      <c r="T34" s="28">
        <v>0</v>
      </c>
      <c r="U34" s="28">
        <v>0</v>
      </c>
      <c r="V34" s="28">
        <v>100</v>
      </c>
      <c r="W34" s="28" t="s">
        <v>968</v>
      </c>
      <c r="X34" s="28" t="s">
        <v>886</v>
      </c>
      <c r="Y34" s="28">
        <v>400</v>
      </c>
      <c r="Z34" s="30">
        <v>341.33</v>
      </c>
      <c r="AA34" s="30">
        <f t="shared" si="0"/>
        <v>136532</v>
      </c>
      <c r="AB34" s="30">
        <f t="shared" si="1"/>
        <v>152915.84000000003</v>
      </c>
      <c r="AC34" s="30">
        <v>400</v>
      </c>
      <c r="AD34" s="30">
        <v>341.33</v>
      </c>
      <c r="AE34" s="30">
        <f t="shared" si="2"/>
        <v>136532</v>
      </c>
      <c r="AF34" s="30">
        <f t="shared" si="3"/>
        <v>152915.84000000003</v>
      </c>
      <c r="AG34" s="30">
        <v>400</v>
      </c>
      <c r="AH34" s="30">
        <v>341.33</v>
      </c>
      <c r="AI34" s="30">
        <f t="shared" si="4"/>
        <v>136532</v>
      </c>
      <c r="AJ34" s="30">
        <f t="shared" si="5"/>
        <v>152915.84000000003</v>
      </c>
      <c r="AK34" s="30">
        <v>400</v>
      </c>
      <c r="AL34" s="30">
        <v>341.33</v>
      </c>
      <c r="AM34" s="30">
        <f t="shared" si="6"/>
        <v>136532</v>
      </c>
      <c r="AN34" s="30">
        <f t="shared" si="7"/>
        <v>152915.84000000003</v>
      </c>
      <c r="AO34" s="30"/>
      <c r="AP34" s="30"/>
      <c r="AQ34" s="30">
        <f t="shared" si="8"/>
        <v>0</v>
      </c>
      <c r="AR34" s="30">
        <f t="shared" si="9"/>
        <v>0</v>
      </c>
      <c r="AS34" s="30"/>
      <c r="AT34" s="30"/>
      <c r="AU34" s="30">
        <f t="shared" si="10"/>
        <v>0</v>
      </c>
      <c r="AV34" s="30">
        <f t="shared" si="11"/>
        <v>0</v>
      </c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>
        <f t="shared" si="12"/>
        <v>1600</v>
      </c>
      <c r="ED34" s="90">
        <f t="shared" si="13"/>
        <v>546128</v>
      </c>
      <c r="EE34" s="90">
        <f t="shared" si="14"/>
        <v>611663.3600000001</v>
      </c>
      <c r="EF34" s="27" t="s">
        <v>1533</v>
      </c>
      <c r="EG34" s="28"/>
      <c r="EH34" s="28"/>
      <c r="EI34" s="28" t="s">
        <v>1342</v>
      </c>
      <c r="EJ34" s="28" t="s">
        <v>1567</v>
      </c>
      <c r="EK34" s="28" t="s">
        <v>1568</v>
      </c>
      <c r="EL34" s="28"/>
      <c r="EM34" s="28"/>
      <c r="EN34" s="28"/>
      <c r="EO34" s="28"/>
      <c r="EP34" s="28"/>
      <c r="EQ34" s="27"/>
    </row>
    <row r="35" spans="1:147" ht="19.5" customHeight="1">
      <c r="A35" s="28"/>
      <c r="B35" s="64" t="s">
        <v>1800</v>
      </c>
      <c r="C35" s="28" t="s">
        <v>1534</v>
      </c>
      <c r="D35" s="28" t="s">
        <v>1535</v>
      </c>
      <c r="E35" s="28" t="s">
        <v>1536</v>
      </c>
      <c r="F35" s="28" t="s">
        <v>855</v>
      </c>
      <c r="G35" s="28"/>
      <c r="H35" s="28" t="s">
        <v>862</v>
      </c>
      <c r="I35" s="28">
        <v>58</v>
      </c>
      <c r="J35" s="28">
        <v>710000000</v>
      </c>
      <c r="K35" s="25" t="s">
        <v>1532</v>
      </c>
      <c r="L35" s="28" t="s">
        <v>1773</v>
      </c>
      <c r="M35" s="28" t="s">
        <v>359</v>
      </c>
      <c r="N35" s="28">
        <v>750000000</v>
      </c>
      <c r="O35" s="28" t="s">
        <v>1553</v>
      </c>
      <c r="P35" s="28" t="s">
        <v>686</v>
      </c>
      <c r="Q35" s="28" t="s">
        <v>1559</v>
      </c>
      <c r="R35" s="28"/>
      <c r="S35" s="28"/>
      <c r="T35" s="28">
        <v>0</v>
      </c>
      <c r="U35" s="28">
        <v>0</v>
      </c>
      <c r="V35" s="28">
        <v>100</v>
      </c>
      <c r="W35" s="28" t="s">
        <v>968</v>
      </c>
      <c r="X35" s="28" t="s">
        <v>886</v>
      </c>
      <c r="Y35" s="28">
        <v>120</v>
      </c>
      <c r="Z35" s="30">
        <v>341.33</v>
      </c>
      <c r="AA35" s="30">
        <f t="shared" si="0"/>
        <v>40959.6</v>
      </c>
      <c r="AB35" s="30">
        <f t="shared" si="1"/>
        <v>45874.752</v>
      </c>
      <c r="AC35" s="30">
        <v>120</v>
      </c>
      <c r="AD35" s="30">
        <v>341.33</v>
      </c>
      <c r="AE35" s="30">
        <f t="shared" si="2"/>
        <v>40959.6</v>
      </c>
      <c r="AF35" s="30">
        <f t="shared" si="3"/>
        <v>45874.752</v>
      </c>
      <c r="AG35" s="30">
        <v>120</v>
      </c>
      <c r="AH35" s="30">
        <v>341.33</v>
      </c>
      <c r="AI35" s="30">
        <f t="shared" si="4"/>
        <v>40959.6</v>
      </c>
      <c r="AJ35" s="30">
        <f t="shared" si="5"/>
        <v>45874.752</v>
      </c>
      <c r="AK35" s="30">
        <v>120</v>
      </c>
      <c r="AL35" s="30">
        <v>341.33</v>
      </c>
      <c r="AM35" s="30">
        <f t="shared" si="6"/>
        <v>40959.6</v>
      </c>
      <c r="AN35" s="30">
        <f t="shared" si="7"/>
        <v>45874.752</v>
      </c>
      <c r="AO35" s="30"/>
      <c r="AP35" s="30"/>
      <c r="AQ35" s="30">
        <f t="shared" si="8"/>
        <v>0</v>
      </c>
      <c r="AR35" s="30">
        <f t="shared" si="9"/>
        <v>0</v>
      </c>
      <c r="AS35" s="30"/>
      <c r="AT35" s="30"/>
      <c r="AU35" s="30">
        <f t="shared" si="10"/>
        <v>0</v>
      </c>
      <c r="AV35" s="30">
        <f t="shared" si="11"/>
        <v>0</v>
      </c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>
        <f t="shared" si="12"/>
        <v>480</v>
      </c>
      <c r="ED35" s="90">
        <f t="shared" si="13"/>
        <v>163838.4</v>
      </c>
      <c r="EE35" s="90">
        <f t="shared" si="14"/>
        <v>183499.008</v>
      </c>
      <c r="EF35" s="27" t="s">
        <v>1533</v>
      </c>
      <c r="EG35" s="28"/>
      <c r="EH35" s="28"/>
      <c r="EI35" s="28" t="s">
        <v>1342</v>
      </c>
      <c r="EJ35" s="28" t="s">
        <v>1567</v>
      </c>
      <c r="EK35" s="28" t="s">
        <v>1568</v>
      </c>
      <c r="EL35" s="28"/>
      <c r="EM35" s="28"/>
      <c r="EN35" s="28"/>
      <c r="EO35" s="28"/>
      <c r="EP35" s="28"/>
      <c r="EQ35" s="27"/>
    </row>
    <row r="36" spans="1:147" ht="19.5" customHeight="1">
      <c r="A36" s="28"/>
      <c r="B36" s="64" t="s">
        <v>1801</v>
      </c>
      <c r="C36" s="28" t="s">
        <v>1534</v>
      </c>
      <c r="D36" s="28" t="s">
        <v>1535</v>
      </c>
      <c r="E36" s="28" t="s">
        <v>1536</v>
      </c>
      <c r="F36" s="28" t="s">
        <v>855</v>
      </c>
      <c r="G36" s="28"/>
      <c r="H36" s="28" t="s">
        <v>862</v>
      </c>
      <c r="I36" s="28">
        <v>58</v>
      </c>
      <c r="J36" s="28">
        <v>710000000</v>
      </c>
      <c r="K36" s="25" t="s">
        <v>1532</v>
      </c>
      <c r="L36" s="28" t="s">
        <v>1773</v>
      </c>
      <c r="M36" s="28" t="s">
        <v>359</v>
      </c>
      <c r="N36" s="28">
        <v>351010000</v>
      </c>
      <c r="O36" s="28" t="s">
        <v>1543</v>
      </c>
      <c r="P36" s="28" t="s">
        <v>686</v>
      </c>
      <c r="Q36" s="28" t="s">
        <v>1559</v>
      </c>
      <c r="R36" s="28"/>
      <c r="S36" s="28"/>
      <c r="T36" s="28">
        <v>0</v>
      </c>
      <c r="U36" s="28">
        <v>0</v>
      </c>
      <c r="V36" s="28">
        <v>100</v>
      </c>
      <c r="W36" s="28" t="s">
        <v>968</v>
      </c>
      <c r="X36" s="28" t="s">
        <v>886</v>
      </c>
      <c r="Y36" s="28">
        <v>350</v>
      </c>
      <c r="Z36" s="30">
        <v>341.33</v>
      </c>
      <c r="AA36" s="30">
        <f t="shared" si="0"/>
        <v>119465.5</v>
      </c>
      <c r="AB36" s="30">
        <f t="shared" si="1"/>
        <v>133801.36000000002</v>
      </c>
      <c r="AC36" s="30">
        <v>350</v>
      </c>
      <c r="AD36" s="30">
        <v>341.33</v>
      </c>
      <c r="AE36" s="30">
        <f t="shared" si="2"/>
        <v>119465.5</v>
      </c>
      <c r="AF36" s="30">
        <f t="shared" si="3"/>
        <v>133801.36000000002</v>
      </c>
      <c r="AG36" s="30">
        <v>350</v>
      </c>
      <c r="AH36" s="30">
        <v>341.33</v>
      </c>
      <c r="AI36" s="30">
        <f t="shared" si="4"/>
        <v>119465.5</v>
      </c>
      <c r="AJ36" s="30">
        <f t="shared" si="5"/>
        <v>133801.36000000002</v>
      </c>
      <c r="AK36" s="30">
        <v>350</v>
      </c>
      <c r="AL36" s="30">
        <v>341.33</v>
      </c>
      <c r="AM36" s="30">
        <f t="shared" si="6"/>
        <v>119465.5</v>
      </c>
      <c r="AN36" s="30">
        <f t="shared" si="7"/>
        <v>133801.36000000002</v>
      </c>
      <c r="AO36" s="30"/>
      <c r="AP36" s="30"/>
      <c r="AQ36" s="30">
        <f t="shared" si="8"/>
        <v>0</v>
      </c>
      <c r="AR36" s="30">
        <f t="shared" si="9"/>
        <v>0</v>
      </c>
      <c r="AS36" s="30"/>
      <c r="AT36" s="30"/>
      <c r="AU36" s="30">
        <f t="shared" si="10"/>
        <v>0</v>
      </c>
      <c r="AV36" s="30">
        <f t="shared" si="11"/>
        <v>0</v>
      </c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>
        <f t="shared" si="12"/>
        <v>1400</v>
      </c>
      <c r="ED36" s="90">
        <f t="shared" si="13"/>
        <v>477862</v>
      </c>
      <c r="EE36" s="90">
        <f t="shared" si="14"/>
        <v>535205.4400000001</v>
      </c>
      <c r="EF36" s="27" t="s">
        <v>1533</v>
      </c>
      <c r="EG36" s="28"/>
      <c r="EH36" s="28"/>
      <c r="EI36" s="28" t="s">
        <v>1342</v>
      </c>
      <c r="EJ36" s="28" t="s">
        <v>1567</v>
      </c>
      <c r="EK36" s="28" t="s">
        <v>1568</v>
      </c>
      <c r="EL36" s="28"/>
      <c r="EM36" s="28"/>
      <c r="EN36" s="28"/>
      <c r="EO36" s="28"/>
      <c r="EP36" s="28"/>
      <c r="EQ36" s="27"/>
    </row>
    <row r="37" spans="1:147" ht="19.5" customHeight="1">
      <c r="A37" s="28"/>
      <c r="B37" s="64" t="s">
        <v>1802</v>
      </c>
      <c r="C37" s="28" t="s">
        <v>1534</v>
      </c>
      <c r="D37" s="28" t="s">
        <v>1535</v>
      </c>
      <c r="E37" s="28" t="s">
        <v>1536</v>
      </c>
      <c r="F37" s="28" t="s">
        <v>855</v>
      </c>
      <c r="G37" s="28"/>
      <c r="H37" s="28" t="s">
        <v>862</v>
      </c>
      <c r="I37" s="28">
        <v>58</v>
      </c>
      <c r="J37" s="28">
        <v>710000000</v>
      </c>
      <c r="K37" s="25" t="s">
        <v>1532</v>
      </c>
      <c r="L37" s="28" t="s">
        <v>1773</v>
      </c>
      <c r="M37" s="28" t="s">
        <v>359</v>
      </c>
      <c r="N37" s="28" t="s">
        <v>1586</v>
      </c>
      <c r="O37" s="28" t="s">
        <v>1554</v>
      </c>
      <c r="P37" s="28" t="s">
        <v>686</v>
      </c>
      <c r="Q37" s="28" t="s">
        <v>1559</v>
      </c>
      <c r="R37" s="28"/>
      <c r="S37" s="28"/>
      <c r="T37" s="28">
        <v>0</v>
      </c>
      <c r="U37" s="28">
        <v>0</v>
      </c>
      <c r="V37" s="28">
        <v>100</v>
      </c>
      <c r="W37" s="28" t="s">
        <v>968</v>
      </c>
      <c r="X37" s="28" t="s">
        <v>886</v>
      </c>
      <c r="Y37" s="28">
        <v>350</v>
      </c>
      <c r="Z37" s="30">
        <v>341.33</v>
      </c>
      <c r="AA37" s="30">
        <f t="shared" si="0"/>
        <v>119465.5</v>
      </c>
      <c r="AB37" s="30">
        <f t="shared" si="1"/>
        <v>133801.36000000002</v>
      </c>
      <c r="AC37" s="30">
        <v>350</v>
      </c>
      <c r="AD37" s="30">
        <v>341.33</v>
      </c>
      <c r="AE37" s="30">
        <f t="shared" si="2"/>
        <v>119465.5</v>
      </c>
      <c r="AF37" s="30">
        <f t="shared" si="3"/>
        <v>133801.36000000002</v>
      </c>
      <c r="AG37" s="30">
        <v>350</v>
      </c>
      <c r="AH37" s="30">
        <v>341.33</v>
      </c>
      <c r="AI37" s="30">
        <f t="shared" si="4"/>
        <v>119465.5</v>
      </c>
      <c r="AJ37" s="30">
        <f t="shared" si="5"/>
        <v>133801.36000000002</v>
      </c>
      <c r="AK37" s="30">
        <v>350</v>
      </c>
      <c r="AL37" s="30">
        <v>341.33</v>
      </c>
      <c r="AM37" s="30">
        <f t="shared" si="6"/>
        <v>119465.5</v>
      </c>
      <c r="AN37" s="30">
        <f t="shared" si="7"/>
        <v>133801.36000000002</v>
      </c>
      <c r="AO37" s="30"/>
      <c r="AP37" s="30"/>
      <c r="AQ37" s="30">
        <f t="shared" si="8"/>
        <v>0</v>
      </c>
      <c r="AR37" s="30">
        <f t="shared" si="9"/>
        <v>0</v>
      </c>
      <c r="AS37" s="30"/>
      <c r="AT37" s="30"/>
      <c r="AU37" s="30">
        <f t="shared" si="10"/>
        <v>0</v>
      </c>
      <c r="AV37" s="30">
        <f t="shared" si="11"/>
        <v>0</v>
      </c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>
        <f t="shared" si="12"/>
        <v>1400</v>
      </c>
      <c r="ED37" s="90">
        <f t="shared" si="13"/>
        <v>477862</v>
      </c>
      <c r="EE37" s="90">
        <f t="shared" si="14"/>
        <v>535205.4400000001</v>
      </c>
      <c r="EF37" s="27" t="s">
        <v>1533</v>
      </c>
      <c r="EG37" s="28"/>
      <c r="EH37" s="28"/>
      <c r="EI37" s="28" t="s">
        <v>1342</v>
      </c>
      <c r="EJ37" s="28" t="s">
        <v>1567</v>
      </c>
      <c r="EK37" s="28" t="s">
        <v>1568</v>
      </c>
      <c r="EL37" s="28"/>
      <c r="EM37" s="28"/>
      <c r="EN37" s="28"/>
      <c r="EO37" s="28"/>
      <c r="EP37" s="28"/>
      <c r="EQ37" s="27"/>
    </row>
    <row r="38" spans="1:147" ht="19.5" customHeight="1">
      <c r="A38" s="28"/>
      <c r="B38" s="64" t="s">
        <v>1803</v>
      </c>
      <c r="C38" s="28" t="s">
        <v>1534</v>
      </c>
      <c r="D38" s="28" t="s">
        <v>1535</v>
      </c>
      <c r="E38" s="28" t="s">
        <v>1536</v>
      </c>
      <c r="F38" s="28" t="s">
        <v>855</v>
      </c>
      <c r="G38" s="28"/>
      <c r="H38" s="28" t="s">
        <v>862</v>
      </c>
      <c r="I38" s="28">
        <v>58</v>
      </c>
      <c r="J38" s="28">
        <v>710000000</v>
      </c>
      <c r="K38" s="25" t="s">
        <v>1532</v>
      </c>
      <c r="L38" s="28" t="s">
        <v>1773</v>
      </c>
      <c r="M38" s="28" t="s">
        <v>359</v>
      </c>
      <c r="N38" s="28">
        <v>552210000</v>
      </c>
      <c r="O38" s="28" t="s">
        <v>1546</v>
      </c>
      <c r="P38" s="28" t="s">
        <v>686</v>
      </c>
      <c r="Q38" s="28" t="s">
        <v>1559</v>
      </c>
      <c r="R38" s="28"/>
      <c r="S38" s="28"/>
      <c r="T38" s="28">
        <v>0</v>
      </c>
      <c r="U38" s="28">
        <v>0</v>
      </c>
      <c r="V38" s="28">
        <v>100</v>
      </c>
      <c r="W38" s="28" t="s">
        <v>968</v>
      </c>
      <c r="X38" s="28" t="s">
        <v>886</v>
      </c>
      <c r="Y38" s="28">
        <v>160</v>
      </c>
      <c r="Z38" s="30">
        <v>341.33</v>
      </c>
      <c r="AA38" s="30">
        <f t="shared" si="0"/>
        <v>54612.799999999996</v>
      </c>
      <c r="AB38" s="30">
        <f t="shared" si="1"/>
        <v>61166.336</v>
      </c>
      <c r="AC38" s="30">
        <v>160</v>
      </c>
      <c r="AD38" s="30">
        <v>341.33</v>
      </c>
      <c r="AE38" s="30">
        <f t="shared" si="2"/>
        <v>54612.799999999996</v>
      </c>
      <c r="AF38" s="30">
        <f t="shared" si="3"/>
        <v>61166.336</v>
      </c>
      <c r="AG38" s="30">
        <v>160</v>
      </c>
      <c r="AH38" s="30">
        <v>341.33</v>
      </c>
      <c r="AI38" s="30">
        <f t="shared" si="4"/>
        <v>54612.799999999996</v>
      </c>
      <c r="AJ38" s="30">
        <f t="shared" si="5"/>
        <v>61166.336</v>
      </c>
      <c r="AK38" s="30">
        <v>160</v>
      </c>
      <c r="AL38" s="30">
        <v>341.33</v>
      </c>
      <c r="AM38" s="30">
        <f t="shared" si="6"/>
        <v>54612.799999999996</v>
      </c>
      <c r="AN38" s="30">
        <f t="shared" si="7"/>
        <v>61166.336</v>
      </c>
      <c r="AO38" s="30"/>
      <c r="AP38" s="30"/>
      <c r="AQ38" s="30">
        <f t="shared" si="8"/>
        <v>0</v>
      </c>
      <c r="AR38" s="30">
        <f t="shared" si="9"/>
        <v>0</v>
      </c>
      <c r="AS38" s="30"/>
      <c r="AT38" s="30"/>
      <c r="AU38" s="30">
        <f t="shared" si="10"/>
        <v>0</v>
      </c>
      <c r="AV38" s="30">
        <f t="shared" si="11"/>
        <v>0</v>
      </c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>
        <f t="shared" si="12"/>
        <v>640</v>
      </c>
      <c r="ED38" s="90">
        <f t="shared" si="13"/>
        <v>218451.19999999998</v>
      </c>
      <c r="EE38" s="90">
        <f t="shared" si="14"/>
        <v>244665.344</v>
      </c>
      <c r="EF38" s="27" t="s">
        <v>1533</v>
      </c>
      <c r="EG38" s="28"/>
      <c r="EH38" s="28"/>
      <c r="EI38" s="28" t="s">
        <v>1342</v>
      </c>
      <c r="EJ38" s="28" t="s">
        <v>1567</v>
      </c>
      <c r="EK38" s="28" t="s">
        <v>1568</v>
      </c>
      <c r="EL38" s="28"/>
      <c r="EM38" s="28"/>
      <c r="EN38" s="28"/>
      <c r="EO38" s="28"/>
      <c r="EP38" s="28"/>
      <c r="EQ38" s="27"/>
    </row>
    <row r="39" spans="1:147" ht="19.5" customHeight="1">
      <c r="A39" s="28"/>
      <c r="B39" s="64" t="s">
        <v>1804</v>
      </c>
      <c r="C39" s="28" t="s">
        <v>1534</v>
      </c>
      <c r="D39" s="28" t="s">
        <v>1535</v>
      </c>
      <c r="E39" s="28" t="s">
        <v>1536</v>
      </c>
      <c r="F39" s="28" t="s">
        <v>855</v>
      </c>
      <c r="G39" s="28"/>
      <c r="H39" s="28" t="s">
        <v>862</v>
      </c>
      <c r="I39" s="28">
        <v>58</v>
      </c>
      <c r="J39" s="28">
        <v>710000000</v>
      </c>
      <c r="K39" s="25" t="s">
        <v>1532</v>
      </c>
      <c r="L39" s="28" t="s">
        <v>1773</v>
      </c>
      <c r="M39" s="28" t="s">
        <v>359</v>
      </c>
      <c r="N39" s="28">
        <v>396473100</v>
      </c>
      <c r="O39" s="28" t="s">
        <v>1548</v>
      </c>
      <c r="P39" s="28" t="s">
        <v>686</v>
      </c>
      <c r="Q39" s="28" t="s">
        <v>1559</v>
      </c>
      <c r="R39" s="28"/>
      <c r="S39" s="28"/>
      <c r="T39" s="28">
        <v>0</v>
      </c>
      <c r="U39" s="28">
        <v>0</v>
      </c>
      <c r="V39" s="28">
        <v>100</v>
      </c>
      <c r="W39" s="28" t="s">
        <v>968</v>
      </c>
      <c r="X39" s="28" t="s">
        <v>886</v>
      </c>
      <c r="Y39" s="28">
        <v>220</v>
      </c>
      <c r="Z39" s="30">
        <v>341.33</v>
      </c>
      <c r="AA39" s="30">
        <f t="shared" si="0"/>
        <v>75092.59999999999</v>
      </c>
      <c r="AB39" s="30">
        <f t="shared" si="1"/>
        <v>84103.712</v>
      </c>
      <c r="AC39" s="30">
        <v>220</v>
      </c>
      <c r="AD39" s="30">
        <v>341.33</v>
      </c>
      <c r="AE39" s="30">
        <f t="shared" si="2"/>
        <v>75092.59999999999</v>
      </c>
      <c r="AF39" s="30">
        <f t="shared" si="3"/>
        <v>84103.712</v>
      </c>
      <c r="AG39" s="30">
        <v>220</v>
      </c>
      <c r="AH39" s="30">
        <v>341.33</v>
      </c>
      <c r="AI39" s="30">
        <f t="shared" si="4"/>
        <v>75092.59999999999</v>
      </c>
      <c r="AJ39" s="30">
        <f t="shared" si="5"/>
        <v>84103.712</v>
      </c>
      <c r="AK39" s="30">
        <v>220</v>
      </c>
      <c r="AL39" s="30">
        <v>341.33</v>
      </c>
      <c r="AM39" s="30">
        <f t="shared" si="6"/>
        <v>75092.59999999999</v>
      </c>
      <c r="AN39" s="30">
        <f t="shared" si="7"/>
        <v>84103.712</v>
      </c>
      <c r="AO39" s="30"/>
      <c r="AP39" s="30"/>
      <c r="AQ39" s="30">
        <f t="shared" si="8"/>
        <v>0</v>
      </c>
      <c r="AR39" s="30">
        <f t="shared" si="9"/>
        <v>0</v>
      </c>
      <c r="AS39" s="30"/>
      <c r="AT39" s="30"/>
      <c r="AU39" s="30">
        <f t="shared" si="10"/>
        <v>0</v>
      </c>
      <c r="AV39" s="30">
        <f t="shared" si="11"/>
        <v>0</v>
      </c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>
        <f t="shared" si="12"/>
        <v>880</v>
      </c>
      <c r="ED39" s="90">
        <f t="shared" si="13"/>
        <v>300370.39999999997</v>
      </c>
      <c r="EE39" s="90">
        <f t="shared" si="14"/>
        <v>336414.848</v>
      </c>
      <c r="EF39" s="27" t="s">
        <v>1533</v>
      </c>
      <c r="EG39" s="28"/>
      <c r="EH39" s="28"/>
      <c r="EI39" s="28" t="s">
        <v>1342</v>
      </c>
      <c r="EJ39" s="28" t="s">
        <v>1567</v>
      </c>
      <c r="EK39" s="28" t="s">
        <v>1568</v>
      </c>
      <c r="EL39" s="28"/>
      <c r="EM39" s="28"/>
      <c r="EN39" s="28"/>
      <c r="EO39" s="28"/>
      <c r="EP39" s="28"/>
      <c r="EQ39" s="27"/>
    </row>
    <row r="40" spans="1:147" ht="19.5" customHeight="1">
      <c r="A40" s="28"/>
      <c r="B40" s="64" t="s">
        <v>1805</v>
      </c>
      <c r="C40" s="28" t="s">
        <v>1534</v>
      </c>
      <c r="D40" s="28" t="s">
        <v>1535</v>
      </c>
      <c r="E40" s="28" t="s">
        <v>1536</v>
      </c>
      <c r="F40" s="28" t="s">
        <v>855</v>
      </c>
      <c r="G40" s="28"/>
      <c r="H40" s="28" t="s">
        <v>862</v>
      </c>
      <c r="I40" s="28">
        <v>58</v>
      </c>
      <c r="J40" s="28">
        <v>710000000</v>
      </c>
      <c r="K40" s="25" t="s">
        <v>1532</v>
      </c>
      <c r="L40" s="28" t="s">
        <v>1773</v>
      </c>
      <c r="M40" s="28" t="s">
        <v>359</v>
      </c>
      <c r="N40" s="28" t="s">
        <v>1584</v>
      </c>
      <c r="O40" s="28" t="s">
        <v>1541</v>
      </c>
      <c r="P40" s="28" t="s">
        <v>686</v>
      </c>
      <c r="Q40" s="28" t="s">
        <v>1559</v>
      </c>
      <c r="R40" s="28"/>
      <c r="S40" s="28"/>
      <c r="T40" s="28">
        <v>0</v>
      </c>
      <c r="U40" s="28">
        <v>0</v>
      </c>
      <c r="V40" s="28">
        <v>100</v>
      </c>
      <c r="W40" s="28" t="s">
        <v>968</v>
      </c>
      <c r="X40" s="28" t="s">
        <v>886</v>
      </c>
      <c r="Y40" s="28">
        <v>100</v>
      </c>
      <c r="Z40" s="30">
        <v>341.33</v>
      </c>
      <c r="AA40" s="30">
        <f t="shared" si="0"/>
        <v>34133</v>
      </c>
      <c r="AB40" s="30">
        <f t="shared" si="1"/>
        <v>38228.96000000001</v>
      </c>
      <c r="AC40" s="30">
        <v>100</v>
      </c>
      <c r="AD40" s="30">
        <v>341.33</v>
      </c>
      <c r="AE40" s="30">
        <f t="shared" si="2"/>
        <v>34133</v>
      </c>
      <c r="AF40" s="30">
        <f t="shared" si="3"/>
        <v>38228.96000000001</v>
      </c>
      <c r="AG40" s="30">
        <v>100</v>
      </c>
      <c r="AH40" s="30">
        <v>341.33</v>
      </c>
      <c r="AI40" s="30">
        <f t="shared" si="4"/>
        <v>34133</v>
      </c>
      <c r="AJ40" s="30">
        <f t="shared" si="5"/>
        <v>38228.96000000001</v>
      </c>
      <c r="AK40" s="30">
        <v>100</v>
      </c>
      <c r="AL40" s="30">
        <v>341.33</v>
      </c>
      <c r="AM40" s="30">
        <f t="shared" si="6"/>
        <v>34133</v>
      </c>
      <c r="AN40" s="30">
        <f t="shared" si="7"/>
        <v>38228.96000000001</v>
      </c>
      <c r="AO40" s="30"/>
      <c r="AP40" s="30"/>
      <c r="AQ40" s="30">
        <f t="shared" si="8"/>
        <v>0</v>
      </c>
      <c r="AR40" s="30">
        <f t="shared" si="9"/>
        <v>0</v>
      </c>
      <c r="AS40" s="30"/>
      <c r="AT40" s="30"/>
      <c r="AU40" s="30">
        <f t="shared" si="10"/>
        <v>0</v>
      </c>
      <c r="AV40" s="30">
        <f t="shared" si="11"/>
        <v>0</v>
      </c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>
        <f t="shared" si="12"/>
        <v>400</v>
      </c>
      <c r="ED40" s="90">
        <f t="shared" si="13"/>
        <v>136532</v>
      </c>
      <c r="EE40" s="90">
        <f t="shared" si="14"/>
        <v>152915.84000000003</v>
      </c>
      <c r="EF40" s="27" t="s">
        <v>1533</v>
      </c>
      <c r="EG40" s="28"/>
      <c r="EH40" s="28"/>
      <c r="EI40" s="28" t="s">
        <v>1342</v>
      </c>
      <c r="EJ40" s="28" t="s">
        <v>1567</v>
      </c>
      <c r="EK40" s="28" t="s">
        <v>1568</v>
      </c>
      <c r="EL40" s="28"/>
      <c r="EM40" s="28"/>
      <c r="EN40" s="28"/>
      <c r="EO40" s="28"/>
      <c r="EP40" s="28"/>
      <c r="EQ40" s="27"/>
    </row>
    <row r="41" spans="1:147" ht="19.5" customHeight="1">
      <c r="A41" s="28"/>
      <c r="B41" s="64" t="s">
        <v>1806</v>
      </c>
      <c r="C41" s="28" t="s">
        <v>1534</v>
      </c>
      <c r="D41" s="28" t="s">
        <v>1535</v>
      </c>
      <c r="E41" s="28" t="s">
        <v>1536</v>
      </c>
      <c r="F41" s="28" t="s">
        <v>855</v>
      </c>
      <c r="G41" s="28"/>
      <c r="H41" s="28" t="s">
        <v>862</v>
      </c>
      <c r="I41" s="28">
        <v>58</v>
      </c>
      <c r="J41" s="28">
        <v>710000000</v>
      </c>
      <c r="K41" s="25" t="s">
        <v>1532</v>
      </c>
      <c r="L41" s="28" t="s">
        <v>1773</v>
      </c>
      <c r="M41" s="28" t="s">
        <v>359</v>
      </c>
      <c r="N41" s="28">
        <v>475030100</v>
      </c>
      <c r="O41" s="28" t="s">
        <v>1540</v>
      </c>
      <c r="P41" s="28" t="s">
        <v>686</v>
      </c>
      <c r="Q41" s="28" t="s">
        <v>1559</v>
      </c>
      <c r="R41" s="28"/>
      <c r="S41" s="28"/>
      <c r="T41" s="28">
        <v>0</v>
      </c>
      <c r="U41" s="28">
        <v>0</v>
      </c>
      <c r="V41" s="28">
        <v>100</v>
      </c>
      <c r="W41" s="28" t="s">
        <v>968</v>
      </c>
      <c r="X41" s="28" t="s">
        <v>886</v>
      </c>
      <c r="Y41" s="28">
        <v>34</v>
      </c>
      <c r="Z41" s="30">
        <v>325.28</v>
      </c>
      <c r="AA41" s="30">
        <f t="shared" si="0"/>
        <v>11059.519999999999</v>
      </c>
      <c r="AB41" s="30">
        <f t="shared" si="1"/>
        <v>12386.6624</v>
      </c>
      <c r="AC41" s="30">
        <v>34</v>
      </c>
      <c r="AD41" s="30">
        <v>325.28</v>
      </c>
      <c r="AE41" s="30">
        <f t="shared" si="2"/>
        <v>11059.519999999999</v>
      </c>
      <c r="AF41" s="30">
        <f t="shared" si="3"/>
        <v>12386.6624</v>
      </c>
      <c r="AG41" s="30">
        <v>34</v>
      </c>
      <c r="AH41" s="30">
        <v>325.28</v>
      </c>
      <c r="AI41" s="30">
        <f t="shared" si="4"/>
        <v>11059.519999999999</v>
      </c>
      <c r="AJ41" s="30">
        <f aca="true" t="shared" si="15" ref="AJ41:AJ72">IF(X41="С НДС",AI41*1.12,AI41)</f>
        <v>12386.6624</v>
      </c>
      <c r="AK41" s="30">
        <v>34</v>
      </c>
      <c r="AL41" s="30">
        <v>325.28</v>
      </c>
      <c r="AM41" s="30">
        <f t="shared" si="6"/>
        <v>11059.519999999999</v>
      </c>
      <c r="AN41" s="30">
        <f aca="true" t="shared" si="16" ref="AN41:AN72">IF(X41="С НДС",AM41*1.12,AM41)</f>
        <v>12386.6624</v>
      </c>
      <c r="AO41" s="30"/>
      <c r="AP41" s="30"/>
      <c r="AQ41" s="30">
        <f t="shared" si="8"/>
        <v>0</v>
      </c>
      <c r="AR41" s="30">
        <f aca="true" t="shared" si="17" ref="AR41:AR72">IF(X41="С НДС",AQ41*1.12,AQ41)</f>
        <v>0</v>
      </c>
      <c r="AS41" s="30"/>
      <c r="AT41" s="30"/>
      <c r="AU41" s="30">
        <f t="shared" si="10"/>
        <v>0</v>
      </c>
      <c r="AV41" s="30">
        <f aca="true" t="shared" si="18" ref="AV41:AV72">IF(X41="С НДС",AU41*1.12,AU41)</f>
        <v>0</v>
      </c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>
        <f aca="true" t="shared" si="19" ref="EC41:EC72">SUM(Y41,AC41,AG41,AK41,AO41)</f>
        <v>136</v>
      </c>
      <c r="ED41" s="90">
        <f aca="true" t="shared" si="20" ref="ED41:ED72">SUM(AU41,AQ41,AM41,AE41,AA41,AI41)</f>
        <v>44238.079999999994</v>
      </c>
      <c r="EE41" s="90">
        <f aca="true" t="shared" si="21" ref="EE41:EE72">IF(X41="С НДС",ED41*1.12,ED41)</f>
        <v>49546.6496</v>
      </c>
      <c r="EF41" s="27" t="s">
        <v>1533</v>
      </c>
      <c r="EG41" s="28"/>
      <c r="EH41" s="28"/>
      <c r="EI41" s="28" t="s">
        <v>1342</v>
      </c>
      <c r="EJ41" s="28" t="s">
        <v>1566</v>
      </c>
      <c r="EK41" s="28" t="s">
        <v>1566</v>
      </c>
      <c r="EL41" s="28"/>
      <c r="EM41" s="28"/>
      <c r="EN41" s="28"/>
      <c r="EO41" s="28"/>
      <c r="EP41" s="28"/>
      <c r="EQ41" s="27"/>
    </row>
    <row r="42" spans="1:147" ht="19.5" customHeight="1">
      <c r="A42" s="28"/>
      <c r="B42" s="64" t="s">
        <v>1807</v>
      </c>
      <c r="C42" s="28" t="s">
        <v>1534</v>
      </c>
      <c r="D42" s="28" t="s">
        <v>1535</v>
      </c>
      <c r="E42" s="28" t="s">
        <v>1536</v>
      </c>
      <c r="F42" s="28" t="s">
        <v>855</v>
      </c>
      <c r="G42" s="28"/>
      <c r="H42" s="28" t="s">
        <v>862</v>
      </c>
      <c r="I42" s="28">
        <v>58</v>
      </c>
      <c r="J42" s="28">
        <v>710000000</v>
      </c>
      <c r="K42" s="25" t="s">
        <v>1532</v>
      </c>
      <c r="L42" s="28" t="s">
        <v>1773</v>
      </c>
      <c r="M42" s="28" t="s">
        <v>359</v>
      </c>
      <c r="N42" s="28" t="s">
        <v>1585</v>
      </c>
      <c r="O42" s="28" t="s">
        <v>1538</v>
      </c>
      <c r="P42" s="28" t="s">
        <v>686</v>
      </c>
      <c r="Q42" s="28" t="s">
        <v>1559</v>
      </c>
      <c r="R42" s="28"/>
      <c r="S42" s="28"/>
      <c r="T42" s="28">
        <v>0</v>
      </c>
      <c r="U42" s="28">
        <v>0</v>
      </c>
      <c r="V42" s="28">
        <v>100</v>
      </c>
      <c r="W42" s="28" t="s">
        <v>968</v>
      </c>
      <c r="X42" s="28" t="s">
        <v>886</v>
      </c>
      <c r="Y42" s="28">
        <v>10</v>
      </c>
      <c r="Z42" s="30">
        <v>325.28</v>
      </c>
      <c r="AA42" s="30">
        <f t="shared" si="0"/>
        <v>3252.7999999999997</v>
      </c>
      <c r="AB42" s="30">
        <f t="shared" si="1"/>
        <v>3643.136</v>
      </c>
      <c r="AC42" s="30">
        <v>10</v>
      </c>
      <c r="AD42" s="30">
        <v>325.28</v>
      </c>
      <c r="AE42" s="30">
        <f t="shared" si="2"/>
        <v>3252.7999999999997</v>
      </c>
      <c r="AF42" s="30">
        <f t="shared" si="3"/>
        <v>3643.136</v>
      </c>
      <c r="AG42" s="30">
        <v>10</v>
      </c>
      <c r="AH42" s="30">
        <v>325.28</v>
      </c>
      <c r="AI42" s="30">
        <f t="shared" si="4"/>
        <v>3252.7999999999997</v>
      </c>
      <c r="AJ42" s="30">
        <f t="shared" si="15"/>
        <v>3643.136</v>
      </c>
      <c r="AK42" s="30">
        <v>10</v>
      </c>
      <c r="AL42" s="30">
        <v>325.28</v>
      </c>
      <c r="AM42" s="30">
        <f t="shared" si="6"/>
        <v>3252.7999999999997</v>
      </c>
      <c r="AN42" s="30">
        <f t="shared" si="16"/>
        <v>3643.136</v>
      </c>
      <c r="AO42" s="30"/>
      <c r="AP42" s="30"/>
      <c r="AQ42" s="30">
        <f t="shared" si="8"/>
        <v>0</v>
      </c>
      <c r="AR42" s="30">
        <f t="shared" si="17"/>
        <v>0</v>
      </c>
      <c r="AS42" s="30"/>
      <c r="AT42" s="30"/>
      <c r="AU42" s="30">
        <f t="shared" si="10"/>
        <v>0</v>
      </c>
      <c r="AV42" s="30">
        <f t="shared" si="18"/>
        <v>0</v>
      </c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>
        <f t="shared" si="19"/>
        <v>40</v>
      </c>
      <c r="ED42" s="90">
        <f t="shared" si="20"/>
        <v>13011.199999999999</v>
      </c>
      <c r="EE42" s="90">
        <f t="shared" si="21"/>
        <v>14572.544</v>
      </c>
      <c r="EF42" s="27" t="s">
        <v>1533</v>
      </c>
      <c r="EG42" s="28"/>
      <c r="EH42" s="28"/>
      <c r="EI42" s="28" t="s">
        <v>1342</v>
      </c>
      <c r="EJ42" s="28" t="s">
        <v>1566</v>
      </c>
      <c r="EK42" s="28" t="s">
        <v>1566</v>
      </c>
      <c r="EL42" s="28"/>
      <c r="EM42" s="28"/>
      <c r="EN42" s="28"/>
      <c r="EO42" s="28"/>
      <c r="EP42" s="28"/>
      <c r="EQ42" s="27"/>
    </row>
    <row r="43" spans="1:147" ht="19.5" customHeight="1">
      <c r="A43" s="28"/>
      <c r="B43" s="64" t="s">
        <v>1808</v>
      </c>
      <c r="C43" s="28" t="s">
        <v>1534</v>
      </c>
      <c r="D43" s="28" t="s">
        <v>1535</v>
      </c>
      <c r="E43" s="28" t="s">
        <v>1536</v>
      </c>
      <c r="F43" s="28" t="s">
        <v>855</v>
      </c>
      <c r="G43" s="28"/>
      <c r="H43" s="28" t="s">
        <v>862</v>
      </c>
      <c r="I43" s="28">
        <v>58</v>
      </c>
      <c r="J43" s="28">
        <v>710000000</v>
      </c>
      <c r="K43" s="25" t="s">
        <v>1532</v>
      </c>
      <c r="L43" s="28" t="s">
        <v>1773</v>
      </c>
      <c r="M43" s="28" t="s">
        <v>359</v>
      </c>
      <c r="N43" s="28">
        <v>231010000</v>
      </c>
      <c r="O43" s="28" t="s">
        <v>1537</v>
      </c>
      <c r="P43" s="28" t="s">
        <v>686</v>
      </c>
      <c r="Q43" s="28" t="s">
        <v>1559</v>
      </c>
      <c r="R43" s="28"/>
      <c r="S43" s="28"/>
      <c r="T43" s="28">
        <v>0</v>
      </c>
      <c r="U43" s="28">
        <v>0</v>
      </c>
      <c r="V43" s="28">
        <v>100</v>
      </c>
      <c r="W43" s="28" t="s">
        <v>968</v>
      </c>
      <c r="X43" s="28" t="s">
        <v>886</v>
      </c>
      <c r="Y43" s="28">
        <v>13</v>
      </c>
      <c r="Z43" s="30">
        <v>325.28</v>
      </c>
      <c r="AA43" s="30">
        <f t="shared" si="0"/>
        <v>4228.639999999999</v>
      </c>
      <c r="AB43" s="30">
        <f t="shared" si="1"/>
        <v>4736.0768</v>
      </c>
      <c r="AC43" s="30">
        <v>13</v>
      </c>
      <c r="AD43" s="30">
        <v>325.28</v>
      </c>
      <c r="AE43" s="30">
        <f t="shared" si="2"/>
        <v>4228.639999999999</v>
      </c>
      <c r="AF43" s="30">
        <f t="shared" si="3"/>
        <v>4736.0768</v>
      </c>
      <c r="AG43" s="30">
        <v>13</v>
      </c>
      <c r="AH43" s="30">
        <v>325.28</v>
      </c>
      <c r="AI43" s="30">
        <f t="shared" si="4"/>
        <v>4228.639999999999</v>
      </c>
      <c r="AJ43" s="30">
        <f t="shared" si="15"/>
        <v>4736.0768</v>
      </c>
      <c r="AK43" s="30">
        <v>13</v>
      </c>
      <c r="AL43" s="30">
        <v>325.28</v>
      </c>
      <c r="AM43" s="30">
        <f t="shared" si="6"/>
        <v>4228.639999999999</v>
      </c>
      <c r="AN43" s="30">
        <f t="shared" si="16"/>
        <v>4736.0768</v>
      </c>
      <c r="AO43" s="30"/>
      <c r="AP43" s="30"/>
      <c r="AQ43" s="30">
        <f t="shared" si="8"/>
        <v>0</v>
      </c>
      <c r="AR43" s="30">
        <f t="shared" si="17"/>
        <v>0</v>
      </c>
      <c r="AS43" s="30"/>
      <c r="AT43" s="30"/>
      <c r="AU43" s="30">
        <f t="shared" si="10"/>
        <v>0</v>
      </c>
      <c r="AV43" s="30">
        <f t="shared" si="18"/>
        <v>0</v>
      </c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>
        <f t="shared" si="19"/>
        <v>52</v>
      </c>
      <c r="ED43" s="90">
        <f t="shared" si="20"/>
        <v>16914.559999999998</v>
      </c>
      <c r="EE43" s="90">
        <f t="shared" si="21"/>
        <v>18944.3072</v>
      </c>
      <c r="EF43" s="27" t="s">
        <v>1533</v>
      </c>
      <c r="EG43" s="28"/>
      <c r="EH43" s="28"/>
      <c r="EI43" s="28" t="s">
        <v>1342</v>
      </c>
      <c r="EJ43" s="28" t="s">
        <v>1566</v>
      </c>
      <c r="EK43" s="28" t="s">
        <v>1566</v>
      </c>
      <c r="EL43" s="28"/>
      <c r="EM43" s="28"/>
      <c r="EN43" s="28"/>
      <c r="EO43" s="28"/>
      <c r="EP43" s="28"/>
      <c r="EQ43" s="27"/>
    </row>
    <row r="44" spans="1:147" ht="19.5" customHeight="1">
      <c r="A44" s="28"/>
      <c r="B44" s="64" t="s">
        <v>1809</v>
      </c>
      <c r="C44" s="28" t="s">
        <v>1534</v>
      </c>
      <c r="D44" s="28" t="s">
        <v>1535</v>
      </c>
      <c r="E44" s="28" t="s">
        <v>1536</v>
      </c>
      <c r="F44" s="28" t="s">
        <v>855</v>
      </c>
      <c r="G44" s="28"/>
      <c r="H44" s="28" t="s">
        <v>862</v>
      </c>
      <c r="I44" s="28">
        <v>58</v>
      </c>
      <c r="J44" s="28">
        <v>710000000</v>
      </c>
      <c r="K44" s="25" t="s">
        <v>1532</v>
      </c>
      <c r="L44" s="28" t="s">
        <v>1773</v>
      </c>
      <c r="M44" s="28" t="s">
        <v>359</v>
      </c>
      <c r="N44" s="28">
        <v>154820100</v>
      </c>
      <c r="O44" s="28" t="s">
        <v>1539</v>
      </c>
      <c r="P44" s="28" t="s">
        <v>686</v>
      </c>
      <c r="Q44" s="28" t="s">
        <v>1559</v>
      </c>
      <c r="R44" s="28"/>
      <c r="S44" s="28"/>
      <c r="T44" s="28">
        <v>0</v>
      </c>
      <c r="U44" s="28">
        <v>0</v>
      </c>
      <c r="V44" s="28">
        <v>100</v>
      </c>
      <c r="W44" s="28" t="s">
        <v>968</v>
      </c>
      <c r="X44" s="28" t="s">
        <v>886</v>
      </c>
      <c r="Y44" s="28">
        <v>21</v>
      </c>
      <c r="Z44" s="30">
        <v>325.28</v>
      </c>
      <c r="AA44" s="30">
        <f t="shared" si="0"/>
        <v>6830.879999999999</v>
      </c>
      <c r="AB44" s="30">
        <f t="shared" si="1"/>
        <v>7650.585599999999</v>
      </c>
      <c r="AC44" s="30">
        <v>21</v>
      </c>
      <c r="AD44" s="30">
        <v>325.28</v>
      </c>
      <c r="AE44" s="30">
        <f t="shared" si="2"/>
        <v>6830.879999999999</v>
      </c>
      <c r="AF44" s="30">
        <f t="shared" si="3"/>
        <v>7650.585599999999</v>
      </c>
      <c r="AG44" s="30">
        <v>21</v>
      </c>
      <c r="AH44" s="30">
        <v>325.28</v>
      </c>
      <c r="AI44" s="30">
        <f t="shared" si="4"/>
        <v>6830.879999999999</v>
      </c>
      <c r="AJ44" s="30">
        <f t="shared" si="15"/>
        <v>7650.585599999999</v>
      </c>
      <c r="AK44" s="30">
        <v>21</v>
      </c>
      <c r="AL44" s="30">
        <v>325.28</v>
      </c>
      <c r="AM44" s="30">
        <f t="shared" si="6"/>
        <v>6830.879999999999</v>
      </c>
      <c r="AN44" s="30">
        <f t="shared" si="16"/>
        <v>7650.585599999999</v>
      </c>
      <c r="AO44" s="30"/>
      <c r="AP44" s="30"/>
      <c r="AQ44" s="30">
        <f t="shared" si="8"/>
        <v>0</v>
      </c>
      <c r="AR44" s="30">
        <f t="shared" si="17"/>
        <v>0</v>
      </c>
      <c r="AS44" s="30"/>
      <c r="AT44" s="30"/>
      <c r="AU44" s="30">
        <f t="shared" si="10"/>
        <v>0</v>
      </c>
      <c r="AV44" s="30">
        <f t="shared" si="18"/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>
        <f t="shared" si="19"/>
        <v>84</v>
      </c>
      <c r="ED44" s="90">
        <f t="shared" si="20"/>
        <v>27323.519999999997</v>
      </c>
      <c r="EE44" s="90">
        <f t="shared" si="21"/>
        <v>30602.342399999998</v>
      </c>
      <c r="EF44" s="27" t="s">
        <v>1533</v>
      </c>
      <c r="EG44" s="28"/>
      <c r="EH44" s="28"/>
      <c r="EI44" s="28" t="s">
        <v>1342</v>
      </c>
      <c r="EJ44" s="28" t="s">
        <v>1566</v>
      </c>
      <c r="EK44" s="28" t="s">
        <v>1566</v>
      </c>
      <c r="EL44" s="28"/>
      <c r="EM44" s="28"/>
      <c r="EN44" s="28"/>
      <c r="EO44" s="28"/>
      <c r="EP44" s="28"/>
      <c r="EQ44" s="27"/>
    </row>
    <row r="45" spans="1:147" ht="19.5" customHeight="1">
      <c r="A45" s="28"/>
      <c r="B45" s="64" t="s">
        <v>1810</v>
      </c>
      <c r="C45" s="28" t="s">
        <v>1534</v>
      </c>
      <c r="D45" s="28" t="s">
        <v>1535</v>
      </c>
      <c r="E45" s="28" t="s">
        <v>1536</v>
      </c>
      <c r="F45" s="28" t="s">
        <v>855</v>
      </c>
      <c r="G45" s="28"/>
      <c r="H45" s="28" t="s">
        <v>862</v>
      </c>
      <c r="I45" s="28">
        <v>58</v>
      </c>
      <c r="J45" s="28">
        <v>710000000</v>
      </c>
      <c r="K45" s="25" t="s">
        <v>1532</v>
      </c>
      <c r="L45" s="28" t="s">
        <v>1773</v>
      </c>
      <c r="M45" s="28" t="s">
        <v>359</v>
      </c>
      <c r="N45" s="28">
        <v>433257100</v>
      </c>
      <c r="O45" s="28" t="s">
        <v>1587</v>
      </c>
      <c r="P45" s="28" t="s">
        <v>686</v>
      </c>
      <c r="Q45" s="28" t="s">
        <v>1559</v>
      </c>
      <c r="R45" s="28"/>
      <c r="S45" s="28"/>
      <c r="T45" s="28">
        <v>0</v>
      </c>
      <c r="U45" s="28">
        <v>0</v>
      </c>
      <c r="V45" s="28">
        <v>100</v>
      </c>
      <c r="W45" s="28" t="s">
        <v>968</v>
      </c>
      <c r="X45" s="28" t="s">
        <v>886</v>
      </c>
      <c r="Y45" s="28">
        <v>14</v>
      </c>
      <c r="Z45" s="30">
        <v>325.28</v>
      </c>
      <c r="AA45" s="30">
        <f t="shared" si="0"/>
        <v>4553.92</v>
      </c>
      <c r="AB45" s="30">
        <f t="shared" si="1"/>
        <v>5100.3904</v>
      </c>
      <c r="AC45" s="30">
        <v>14</v>
      </c>
      <c r="AD45" s="30">
        <v>325.28</v>
      </c>
      <c r="AE45" s="30">
        <f t="shared" si="2"/>
        <v>4553.92</v>
      </c>
      <c r="AF45" s="30">
        <f t="shared" si="3"/>
        <v>5100.3904</v>
      </c>
      <c r="AG45" s="30">
        <v>14</v>
      </c>
      <c r="AH45" s="30">
        <v>325.28</v>
      </c>
      <c r="AI45" s="30">
        <f t="shared" si="4"/>
        <v>4553.92</v>
      </c>
      <c r="AJ45" s="30">
        <f t="shared" si="15"/>
        <v>5100.3904</v>
      </c>
      <c r="AK45" s="30">
        <v>14</v>
      </c>
      <c r="AL45" s="30">
        <v>325.28</v>
      </c>
      <c r="AM45" s="30">
        <f t="shared" si="6"/>
        <v>4553.92</v>
      </c>
      <c r="AN45" s="30">
        <f t="shared" si="16"/>
        <v>5100.3904</v>
      </c>
      <c r="AO45" s="30"/>
      <c r="AP45" s="30"/>
      <c r="AQ45" s="30">
        <f t="shared" si="8"/>
        <v>0</v>
      </c>
      <c r="AR45" s="30">
        <f t="shared" si="17"/>
        <v>0</v>
      </c>
      <c r="AS45" s="30"/>
      <c r="AT45" s="30"/>
      <c r="AU45" s="30">
        <f t="shared" si="10"/>
        <v>0</v>
      </c>
      <c r="AV45" s="30">
        <f t="shared" si="18"/>
        <v>0</v>
      </c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>
        <f t="shared" si="19"/>
        <v>56</v>
      </c>
      <c r="ED45" s="90">
        <f t="shared" si="20"/>
        <v>18215.68</v>
      </c>
      <c r="EE45" s="90">
        <f t="shared" si="21"/>
        <v>20401.5616</v>
      </c>
      <c r="EF45" s="27" t="s">
        <v>1533</v>
      </c>
      <c r="EG45" s="28"/>
      <c r="EH45" s="28"/>
      <c r="EI45" s="28" t="s">
        <v>1342</v>
      </c>
      <c r="EJ45" s="28" t="s">
        <v>1566</v>
      </c>
      <c r="EK45" s="28" t="s">
        <v>1566</v>
      </c>
      <c r="EL45" s="28"/>
      <c r="EM45" s="28"/>
      <c r="EN45" s="28"/>
      <c r="EO45" s="28"/>
      <c r="EP45" s="28"/>
      <c r="EQ45" s="27"/>
    </row>
    <row r="46" spans="1:147" ht="19.5" customHeight="1">
      <c r="A46" s="28"/>
      <c r="B46" s="64" t="s">
        <v>1811</v>
      </c>
      <c r="C46" s="28" t="s">
        <v>1534</v>
      </c>
      <c r="D46" s="28" t="s">
        <v>1535</v>
      </c>
      <c r="E46" s="28" t="s">
        <v>1536</v>
      </c>
      <c r="F46" s="28" t="s">
        <v>855</v>
      </c>
      <c r="G46" s="28"/>
      <c r="H46" s="28" t="s">
        <v>862</v>
      </c>
      <c r="I46" s="28">
        <v>58</v>
      </c>
      <c r="J46" s="28">
        <v>710000000</v>
      </c>
      <c r="K46" s="25" t="s">
        <v>1532</v>
      </c>
      <c r="L46" s="28" t="s">
        <v>1773</v>
      </c>
      <c r="M46" s="28" t="s">
        <v>359</v>
      </c>
      <c r="N46" s="28">
        <v>431010000</v>
      </c>
      <c r="O46" s="28" t="s">
        <v>1552</v>
      </c>
      <c r="P46" s="28" t="s">
        <v>686</v>
      </c>
      <c r="Q46" s="28" t="s">
        <v>1559</v>
      </c>
      <c r="R46" s="28"/>
      <c r="S46" s="28"/>
      <c r="T46" s="28">
        <v>0</v>
      </c>
      <c r="U46" s="28">
        <v>0</v>
      </c>
      <c r="V46" s="28">
        <v>100</v>
      </c>
      <c r="W46" s="28" t="s">
        <v>968</v>
      </c>
      <c r="X46" s="28" t="s">
        <v>886</v>
      </c>
      <c r="Y46" s="28">
        <v>19</v>
      </c>
      <c r="Z46" s="30">
        <v>325.28</v>
      </c>
      <c r="AA46" s="30">
        <f t="shared" si="0"/>
        <v>6180.32</v>
      </c>
      <c r="AB46" s="30">
        <f t="shared" si="1"/>
        <v>6921.9584</v>
      </c>
      <c r="AC46" s="30">
        <v>19</v>
      </c>
      <c r="AD46" s="30">
        <v>325.28</v>
      </c>
      <c r="AE46" s="30">
        <f t="shared" si="2"/>
        <v>6180.32</v>
      </c>
      <c r="AF46" s="30">
        <f t="shared" si="3"/>
        <v>6921.9584</v>
      </c>
      <c r="AG46" s="30">
        <v>19</v>
      </c>
      <c r="AH46" s="30">
        <v>325.28</v>
      </c>
      <c r="AI46" s="30">
        <f t="shared" si="4"/>
        <v>6180.32</v>
      </c>
      <c r="AJ46" s="30">
        <f t="shared" si="15"/>
        <v>6921.9584</v>
      </c>
      <c r="AK46" s="30">
        <v>19</v>
      </c>
      <c r="AL46" s="30">
        <v>325.28</v>
      </c>
      <c r="AM46" s="30">
        <f t="shared" si="6"/>
        <v>6180.32</v>
      </c>
      <c r="AN46" s="30">
        <f t="shared" si="16"/>
        <v>6921.9584</v>
      </c>
      <c r="AO46" s="30"/>
      <c r="AP46" s="30"/>
      <c r="AQ46" s="30">
        <f t="shared" si="8"/>
        <v>0</v>
      </c>
      <c r="AR46" s="30">
        <f t="shared" si="17"/>
        <v>0</v>
      </c>
      <c r="AS46" s="30"/>
      <c r="AT46" s="30"/>
      <c r="AU46" s="30">
        <f t="shared" si="10"/>
        <v>0</v>
      </c>
      <c r="AV46" s="30">
        <f t="shared" si="18"/>
        <v>0</v>
      </c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>
        <f t="shared" si="19"/>
        <v>76</v>
      </c>
      <c r="ED46" s="90">
        <f t="shared" si="20"/>
        <v>24721.28</v>
      </c>
      <c r="EE46" s="90">
        <f t="shared" si="21"/>
        <v>27687.8336</v>
      </c>
      <c r="EF46" s="27" t="s">
        <v>1533</v>
      </c>
      <c r="EG46" s="28"/>
      <c r="EH46" s="28"/>
      <c r="EI46" s="28" t="s">
        <v>1342</v>
      </c>
      <c r="EJ46" s="28" t="s">
        <v>1566</v>
      </c>
      <c r="EK46" s="28" t="s">
        <v>1566</v>
      </c>
      <c r="EL46" s="28"/>
      <c r="EM46" s="28"/>
      <c r="EN46" s="28"/>
      <c r="EO46" s="28"/>
      <c r="EP46" s="28"/>
      <c r="EQ46" s="27"/>
    </row>
    <row r="47" spans="1:147" ht="19.5" customHeight="1">
      <c r="A47" s="28"/>
      <c r="B47" s="64" t="s">
        <v>1812</v>
      </c>
      <c r="C47" s="28" t="s">
        <v>1534</v>
      </c>
      <c r="D47" s="28" t="s">
        <v>1535</v>
      </c>
      <c r="E47" s="28" t="s">
        <v>1536</v>
      </c>
      <c r="F47" s="28" t="s">
        <v>855</v>
      </c>
      <c r="G47" s="28"/>
      <c r="H47" s="28" t="s">
        <v>862</v>
      </c>
      <c r="I47" s="28">
        <v>58</v>
      </c>
      <c r="J47" s="28">
        <v>710000000</v>
      </c>
      <c r="K47" s="25" t="s">
        <v>1532</v>
      </c>
      <c r="L47" s="28" t="s">
        <v>1773</v>
      </c>
      <c r="M47" s="28" t="s">
        <v>359</v>
      </c>
      <c r="N47" s="28">
        <v>511610000</v>
      </c>
      <c r="O47" s="28" t="s">
        <v>1551</v>
      </c>
      <c r="P47" s="28" t="s">
        <v>686</v>
      </c>
      <c r="Q47" s="28" t="s">
        <v>1559</v>
      </c>
      <c r="R47" s="28"/>
      <c r="S47" s="28"/>
      <c r="T47" s="28">
        <v>0</v>
      </c>
      <c r="U47" s="28">
        <v>0</v>
      </c>
      <c r="V47" s="28">
        <v>100</v>
      </c>
      <c r="W47" s="28" t="s">
        <v>968</v>
      </c>
      <c r="X47" s="28" t="s">
        <v>886</v>
      </c>
      <c r="Y47" s="28">
        <v>21</v>
      </c>
      <c r="Z47" s="30">
        <v>325.28</v>
      </c>
      <c r="AA47" s="30">
        <f t="shared" si="0"/>
        <v>6830.879999999999</v>
      </c>
      <c r="AB47" s="30">
        <f t="shared" si="1"/>
        <v>7650.585599999999</v>
      </c>
      <c r="AC47" s="30">
        <v>21</v>
      </c>
      <c r="AD47" s="30">
        <v>325.28</v>
      </c>
      <c r="AE47" s="30">
        <f t="shared" si="2"/>
        <v>6830.879999999999</v>
      </c>
      <c r="AF47" s="30">
        <f t="shared" si="3"/>
        <v>7650.585599999999</v>
      </c>
      <c r="AG47" s="30">
        <v>21</v>
      </c>
      <c r="AH47" s="30">
        <v>325.28</v>
      </c>
      <c r="AI47" s="30">
        <f t="shared" si="4"/>
        <v>6830.879999999999</v>
      </c>
      <c r="AJ47" s="30">
        <f t="shared" si="15"/>
        <v>7650.585599999999</v>
      </c>
      <c r="AK47" s="30">
        <v>21</v>
      </c>
      <c r="AL47" s="30">
        <v>325.28</v>
      </c>
      <c r="AM47" s="30">
        <f t="shared" si="6"/>
        <v>6830.879999999999</v>
      </c>
      <c r="AN47" s="30">
        <f t="shared" si="16"/>
        <v>7650.585599999999</v>
      </c>
      <c r="AO47" s="30"/>
      <c r="AP47" s="30"/>
      <c r="AQ47" s="30">
        <f t="shared" si="8"/>
        <v>0</v>
      </c>
      <c r="AR47" s="30">
        <f t="shared" si="17"/>
        <v>0</v>
      </c>
      <c r="AS47" s="30"/>
      <c r="AT47" s="30"/>
      <c r="AU47" s="30">
        <f t="shared" si="10"/>
        <v>0</v>
      </c>
      <c r="AV47" s="30">
        <f t="shared" si="18"/>
        <v>0</v>
      </c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>
        <f t="shared" si="19"/>
        <v>84</v>
      </c>
      <c r="ED47" s="90">
        <f t="shared" si="20"/>
        <v>27323.519999999997</v>
      </c>
      <c r="EE47" s="90">
        <f t="shared" si="21"/>
        <v>30602.342399999998</v>
      </c>
      <c r="EF47" s="27" t="s">
        <v>1533</v>
      </c>
      <c r="EG47" s="28"/>
      <c r="EH47" s="28"/>
      <c r="EI47" s="28" t="s">
        <v>1342</v>
      </c>
      <c r="EJ47" s="28" t="s">
        <v>1566</v>
      </c>
      <c r="EK47" s="28" t="s">
        <v>1566</v>
      </c>
      <c r="EL47" s="28"/>
      <c r="EM47" s="28"/>
      <c r="EN47" s="28"/>
      <c r="EO47" s="28"/>
      <c r="EP47" s="28"/>
      <c r="EQ47" s="27"/>
    </row>
    <row r="48" spans="1:147" ht="19.5" customHeight="1">
      <c r="A48" s="28"/>
      <c r="B48" s="64" t="s">
        <v>1813</v>
      </c>
      <c r="C48" s="28" t="s">
        <v>1534</v>
      </c>
      <c r="D48" s="28" t="s">
        <v>1535</v>
      </c>
      <c r="E48" s="28" t="s">
        <v>1536</v>
      </c>
      <c r="F48" s="28" t="s">
        <v>855</v>
      </c>
      <c r="G48" s="28"/>
      <c r="H48" s="28" t="s">
        <v>862</v>
      </c>
      <c r="I48" s="28">
        <v>58</v>
      </c>
      <c r="J48" s="28">
        <v>710000000</v>
      </c>
      <c r="K48" s="25" t="s">
        <v>1532</v>
      </c>
      <c r="L48" s="28" t="s">
        <v>1773</v>
      </c>
      <c r="M48" s="28" t="s">
        <v>359</v>
      </c>
      <c r="N48" s="28">
        <v>316621100</v>
      </c>
      <c r="O48" s="28" t="s">
        <v>1558</v>
      </c>
      <c r="P48" s="28" t="s">
        <v>686</v>
      </c>
      <c r="Q48" s="28" t="s">
        <v>1559</v>
      </c>
      <c r="R48" s="28"/>
      <c r="S48" s="28"/>
      <c r="T48" s="28">
        <v>0</v>
      </c>
      <c r="U48" s="28">
        <v>0</v>
      </c>
      <c r="V48" s="28">
        <v>100</v>
      </c>
      <c r="W48" s="28" t="s">
        <v>968</v>
      </c>
      <c r="X48" s="28" t="s">
        <v>886</v>
      </c>
      <c r="Y48" s="28">
        <v>16</v>
      </c>
      <c r="Z48" s="30">
        <v>325.28</v>
      </c>
      <c r="AA48" s="30">
        <f t="shared" si="0"/>
        <v>5204.48</v>
      </c>
      <c r="AB48" s="30">
        <f t="shared" si="1"/>
        <v>5829.0176</v>
      </c>
      <c r="AC48" s="30">
        <v>16</v>
      </c>
      <c r="AD48" s="30">
        <v>325.28</v>
      </c>
      <c r="AE48" s="30">
        <f t="shared" si="2"/>
        <v>5204.48</v>
      </c>
      <c r="AF48" s="30">
        <f t="shared" si="3"/>
        <v>5829.0176</v>
      </c>
      <c r="AG48" s="30">
        <v>16</v>
      </c>
      <c r="AH48" s="30">
        <v>325.28</v>
      </c>
      <c r="AI48" s="30">
        <f t="shared" si="4"/>
        <v>5204.48</v>
      </c>
      <c r="AJ48" s="30">
        <f t="shared" si="15"/>
        <v>5829.0176</v>
      </c>
      <c r="AK48" s="30">
        <v>16</v>
      </c>
      <c r="AL48" s="30">
        <v>325.28</v>
      </c>
      <c r="AM48" s="30">
        <f t="shared" si="6"/>
        <v>5204.48</v>
      </c>
      <c r="AN48" s="30">
        <f t="shared" si="16"/>
        <v>5829.0176</v>
      </c>
      <c r="AO48" s="30"/>
      <c r="AP48" s="30"/>
      <c r="AQ48" s="30">
        <f t="shared" si="8"/>
        <v>0</v>
      </c>
      <c r="AR48" s="30">
        <f t="shared" si="17"/>
        <v>0</v>
      </c>
      <c r="AS48" s="30"/>
      <c r="AT48" s="30"/>
      <c r="AU48" s="30">
        <f t="shared" si="10"/>
        <v>0</v>
      </c>
      <c r="AV48" s="30">
        <f t="shared" si="18"/>
        <v>0</v>
      </c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>
        <f t="shared" si="19"/>
        <v>64</v>
      </c>
      <c r="ED48" s="90">
        <f t="shared" si="20"/>
        <v>20817.92</v>
      </c>
      <c r="EE48" s="90">
        <f t="shared" si="21"/>
        <v>23316.0704</v>
      </c>
      <c r="EF48" s="27" t="s">
        <v>1533</v>
      </c>
      <c r="EG48" s="28"/>
      <c r="EH48" s="28"/>
      <c r="EI48" s="28" t="s">
        <v>1342</v>
      </c>
      <c r="EJ48" s="28" t="s">
        <v>1566</v>
      </c>
      <c r="EK48" s="28" t="s">
        <v>1566</v>
      </c>
      <c r="EL48" s="28"/>
      <c r="EM48" s="28"/>
      <c r="EN48" s="28"/>
      <c r="EO48" s="28"/>
      <c r="EP48" s="28"/>
      <c r="EQ48" s="27"/>
    </row>
    <row r="49" spans="1:147" ht="19.5" customHeight="1">
      <c r="A49" s="28"/>
      <c r="B49" s="64" t="s">
        <v>1814</v>
      </c>
      <c r="C49" s="28" t="s">
        <v>1534</v>
      </c>
      <c r="D49" s="28" t="s">
        <v>1535</v>
      </c>
      <c r="E49" s="28" t="s">
        <v>1536</v>
      </c>
      <c r="F49" s="28" t="s">
        <v>855</v>
      </c>
      <c r="G49" s="28"/>
      <c r="H49" s="28" t="s">
        <v>862</v>
      </c>
      <c r="I49" s="28">
        <v>58</v>
      </c>
      <c r="J49" s="28">
        <v>710000000</v>
      </c>
      <c r="K49" s="25" t="s">
        <v>1532</v>
      </c>
      <c r="L49" s="28" t="s">
        <v>1773</v>
      </c>
      <c r="M49" s="28" t="s">
        <v>359</v>
      </c>
      <c r="N49" s="28">
        <v>750000000</v>
      </c>
      <c r="O49" s="28" t="s">
        <v>1553</v>
      </c>
      <c r="P49" s="28" t="s">
        <v>686</v>
      </c>
      <c r="Q49" s="28" t="s">
        <v>1559</v>
      </c>
      <c r="R49" s="28"/>
      <c r="S49" s="28"/>
      <c r="T49" s="28">
        <v>0</v>
      </c>
      <c r="U49" s="28">
        <v>0</v>
      </c>
      <c r="V49" s="28">
        <v>100</v>
      </c>
      <c r="W49" s="28" t="s">
        <v>968</v>
      </c>
      <c r="X49" s="28" t="s">
        <v>886</v>
      </c>
      <c r="Y49" s="28">
        <v>2</v>
      </c>
      <c r="Z49" s="30">
        <v>325.28</v>
      </c>
      <c r="AA49" s="30">
        <f t="shared" si="0"/>
        <v>650.56</v>
      </c>
      <c r="AB49" s="30">
        <f t="shared" si="1"/>
        <v>728.6272</v>
      </c>
      <c r="AC49" s="30">
        <v>2</v>
      </c>
      <c r="AD49" s="30">
        <v>325.28</v>
      </c>
      <c r="AE49" s="30">
        <f t="shared" si="2"/>
        <v>650.56</v>
      </c>
      <c r="AF49" s="30">
        <f t="shared" si="3"/>
        <v>728.6272</v>
      </c>
      <c r="AG49" s="30">
        <v>2</v>
      </c>
      <c r="AH49" s="30">
        <v>325.28</v>
      </c>
      <c r="AI49" s="30">
        <f t="shared" si="4"/>
        <v>650.56</v>
      </c>
      <c r="AJ49" s="30">
        <f t="shared" si="15"/>
        <v>728.6272</v>
      </c>
      <c r="AK49" s="30">
        <v>2</v>
      </c>
      <c r="AL49" s="30">
        <v>325.28</v>
      </c>
      <c r="AM49" s="30">
        <f t="shared" si="6"/>
        <v>650.56</v>
      </c>
      <c r="AN49" s="30">
        <f t="shared" si="16"/>
        <v>728.6272</v>
      </c>
      <c r="AO49" s="30"/>
      <c r="AP49" s="30"/>
      <c r="AQ49" s="30">
        <f t="shared" si="8"/>
        <v>0</v>
      </c>
      <c r="AR49" s="30">
        <f t="shared" si="17"/>
        <v>0</v>
      </c>
      <c r="AS49" s="30"/>
      <c r="AT49" s="30"/>
      <c r="AU49" s="30">
        <f t="shared" si="10"/>
        <v>0</v>
      </c>
      <c r="AV49" s="30">
        <f t="shared" si="18"/>
        <v>0</v>
      </c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>
        <f t="shared" si="19"/>
        <v>8</v>
      </c>
      <c r="ED49" s="90">
        <f t="shared" si="20"/>
        <v>2602.24</v>
      </c>
      <c r="EE49" s="90">
        <f t="shared" si="21"/>
        <v>2914.5088</v>
      </c>
      <c r="EF49" s="27" t="s">
        <v>1533</v>
      </c>
      <c r="EG49" s="28"/>
      <c r="EH49" s="28"/>
      <c r="EI49" s="28" t="s">
        <v>1342</v>
      </c>
      <c r="EJ49" s="28" t="s">
        <v>1566</v>
      </c>
      <c r="EK49" s="28" t="s">
        <v>1566</v>
      </c>
      <c r="EL49" s="28"/>
      <c r="EM49" s="28"/>
      <c r="EN49" s="28"/>
      <c r="EO49" s="28"/>
      <c r="EP49" s="28"/>
      <c r="EQ49" s="27"/>
    </row>
    <row r="50" spans="1:147" ht="19.5" customHeight="1">
      <c r="A50" s="28"/>
      <c r="B50" s="64" t="s">
        <v>1815</v>
      </c>
      <c r="C50" s="28" t="s">
        <v>1534</v>
      </c>
      <c r="D50" s="28" t="s">
        <v>1535</v>
      </c>
      <c r="E50" s="28" t="s">
        <v>1536</v>
      </c>
      <c r="F50" s="28" t="s">
        <v>855</v>
      </c>
      <c r="G50" s="28"/>
      <c r="H50" s="28" t="s">
        <v>862</v>
      </c>
      <c r="I50" s="28">
        <v>58</v>
      </c>
      <c r="J50" s="28">
        <v>710000000</v>
      </c>
      <c r="K50" s="25" t="s">
        <v>1532</v>
      </c>
      <c r="L50" s="28" t="s">
        <v>1773</v>
      </c>
      <c r="M50" s="28" t="s">
        <v>359</v>
      </c>
      <c r="N50" s="28" t="s">
        <v>1588</v>
      </c>
      <c r="O50" s="28" t="s">
        <v>1557</v>
      </c>
      <c r="P50" s="28" t="s">
        <v>686</v>
      </c>
      <c r="Q50" s="28" t="s">
        <v>1559</v>
      </c>
      <c r="R50" s="28"/>
      <c r="S50" s="28"/>
      <c r="T50" s="28">
        <v>0</v>
      </c>
      <c r="U50" s="28">
        <v>0</v>
      </c>
      <c r="V50" s="28">
        <v>100</v>
      </c>
      <c r="W50" s="28" t="s">
        <v>968</v>
      </c>
      <c r="X50" s="28" t="s">
        <v>886</v>
      </c>
      <c r="Y50" s="28">
        <v>10</v>
      </c>
      <c r="Z50" s="30">
        <v>325.28</v>
      </c>
      <c r="AA50" s="30">
        <f t="shared" si="0"/>
        <v>3252.7999999999997</v>
      </c>
      <c r="AB50" s="30">
        <f t="shared" si="1"/>
        <v>3643.136</v>
      </c>
      <c r="AC50" s="30">
        <v>10</v>
      </c>
      <c r="AD50" s="30">
        <v>325.28</v>
      </c>
      <c r="AE50" s="30">
        <f t="shared" si="2"/>
        <v>3252.7999999999997</v>
      </c>
      <c r="AF50" s="30">
        <f t="shared" si="3"/>
        <v>3643.136</v>
      </c>
      <c r="AG50" s="30">
        <v>10</v>
      </c>
      <c r="AH50" s="30">
        <v>325.28</v>
      </c>
      <c r="AI50" s="30">
        <f t="shared" si="4"/>
        <v>3252.7999999999997</v>
      </c>
      <c r="AJ50" s="30">
        <f t="shared" si="15"/>
        <v>3643.136</v>
      </c>
      <c r="AK50" s="30">
        <v>10</v>
      </c>
      <c r="AL50" s="30">
        <v>325.28</v>
      </c>
      <c r="AM50" s="30">
        <f t="shared" si="6"/>
        <v>3252.7999999999997</v>
      </c>
      <c r="AN50" s="30">
        <f t="shared" si="16"/>
        <v>3643.136</v>
      </c>
      <c r="AO50" s="30"/>
      <c r="AP50" s="30"/>
      <c r="AQ50" s="30">
        <f t="shared" si="8"/>
        <v>0</v>
      </c>
      <c r="AR50" s="30">
        <f t="shared" si="17"/>
        <v>0</v>
      </c>
      <c r="AS50" s="30"/>
      <c r="AT50" s="30"/>
      <c r="AU50" s="30">
        <f t="shared" si="10"/>
        <v>0</v>
      </c>
      <c r="AV50" s="30">
        <f t="shared" si="18"/>
        <v>0</v>
      </c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>
        <f t="shared" si="19"/>
        <v>40</v>
      </c>
      <c r="ED50" s="90">
        <f t="shared" si="20"/>
        <v>13011.199999999999</v>
      </c>
      <c r="EE50" s="90">
        <f t="shared" si="21"/>
        <v>14572.544</v>
      </c>
      <c r="EF50" s="27" t="s">
        <v>1533</v>
      </c>
      <c r="EG50" s="28"/>
      <c r="EH50" s="28"/>
      <c r="EI50" s="28" t="s">
        <v>1342</v>
      </c>
      <c r="EJ50" s="28" t="s">
        <v>1566</v>
      </c>
      <c r="EK50" s="28" t="s">
        <v>1566</v>
      </c>
      <c r="EL50" s="28"/>
      <c r="EM50" s="28"/>
      <c r="EN50" s="28"/>
      <c r="EO50" s="28"/>
      <c r="EP50" s="28"/>
      <c r="EQ50" s="27"/>
    </row>
    <row r="51" spans="1:147" ht="19.5" customHeight="1">
      <c r="A51" s="28"/>
      <c r="B51" s="64" t="s">
        <v>1816</v>
      </c>
      <c r="C51" s="28" t="s">
        <v>1534</v>
      </c>
      <c r="D51" s="28" t="s">
        <v>1535</v>
      </c>
      <c r="E51" s="28" t="s">
        <v>1536</v>
      </c>
      <c r="F51" s="28" t="s">
        <v>855</v>
      </c>
      <c r="G51" s="28"/>
      <c r="H51" s="28" t="s">
        <v>862</v>
      </c>
      <c r="I51" s="28">
        <v>58</v>
      </c>
      <c r="J51" s="28">
        <v>710000000</v>
      </c>
      <c r="K51" s="25" t="s">
        <v>1532</v>
      </c>
      <c r="L51" s="28" t="s">
        <v>1773</v>
      </c>
      <c r="M51" s="28" t="s">
        <v>359</v>
      </c>
      <c r="N51" s="28">
        <v>632810000</v>
      </c>
      <c r="O51" s="28" t="s">
        <v>1556</v>
      </c>
      <c r="P51" s="28" t="s">
        <v>686</v>
      </c>
      <c r="Q51" s="28" t="s">
        <v>1559</v>
      </c>
      <c r="R51" s="28"/>
      <c r="S51" s="28"/>
      <c r="T51" s="28">
        <v>0</v>
      </c>
      <c r="U51" s="28">
        <v>0</v>
      </c>
      <c r="V51" s="28">
        <v>100</v>
      </c>
      <c r="W51" s="28" t="s">
        <v>968</v>
      </c>
      <c r="X51" s="28" t="s">
        <v>886</v>
      </c>
      <c r="Y51" s="28">
        <v>3</v>
      </c>
      <c r="Z51" s="30">
        <v>325.28</v>
      </c>
      <c r="AA51" s="30">
        <f t="shared" si="0"/>
        <v>975.8399999999999</v>
      </c>
      <c r="AB51" s="30">
        <f t="shared" si="1"/>
        <v>1092.9408</v>
      </c>
      <c r="AC51" s="30">
        <v>3</v>
      </c>
      <c r="AD51" s="30">
        <v>325.28</v>
      </c>
      <c r="AE51" s="30">
        <f t="shared" si="2"/>
        <v>975.8399999999999</v>
      </c>
      <c r="AF51" s="30">
        <f t="shared" si="3"/>
        <v>1092.9408</v>
      </c>
      <c r="AG51" s="30">
        <v>3</v>
      </c>
      <c r="AH51" s="30">
        <v>325.28</v>
      </c>
      <c r="AI51" s="30">
        <f t="shared" si="4"/>
        <v>975.8399999999999</v>
      </c>
      <c r="AJ51" s="30">
        <f t="shared" si="15"/>
        <v>1092.9408</v>
      </c>
      <c r="AK51" s="30">
        <v>3</v>
      </c>
      <c r="AL51" s="30">
        <v>325.28</v>
      </c>
      <c r="AM51" s="30">
        <f t="shared" si="6"/>
        <v>975.8399999999999</v>
      </c>
      <c r="AN51" s="30">
        <f t="shared" si="16"/>
        <v>1092.9408</v>
      </c>
      <c r="AO51" s="30"/>
      <c r="AP51" s="30"/>
      <c r="AQ51" s="30">
        <f t="shared" si="8"/>
        <v>0</v>
      </c>
      <c r="AR51" s="30">
        <f t="shared" si="17"/>
        <v>0</v>
      </c>
      <c r="AS51" s="30"/>
      <c r="AT51" s="30"/>
      <c r="AU51" s="30">
        <f t="shared" si="10"/>
        <v>0</v>
      </c>
      <c r="AV51" s="30">
        <f t="shared" si="18"/>
        <v>0</v>
      </c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>
        <f t="shared" si="19"/>
        <v>12</v>
      </c>
      <c r="ED51" s="90">
        <f t="shared" si="20"/>
        <v>3903.3599999999997</v>
      </c>
      <c r="EE51" s="90">
        <f t="shared" si="21"/>
        <v>4371.7632</v>
      </c>
      <c r="EF51" s="27" t="s">
        <v>1533</v>
      </c>
      <c r="EG51" s="28"/>
      <c r="EH51" s="28"/>
      <c r="EI51" s="28" t="s">
        <v>1342</v>
      </c>
      <c r="EJ51" s="28" t="s">
        <v>1566</v>
      </c>
      <c r="EK51" s="28" t="s">
        <v>1566</v>
      </c>
      <c r="EL51" s="28"/>
      <c r="EM51" s="28"/>
      <c r="EN51" s="28"/>
      <c r="EO51" s="28"/>
      <c r="EP51" s="28"/>
      <c r="EQ51" s="27"/>
    </row>
    <row r="52" spans="1:147" ht="19.5" customHeight="1">
      <c r="A52" s="28"/>
      <c r="B52" s="64" t="s">
        <v>1817</v>
      </c>
      <c r="C52" s="28" t="s">
        <v>1534</v>
      </c>
      <c r="D52" s="28" t="s">
        <v>1535</v>
      </c>
      <c r="E52" s="28" t="s">
        <v>1536</v>
      </c>
      <c r="F52" s="28" t="s">
        <v>855</v>
      </c>
      <c r="G52" s="28"/>
      <c r="H52" s="28" t="s">
        <v>862</v>
      </c>
      <c r="I52" s="28">
        <v>58</v>
      </c>
      <c r="J52" s="28">
        <v>710000000</v>
      </c>
      <c r="K52" s="25" t="s">
        <v>1532</v>
      </c>
      <c r="L52" s="28" t="s">
        <v>1773</v>
      </c>
      <c r="M52" s="28" t="s">
        <v>359</v>
      </c>
      <c r="N52" s="28">
        <v>631010000</v>
      </c>
      <c r="O52" s="28" t="s">
        <v>1555</v>
      </c>
      <c r="P52" s="28" t="s">
        <v>686</v>
      </c>
      <c r="Q52" s="28" t="s">
        <v>1559</v>
      </c>
      <c r="R52" s="28"/>
      <c r="S52" s="28"/>
      <c r="T52" s="28">
        <v>0</v>
      </c>
      <c r="U52" s="28">
        <v>0</v>
      </c>
      <c r="V52" s="28">
        <v>100</v>
      </c>
      <c r="W52" s="28" t="s">
        <v>968</v>
      </c>
      <c r="X52" s="28" t="s">
        <v>886</v>
      </c>
      <c r="Y52" s="28">
        <v>6</v>
      </c>
      <c r="Z52" s="30">
        <v>325.28</v>
      </c>
      <c r="AA52" s="30">
        <f t="shared" si="0"/>
        <v>1951.6799999999998</v>
      </c>
      <c r="AB52" s="30">
        <f t="shared" si="1"/>
        <v>2185.8816</v>
      </c>
      <c r="AC52" s="30">
        <v>6</v>
      </c>
      <c r="AD52" s="30">
        <v>325.28</v>
      </c>
      <c r="AE52" s="30">
        <f t="shared" si="2"/>
        <v>1951.6799999999998</v>
      </c>
      <c r="AF52" s="30">
        <f t="shared" si="3"/>
        <v>2185.8816</v>
      </c>
      <c r="AG52" s="30">
        <v>6</v>
      </c>
      <c r="AH52" s="30">
        <v>325.28</v>
      </c>
      <c r="AI52" s="30">
        <f t="shared" si="4"/>
        <v>1951.6799999999998</v>
      </c>
      <c r="AJ52" s="30">
        <f t="shared" si="15"/>
        <v>2185.8816</v>
      </c>
      <c r="AK52" s="30">
        <v>6</v>
      </c>
      <c r="AL52" s="30">
        <v>325.28</v>
      </c>
      <c r="AM52" s="30">
        <f t="shared" si="6"/>
        <v>1951.6799999999998</v>
      </c>
      <c r="AN52" s="30">
        <f t="shared" si="16"/>
        <v>2185.8816</v>
      </c>
      <c r="AO52" s="30"/>
      <c r="AP52" s="30"/>
      <c r="AQ52" s="30">
        <f t="shared" si="8"/>
        <v>0</v>
      </c>
      <c r="AR52" s="30">
        <f t="shared" si="17"/>
        <v>0</v>
      </c>
      <c r="AS52" s="30"/>
      <c r="AT52" s="30"/>
      <c r="AU52" s="30">
        <f t="shared" si="10"/>
        <v>0</v>
      </c>
      <c r="AV52" s="30">
        <f t="shared" si="18"/>
        <v>0</v>
      </c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>
        <f t="shared" si="19"/>
        <v>24</v>
      </c>
      <c r="ED52" s="90">
        <f t="shared" si="20"/>
        <v>7806.719999999999</v>
      </c>
      <c r="EE52" s="90">
        <f t="shared" si="21"/>
        <v>8743.5264</v>
      </c>
      <c r="EF52" s="27" t="s">
        <v>1533</v>
      </c>
      <c r="EG52" s="28"/>
      <c r="EH52" s="28"/>
      <c r="EI52" s="28" t="s">
        <v>1342</v>
      </c>
      <c r="EJ52" s="28" t="s">
        <v>1566</v>
      </c>
      <c r="EK52" s="28" t="s">
        <v>1566</v>
      </c>
      <c r="EL52" s="28"/>
      <c r="EM52" s="28"/>
      <c r="EN52" s="28"/>
      <c r="EO52" s="28"/>
      <c r="EP52" s="28"/>
      <c r="EQ52" s="27"/>
    </row>
    <row r="53" spans="1:147" ht="19.5" customHeight="1">
      <c r="A53" s="28"/>
      <c r="B53" s="64" t="s">
        <v>1818</v>
      </c>
      <c r="C53" s="28" t="s">
        <v>1534</v>
      </c>
      <c r="D53" s="28" t="s">
        <v>1535</v>
      </c>
      <c r="E53" s="28" t="s">
        <v>1536</v>
      </c>
      <c r="F53" s="28" t="s">
        <v>855</v>
      </c>
      <c r="G53" s="28"/>
      <c r="H53" s="28" t="s">
        <v>862</v>
      </c>
      <c r="I53" s="28">
        <v>58</v>
      </c>
      <c r="J53" s="28">
        <v>710000000</v>
      </c>
      <c r="K53" s="25" t="s">
        <v>1532</v>
      </c>
      <c r="L53" s="28" t="s">
        <v>1773</v>
      </c>
      <c r="M53" s="28" t="s">
        <v>359</v>
      </c>
      <c r="N53" s="28">
        <v>396473100</v>
      </c>
      <c r="O53" s="28" t="s">
        <v>1548</v>
      </c>
      <c r="P53" s="28" t="s">
        <v>686</v>
      </c>
      <c r="Q53" s="28" t="s">
        <v>1559</v>
      </c>
      <c r="R53" s="28"/>
      <c r="S53" s="28"/>
      <c r="T53" s="28">
        <v>0</v>
      </c>
      <c r="U53" s="28">
        <v>0</v>
      </c>
      <c r="V53" s="28">
        <v>100</v>
      </c>
      <c r="W53" s="28" t="s">
        <v>968</v>
      </c>
      <c r="X53" s="28" t="s">
        <v>886</v>
      </c>
      <c r="Y53" s="28">
        <v>34</v>
      </c>
      <c r="Z53" s="30">
        <v>325.28</v>
      </c>
      <c r="AA53" s="30">
        <f t="shared" si="0"/>
        <v>11059.519999999999</v>
      </c>
      <c r="AB53" s="30">
        <f t="shared" si="1"/>
        <v>12386.6624</v>
      </c>
      <c r="AC53" s="30">
        <v>34</v>
      </c>
      <c r="AD53" s="30">
        <v>325.28</v>
      </c>
      <c r="AE53" s="30">
        <f t="shared" si="2"/>
        <v>11059.519999999999</v>
      </c>
      <c r="AF53" s="30">
        <f t="shared" si="3"/>
        <v>12386.6624</v>
      </c>
      <c r="AG53" s="30">
        <v>34</v>
      </c>
      <c r="AH53" s="30">
        <v>325.28</v>
      </c>
      <c r="AI53" s="30">
        <f t="shared" si="4"/>
        <v>11059.519999999999</v>
      </c>
      <c r="AJ53" s="30">
        <f t="shared" si="15"/>
        <v>12386.6624</v>
      </c>
      <c r="AK53" s="30">
        <v>34</v>
      </c>
      <c r="AL53" s="30">
        <v>325.28</v>
      </c>
      <c r="AM53" s="30">
        <f t="shared" si="6"/>
        <v>11059.519999999999</v>
      </c>
      <c r="AN53" s="30">
        <f t="shared" si="16"/>
        <v>12386.6624</v>
      </c>
      <c r="AO53" s="30"/>
      <c r="AP53" s="30"/>
      <c r="AQ53" s="30">
        <f t="shared" si="8"/>
        <v>0</v>
      </c>
      <c r="AR53" s="30">
        <f t="shared" si="17"/>
        <v>0</v>
      </c>
      <c r="AS53" s="30"/>
      <c r="AT53" s="30"/>
      <c r="AU53" s="30">
        <f t="shared" si="10"/>
        <v>0</v>
      </c>
      <c r="AV53" s="30">
        <f t="shared" si="18"/>
        <v>0</v>
      </c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>
        <f t="shared" si="19"/>
        <v>136</v>
      </c>
      <c r="ED53" s="90">
        <f t="shared" si="20"/>
        <v>44238.079999999994</v>
      </c>
      <c r="EE53" s="90">
        <f t="shared" si="21"/>
        <v>49546.6496</v>
      </c>
      <c r="EF53" s="27" t="s">
        <v>1533</v>
      </c>
      <c r="EG53" s="28"/>
      <c r="EH53" s="28"/>
      <c r="EI53" s="28" t="s">
        <v>1342</v>
      </c>
      <c r="EJ53" s="28" t="s">
        <v>1566</v>
      </c>
      <c r="EK53" s="28" t="s">
        <v>1566</v>
      </c>
      <c r="EL53" s="28"/>
      <c r="EM53" s="28"/>
      <c r="EN53" s="28"/>
      <c r="EO53" s="28"/>
      <c r="EP53" s="28"/>
      <c r="EQ53" s="27"/>
    </row>
    <row r="54" spans="1:147" ht="19.5" customHeight="1">
      <c r="A54" s="28"/>
      <c r="B54" s="64" t="s">
        <v>1819</v>
      </c>
      <c r="C54" s="28" t="s">
        <v>1534</v>
      </c>
      <c r="D54" s="28" t="s">
        <v>1535</v>
      </c>
      <c r="E54" s="28" t="s">
        <v>1536</v>
      </c>
      <c r="F54" s="28" t="s">
        <v>855</v>
      </c>
      <c r="G54" s="28"/>
      <c r="H54" s="28" t="s">
        <v>862</v>
      </c>
      <c r="I54" s="28">
        <v>58</v>
      </c>
      <c r="J54" s="28">
        <v>710000000</v>
      </c>
      <c r="K54" s="25" t="s">
        <v>1532</v>
      </c>
      <c r="L54" s="28" t="s">
        <v>1773</v>
      </c>
      <c r="M54" s="28" t="s">
        <v>359</v>
      </c>
      <c r="N54" s="28">
        <v>552210000</v>
      </c>
      <c r="O54" s="28" t="s">
        <v>1546</v>
      </c>
      <c r="P54" s="28" t="s">
        <v>686</v>
      </c>
      <c r="Q54" s="28" t="s">
        <v>1559</v>
      </c>
      <c r="R54" s="28"/>
      <c r="S54" s="28"/>
      <c r="T54" s="28">
        <v>0</v>
      </c>
      <c r="U54" s="28">
        <v>0</v>
      </c>
      <c r="V54" s="28">
        <v>100</v>
      </c>
      <c r="W54" s="28" t="s">
        <v>968</v>
      </c>
      <c r="X54" s="28" t="s">
        <v>886</v>
      </c>
      <c r="Y54" s="28">
        <v>17</v>
      </c>
      <c r="Z54" s="30">
        <v>325.28</v>
      </c>
      <c r="AA54" s="30">
        <f t="shared" si="0"/>
        <v>5529.759999999999</v>
      </c>
      <c r="AB54" s="30">
        <f t="shared" si="1"/>
        <v>6193.3312</v>
      </c>
      <c r="AC54" s="30">
        <v>17</v>
      </c>
      <c r="AD54" s="30">
        <v>325.28</v>
      </c>
      <c r="AE54" s="30">
        <f t="shared" si="2"/>
        <v>5529.759999999999</v>
      </c>
      <c r="AF54" s="30">
        <f t="shared" si="3"/>
        <v>6193.3312</v>
      </c>
      <c r="AG54" s="30">
        <v>17</v>
      </c>
      <c r="AH54" s="30">
        <v>325.28</v>
      </c>
      <c r="AI54" s="30">
        <f t="shared" si="4"/>
        <v>5529.759999999999</v>
      </c>
      <c r="AJ54" s="30">
        <f t="shared" si="15"/>
        <v>6193.3312</v>
      </c>
      <c r="AK54" s="30">
        <v>17</v>
      </c>
      <c r="AL54" s="30">
        <v>325.28</v>
      </c>
      <c r="AM54" s="30">
        <f t="shared" si="6"/>
        <v>5529.759999999999</v>
      </c>
      <c r="AN54" s="30">
        <f t="shared" si="16"/>
        <v>6193.3312</v>
      </c>
      <c r="AO54" s="30"/>
      <c r="AP54" s="30"/>
      <c r="AQ54" s="30">
        <f t="shared" si="8"/>
        <v>0</v>
      </c>
      <c r="AR54" s="30">
        <f t="shared" si="17"/>
        <v>0</v>
      </c>
      <c r="AS54" s="30"/>
      <c r="AT54" s="30"/>
      <c r="AU54" s="30">
        <f t="shared" si="10"/>
        <v>0</v>
      </c>
      <c r="AV54" s="30">
        <f t="shared" si="18"/>
        <v>0</v>
      </c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>
        <f t="shared" si="19"/>
        <v>68</v>
      </c>
      <c r="ED54" s="90">
        <f t="shared" si="20"/>
        <v>22119.039999999997</v>
      </c>
      <c r="EE54" s="90">
        <f t="shared" si="21"/>
        <v>24773.3248</v>
      </c>
      <c r="EF54" s="27" t="s">
        <v>1533</v>
      </c>
      <c r="EG54" s="28"/>
      <c r="EH54" s="28"/>
      <c r="EI54" s="28" t="s">
        <v>1342</v>
      </c>
      <c r="EJ54" s="28" t="s">
        <v>1566</v>
      </c>
      <c r="EK54" s="28" t="s">
        <v>1566</v>
      </c>
      <c r="EL54" s="28"/>
      <c r="EM54" s="28"/>
      <c r="EN54" s="28"/>
      <c r="EO54" s="28"/>
      <c r="EP54" s="28"/>
      <c r="EQ54" s="27"/>
    </row>
    <row r="55" spans="1:147" ht="19.5" customHeight="1">
      <c r="A55" s="28"/>
      <c r="B55" s="64" t="s">
        <v>1820</v>
      </c>
      <c r="C55" s="28" t="s">
        <v>1534</v>
      </c>
      <c r="D55" s="28" t="s">
        <v>1535</v>
      </c>
      <c r="E55" s="28" t="s">
        <v>1536</v>
      </c>
      <c r="F55" s="28" t="s">
        <v>855</v>
      </c>
      <c r="G55" s="28"/>
      <c r="H55" s="28" t="s">
        <v>862</v>
      </c>
      <c r="I55" s="28">
        <v>58</v>
      </c>
      <c r="J55" s="28">
        <v>710000000</v>
      </c>
      <c r="K55" s="25" t="s">
        <v>1532</v>
      </c>
      <c r="L55" s="28" t="s">
        <v>1773</v>
      </c>
      <c r="M55" s="28" t="s">
        <v>359</v>
      </c>
      <c r="N55" s="28">
        <v>551010000</v>
      </c>
      <c r="O55" s="28" t="s">
        <v>1547</v>
      </c>
      <c r="P55" s="28" t="s">
        <v>686</v>
      </c>
      <c r="Q55" s="28" t="s">
        <v>1559</v>
      </c>
      <c r="R55" s="28"/>
      <c r="S55" s="28"/>
      <c r="T55" s="28">
        <v>0</v>
      </c>
      <c r="U55" s="28">
        <v>0</v>
      </c>
      <c r="V55" s="28">
        <v>100</v>
      </c>
      <c r="W55" s="28" t="s">
        <v>968</v>
      </c>
      <c r="X55" s="28" t="s">
        <v>886</v>
      </c>
      <c r="Y55" s="28">
        <v>6</v>
      </c>
      <c r="Z55" s="30">
        <v>325.28</v>
      </c>
      <c r="AA55" s="30">
        <f t="shared" si="0"/>
        <v>1951.6799999999998</v>
      </c>
      <c r="AB55" s="30">
        <f t="shared" si="1"/>
        <v>2185.8816</v>
      </c>
      <c r="AC55" s="30">
        <v>6</v>
      </c>
      <c r="AD55" s="30">
        <v>325.28</v>
      </c>
      <c r="AE55" s="30">
        <f t="shared" si="2"/>
        <v>1951.6799999999998</v>
      </c>
      <c r="AF55" s="30">
        <f t="shared" si="3"/>
        <v>2185.8816</v>
      </c>
      <c r="AG55" s="30">
        <v>6</v>
      </c>
      <c r="AH55" s="30">
        <v>325.28</v>
      </c>
      <c r="AI55" s="30">
        <f t="shared" si="4"/>
        <v>1951.6799999999998</v>
      </c>
      <c r="AJ55" s="30">
        <f t="shared" si="15"/>
        <v>2185.8816</v>
      </c>
      <c r="AK55" s="30">
        <v>6</v>
      </c>
      <c r="AL55" s="30">
        <v>325.28</v>
      </c>
      <c r="AM55" s="30">
        <f t="shared" si="6"/>
        <v>1951.6799999999998</v>
      </c>
      <c r="AN55" s="30">
        <f t="shared" si="16"/>
        <v>2185.8816</v>
      </c>
      <c r="AO55" s="30"/>
      <c r="AP55" s="30"/>
      <c r="AQ55" s="30">
        <f t="shared" si="8"/>
        <v>0</v>
      </c>
      <c r="AR55" s="30">
        <f t="shared" si="17"/>
        <v>0</v>
      </c>
      <c r="AS55" s="30"/>
      <c r="AT55" s="30"/>
      <c r="AU55" s="30">
        <f t="shared" si="10"/>
        <v>0</v>
      </c>
      <c r="AV55" s="30">
        <f t="shared" si="18"/>
        <v>0</v>
      </c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>
        <f t="shared" si="19"/>
        <v>24</v>
      </c>
      <c r="ED55" s="90">
        <f t="shared" si="20"/>
        <v>7806.719999999999</v>
      </c>
      <c r="EE55" s="90">
        <f t="shared" si="21"/>
        <v>8743.5264</v>
      </c>
      <c r="EF55" s="27" t="s">
        <v>1533</v>
      </c>
      <c r="EG55" s="28"/>
      <c r="EH55" s="28"/>
      <c r="EI55" s="28" t="s">
        <v>1342</v>
      </c>
      <c r="EJ55" s="28" t="s">
        <v>1566</v>
      </c>
      <c r="EK55" s="28" t="s">
        <v>1566</v>
      </c>
      <c r="EL55" s="28"/>
      <c r="EM55" s="28"/>
      <c r="EN55" s="28"/>
      <c r="EO55" s="28"/>
      <c r="EP55" s="28"/>
      <c r="EQ55" s="27"/>
    </row>
    <row r="56" spans="1:147" ht="19.5" customHeight="1">
      <c r="A56" s="28"/>
      <c r="B56" s="64" t="s">
        <v>1821</v>
      </c>
      <c r="C56" s="28" t="s">
        <v>1534</v>
      </c>
      <c r="D56" s="28" t="s">
        <v>1535</v>
      </c>
      <c r="E56" s="28" t="s">
        <v>1536</v>
      </c>
      <c r="F56" s="28" t="s">
        <v>855</v>
      </c>
      <c r="G56" s="28"/>
      <c r="H56" s="28" t="s">
        <v>862</v>
      </c>
      <c r="I56" s="28">
        <v>58</v>
      </c>
      <c r="J56" s="28">
        <v>710000000</v>
      </c>
      <c r="K56" s="25" t="s">
        <v>1532</v>
      </c>
      <c r="L56" s="28" t="s">
        <v>1773</v>
      </c>
      <c r="M56" s="28" t="s">
        <v>359</v>
      </c>
      <c r="N56" s="28">
        <v>351610000</v>
      </c>
      <c r="O56" s="28" t="s">
        <v>1544</v>
      </c>
      <c r="P56" s="28" t="s">
        <v>686</v>
      </c>
      <c r="Q56" s="28" t="s">
        <v>1559</v>
      </c>
      <c r="R56" s="28"/>
      <c r="S56" s="28"/>
      <c r="T56" s="28">
        <v>0</v>
      </c>
      <c r="U56" s="28">
        <v>0</v>
      </c>
      <c r="V56" s="28">
        <v>100</v>
      </c>
      <c r="W56" s="28" t="s">
        <v>968</v>
      </c>
      <c r="X56" s="28" t="s">
        <v>886</v>
      </c>
      <c r="Y56" s="28">
        <v>24</v>
      </c>
      <c r="Z56" s="30">
        <v>325.28</v>
      </c>
      <c r="AA56" s="30">
        <f t="shared" si="0"/>
        <v>7806.719999999999</v>
      </c>
      <c r="AB56" s="30">
        <f t="shared" si="1"/>
        <v>8743.5264</v>
      </c>
      <c r="AC56" s="30">
        <v>24</v>
      </c>
      <c r="AD56" s="30">
        <v>325.28</v>
      </c>
      <c r="AE56" s="30">
        <f t="shared" si="2"/>
        <v>7806.719999999999</v>
      </c>
      <c r="AF56" s="30">
        <f t="shared" si="3"/>
        <v>8743.5264</v>
      </c>
      <c r="AG56" s="30">
        <v>24</v>
      </c>
      <c r="AH56" s="30">
        <v>325.28</v>
      </c>
      <c r="AI56" s="30">
        <f t="shared" si="4"/>
        <v>7806.719999999999</v>
      </c>
      <c r="AJ56" s="30">
        <f t="shared" si="15"/>
        <v>8743.5264</v>
      </c>
      <c r="AK56" s="30">
        <v>24</v>
      </c>
      <c r="AL56" s="30">
        <v>325.28</v>
      </c>
      <c r="AM56" s="30">
        <f t="shared" si="6"/>
        <v>7806.719999999999</v>
      </c>
      <c r="AN56" s="30">
        <f t="shared" si="16"/>
        <v>8743.5264</v>
      </c>
      <c r="AO56" s="30"/>
      <c r="AP56" s="30"/>
      <c r="AQ56" s="30">
        <f t="shared" si="8"/>
        <v>0</v>
      </c>
      <c r="AR56" s="30">
        <f t="shared" si="17"/>
        <v>0</v>
      </c>
      <c r="AS56" s="30"/>
      <c r="AT56" s="30"/>
      <c r="AU56" s="30">
        <f t="shared" si="10"/>
        <v>0</v>
      </c>
      <c r="AV56" s="30">
        <f t="shared" si="18"/>
        <v>0</v>
      </c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>
        <f t="shared" si="19"/>
        <v>96</v>
      </c>
      <c r="ED56" s="90">
        <f t="shared" si="20"/>
        <v>31226.879999999997</v>
      </c>
      <c r="EE56" s="90">
        <f t="shared" si="21"/>
        <v>34974.1056</v>
      </c>
      <c r="EF56" s="27" t="s">
        <v>1533</v>
      </c>
      <c r="EG56" s="28"/>
      <c r="EH56" s="28"/>
      <c r="EI56" s="28" t="s">
        <v>1342</v>
      </c>
      <c r="EJ56" s="28" t="s">
        <v>1566</v>
      </c>
      <c r="EK56" s="28" t="s">
        <v>1566</v>
      </c>
      <c r="EL56" s="28"/>
      <c r="EM56" s="28"/>
      <c r="EN56" s="28"/>
      <c r="EO56" s="28"/>
      <c r="EP56" s="28"/>
      <c r="EQ56" s="27"/>
    </row>
    <row r="57" spans="1:147" ht="19.5" customHeight="1">
      <c r="A57" s="28"/>
      <c r="B57" s="64" t="s">
        <v>1822</v>
      </c>
      <c r="C57" s="28" t="s">
        <v>1534</v>
      </c>
      <c r="D57" s="28" t="s">
        <v>1535</v>
      </c>
      <c r="E57" s="28" t="s">
        <v>1536</v>
      </c>
      <c r="F57" s="28" t="s">
        <v>855</v>
      </c>
      <c r="G57" s="28"/>
      <c r="H57" s="28" t="s">
        <v>862</v>
      </c>
      <c r="I57" s="28">
        <v>58</v>
      </c>
      <c r="J57" s="28">
        <v>710000000</v>
      </c>
      <c r="K57" s="25" t="s">
        <v>1532</v>
      </c>
      <c r="L57" s="28" t="s">
        <v>1773</v>
      </c>
      <c r="M57" s="28" t="s">
        <v>359</v>
      </c>
      <c r="N57" s="28">
        <v>354400000</v>
      </c>
      <c r="O57" s="28" t="s">
        <v>1545</v>
      </c>
      <c r="P57" s="28" t="s">
        <v>686</v>
      </c>
      <c r="Q57" s="28" t="s">
        <v>1559</v>
      </c>
      <c r="R57" s="28"/>
      <c r="S57" s="28"/>
      <c r="T57" s="28">
        <v>0</v>
      </c>
      <c r="U57" s="28">
        <v>0</v>
      </c>
      <c r="V57" s="28">
        <v>100</v>
      </c>
      <c r="W57" s="28" t="s">
        <v>968</v>
      </c>
      <c r="X57" s="28" t="s">
        <v>886</v>
      </c>
      <c r="Y57" s="28">
        <v>82</v>
      </c>
      <c r="Z57" s="30">
        <v>325.28</v>
      </c>
      <c r="AA57" s="30">
        <f t="shared" si="0"/>
        <v>26672.96</v>
      </c>
      <c r="AB57" s="30">
        <f t="shared" si="1"/>
        <v>29873.715200000002</v>
      </c>
      <c r="AC57" s="30">
        <v>82</v>
      </c>
      <c r="AD57" s="30">
        <v>325.28</v>
      </c>
      <c r="AE57" s="30">
        <f t="shared" si="2"/>
        <v>26672.96</v>
      </c>
      <c r="AF57" s="30">
        <f t="shared" si="3"/>
        <v>29873.715200000002</v>
      </c>
      <c r="AG57" s="30">
        <v>82</v>
      </c>
      <c r="AH57" s="30">
        <v>325.28</v>
      </c>
      <c r="AI57" s="30">
        <f t="shared" si="4"/>
        <v>26672.96</v>
      </c>
      <c r="AJ57" s="30">
        <f t="shared" si="15"/>
        <v>29873.715200000002</v>
      </c>
      <c r="AK57" s="30">
        <v>82</v>
      </c>
      <c r="AL57" s="30">
        <v>325.28</v>
      </c>
      <c r="AM57" s="30">
        <f t="shared" si="6"/>
        <v>26672.96</v>
      </c>
      <c r="AN57" s="30">
        <f t="shared" si="16"/>
        <v>29873.715200000002</v>
      </c>
      <c r="AO57" s="30"/>
      <c r="AP57" s="30"/>
      <c r="AQ57" s="30">
        <f t="shared" si="8"/>
        <v>0</v>
      </c>
      <c r="AR57" s="30">
        <f t="shared" si="17"/>
        <v>0</v>
      </c>
      <c r="AS57" s="30"/>
      <c r="AT57" s="30"/>
      <c r="AU57" s="30">
        <f t="shared" si="10"/>
        <v>0</v>
      </c>
      <c r="AV57" s="30">
        <f t="shared" si="18"/>
        <v>0</v>
      </c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>
        <f t="shared" si="19"/>
        <v>328</v>
      </c>
      <c r="ED57" s="90">
        <f t="shared" si="20"/>
        <v>106691.84</v>
      </c>
      <c r="EE57" s="90">
        <f t="shared" si="21"/>
        <v>119494.86080000001</v>
      </c>
      <c r="EF57" s="27" t="s">
        <v>1533</v>
      </c>
      <c r="EG57" s="28"/>
      <c r="EH57" s="28"/>
      <c r="EI57" s="28" t="s">
        <v>1342</v>
      </c>
      <c r="EJ57" s="28" t="s">
        <v>1566</v>
      </c>
      <c r="EK57" s="28" t="s">
        <v>1566</v>
      </c>
      <c r="EL57" s="28"/>
      <c r="EM57" s="28"/>
      <c r="EN57" s="28"/>
      <c r="EO57" s="28"/>
      <c r="EP57" s="28"/>
      <c r="EQ57" s="27"/>
    </row>
    <row r="58" spans="1:147" ht="19.5" customHeight="1">
      <c r="A58" s="28"/>
      <c r="B58" s="64" t="s">
        <v>1823</v>
      </c>
      <c r="C58" s="28" t="s">
        <v>1534</v>
      </c>
      <c r="D58" s="28" t="s">
        <v>1535</v>
      </c>
      <c r="E58" s="28" t="s">
        <v>1536</v>
      </c>
      <c r="F58" s="28" t="s">
        <v>855</v>
      </c>
      <c r="G58" s="28"/>
      <c r="H58" s="28" t="s">
        <v>862</v>
      </c>
      <c r="I58" s="28">
        <v>58</v>
      </c>
      <c r="J58" s="28">
        <v>710000000</v>
      </c>
      <c r="K58" s="25" t="s">
        <v>1532</v>
      </c>
      <c r="L58" s="28" t="s">
        <v>1773</v>
      </c>
      <c r="M58" s="28" t="s">
        <v>359</v>
      </c>
      <c r="N58" s="28">
        <v>351010000</v>
      </c>
      <c r="O58" s="28" t="s">
        <v>1543</v>
      </c>
      <c r="P58" s="28" t="s">
        <v>686</v>
      </c>
      <c r="Q58" s="28" t="s">
        <v>1559</v>
      </c>
      <c r="R58" s="28"/>
      <c r="S58" s="28"/>
      <c r="T58" s="28">
        <v>0</v>
      </c>
      <c r="U58" s="28">
        <v>0</v>
      </c>
      <c r="V58" s="28">
        <v>100</v>
      </c>
      <c r="W58" s="28" t="s">
        <v>968</v>
      </c>
      <c r="X58" s="28" t="s">
        <v>886</v>
      </c>
      <c r="Y58" s="28">
        <v>10</v>
      </c>
      <c r="Z58" s="30">
        <v>325.28</v>
      </c>
      <c r="AA58" s="30">
        <f t="shared" si="0"/>
        <v>3252.7999999999997</v>
      </c>
      <c r="AB58" s="30">
        <f t="shared" si="1"/>
        <v>3643.136</v>
      </c>
      <c r="AC58" s="30">
        <v>10</v>
      </c>
      <c r="AD58" s="30">
        <v>325.28</v>
      </c>
      <c r="AE58" s="30">
        <f t="shared" si="2"/>
        <v>3252.7999999999997</v>
      </c>
      <c r="AF58" s="30">
        <f t="shared" si="3"/>
        <v>3643.136</v>
      </c>
      <c r="AG58" s="30">
        <v>10</v>
      </c>
      <c r="AH58" s="30">
        <v>325.28</v>
      </c>
      <c r="AI58" s="30">
        <f t="shared" si="4"/>
        <v>3252.7999999999997</v>
      </c>
      <c r="AJ58" s="30">
        <f t="shared" si="15"/>
        <v>3643.136</v>
      </c>
      <c r="AK58" s="30">
        <v>10</v>
      </c>
      <c r="AL58" s="30">
        <v>325.28</v>
      </c>
      <c r="AM58" s="30">
        <f t="shared" si="6"/>
        <v>3252.7999999999997</v>
      </c>
      <c r="AN58" s="30">
        <f t="shared" si="16"/>
        <v>3643.136</v>
      </c>
      <c r="AO58" s="30"/>
      <c r="AP58" s="30"/>
      <c r="AQ58" s="30">
        <f t="shared" si="8"/>
        <v>0</v>
      </c>
      <c r="AR58" s="30">
        <f t="shared" si="17"/>
        <v>0</v>
      </c>
      <c r="AS58" s="30"/>
      <c r="AT58" s="30"/>
      <c r="AU58" s="30">
        <f t="shared" si="10"/>
        <v>0</v>
      </c>
      <c r="AV58" s="30">
        <f t="shared" si="18"/>
        <v>0</v>
      </c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>
        <f t="shared" si="19"/>
        <v>40</v>
      </c>
      <c r="ED58" s="90">
        <f t="shared" si="20"/>
        <v>13011.199999999999</v>
      </c>
      <c r="EE58" s="90">
        <f t="shared" si="21"/>
        <v>14572.544</v>
      </c>
      <c r="EF58" s="27" t="s">
        <v>1533</v>
      </c>
      <c r="EG58" s="28"/>
      <c r="EH58" s="28"/>
      <c r="EI58" s="28" t="s">
        <v>1342</v>
      </c>
      <c r="EJ58" s="28" t="s">
        <v>1566</v>
      </c>
      <c r="EK58" s="28" t="s">
        <v>1566</v>
      </c>
      <c r="EL58" s="28"/>
      <c r="EM58" s="28"/>
      <c r="EN58" s="28"/>
      <c r="EO58" s="28"/>
      <c r="EP58" s="28"/>
      <c r="EQ58" s="27"/>
    </row>
    <row r="59" spans="1:147" ht="19.5" customHeight="1">
      <c r="A59" s="28"/>
      <c r="B59" s="64" t="s">
        <v>1824</v>
      </c>
      <c r="C59" s="28" t="s">
        <v>1534</v>
      </c>
      <c r="D59" s="28" t="s">
        <v>1535</v>
      </c>
      <c r="E59" s="28" t="s">
        <v>1536</v>
      </c>
      <c r="F59" s="28" t="s">
        <v>855</v>
      </c>
      <c r="G59" s="28"/>
      <c r="H59" s="28" t="s">
        <v>862</v>
      </c>
      <c r="I59" s="28">
        <v>58</v>
      </c>
      <c r="J59" s="28">
        <v>710000000</v>
      </c>
      <c r="K59" s="25" t="s">
        <v>1532</v>
      </c>
      <c r="L59" s="28" t="s">
        <v>1773</v>
      </c>
      <c r="M59" s="28" t="s">
        <v>359</v>
      </c>
      <c r="N59" s="28" t="s">
        <v>1586</v>
      </c>
      <c r="O59" s="28" t="s">
        <v>1554</v>
      </c>
      <c r="P59" s="28" t="s">
        <v>686</v>
      </c>
      <c r="Q59" s="28" t="s">
        <v>1559</v>
      </c>
      <c r="R59" s="28"/>
      <c r="S59" s="28"/>
      <c r="T59" s="28">
        <v>0</v>
      </c>
      <c r="U59" s="28">
        <v>0</v>
      </c>
      <c r="V59" s="28">
        <v>100</v>
      </c>
      <c r="W59" s="28" t="s">
        <v>968</v>
      </c>
      <c r="X59" s="28" t="s">
        <v>886</v>
      </c>
      <c r="Y59" s="28">
        <v>11</v>
      </c>
      <c r="Z59" s="30">
        <v>325.28</v>
      </c>
      <c r="AA59" s="30">
        <f t="shared" si="0"/>
        <v>3578.08</v>
      </c>
      <c r="AB59" s="30">
        <f t="shared" si="1"/>
        <v>4007.4496000000004</v>
      </c>
      <c r="AC59" s="30">
        <v>11</v>
      </c>
      <c r="AD59" s="30">
        <v>325.28</v>
      </c>
      <c r="AE59" s="30">
        <f t="shared" si="2"/>
        <v>3578.08</v>
      </c>
      <c r="AF59" s="30">
        <f t="shared" si="3"/>
        <v>4007.4496000000004</v>
      </c>
      <c r="AG59" s="30">
        <v>11</v>
      </c>
      <c r="AH59" s="30">
        <v>325.28</v>
      </c>
      <c r="AI59" s="30">
        <f t="shared" si="4"/>
        <v>3578.08</v>
      </c>
      <c r="AJ59" s="30">
        <f t="shared" si="15"/>
        <v>4007.4496000000004</v>
      </c>
      <c r="AK59" s="30">
        <v>11</v>
      </c>
      <c r="AL59" s="30">
        <v>325.28</v>
      </c>
      <c r="AM59" s="30">
        <f t="shared" si="6"/>
        <v>3578.08</v>
      </c>
      <c r="AN59" s="30">
        <f t="shared" si="16"/>
        <v>4007.4496000000004</v>
      </c>
      <c r="AO59" s="30"/>
      <c r="AP59" s="30"/>
      <c r="AQ59" s="30">
        <f t="shared" si="8"/>
        <v>0</v>
      </c>
      <c r="AR59" s="30">
        <f t="shared" si="17"/>
        <v>0</v>
      </c>
      <c r="AS59" s="30"/>
      <c r="AT59" s="30"/>
      <c r="AU59" s="30">
        <f t="shared" si="10"/>
        <v>0</v>
      </c>
      <c r="AV59" s="30">
        <f t="shared" si="18"/>
        <v>0</v>
      </c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>
        <f t="shared" si="19"/>
        <v>44</v>
      </c>
      <c r="ED59" s="90">
        <f t="shared" si="20"/>
        <v>14312.32</v>
      </c>
      <c r="EE59" s="90">
        <f t="shared" si="21"/>
        <v>16029.798400000001</v>
      </c>
      <c r="EF59" s="27" t="s">
        <v>1533</v>
      </c>
      <c r="EG59" s="28"/>
      <c r="EH59" s="28"/>
      <c r="EI59" s="28" t="s">
        <v>1342</v>
      </c>
      <c r="EJ59" s="28" t="s">
        <v>1566</v>
      </c>
      <c r="EK59" s="28" t="s">
        <v>1566</v>
      </c>
      <c r="EL59" s="28"/>
      <c r="EM59" s="28"/>
      <c r="EN59" s="28"/>
      <c r="EO59" s="28"/>
      <c r="EP59" s="28"/>
      <c r="EQ59" s="27"/>
    </row>
    <row r="60" spans="1:147" ht="19.5" customHeight="1">
      <c r="A60" s="28"/>
      <c r="B60" s="64" t="s">
        <v>1825</v>
      </c>
      <c r="C60" s="28" t="s">
        <v>1534</v>
      </c>
      <c r="D60" s="28" t="s">
        <v>1535</v>
      </c>
      <c r="E60" s="28" t="s">
        <v>1536</v>
      </c>
      <c r="F60" s="28" t="s">
        <v>855</v>
      </c>
      <c r="G60" s="28"/>
      <c r="H60" s="28" t="s">
        <v>862</v>
      </c>
      <c r="I60" s="28">
        <v>58</v>
      </c>
      <c r="J60" s="28">
        <v>710000000</v>
      </c>
      <c r="K60" s="25" t="s">
        <v>1532</v>
      </c>
      <c r="L60" s="28" t="s">
        <v>1773</v>
      </c>
      <c r="M60" s="28" t="s">
        <v>359</v>
      </c>
      <c r="N60" s="28">
        <v>111010000</v>
      </c>
      <c r="O60" s="28" t="s">
        <v>1542</v>
      </c>
      <c r="P60" s="28" t="s">
        <v>686</v>
      </c>
      <c r="Q60" s="28" t="s">
        <v>1559</v>
      </c>
      <c r="R60" s="28"/>
      <c r="S60" s="28"/>
      <c r="T60" s="28">
        <v>0</v>
      </c>
      <c r="U60" s="28">
        <v>0</v>
      </c>
      <c r="V60" s="28">
        <v>100</v>
      </c>
      <c r="W60" s="28" t="s">
        <v>968</v>
      </c>
      <c r="X60" s="28" t="s">
        <v>886</v>
      </c>
      <c r="Y60" s="28">
        <v>23</v>
      </c>
      <c r="Z60" s="30">
        <v>325.28</v>
      </c>
      <c r="AA60" s="30">
        <f t="shared" si="0"/>
        <v>7481.44</v>
      </c>
      <c r="AB60" s="30">
        <f t="shared" si="1"/>
        <v>8379.212800000001</v>
      </c>
      <c r="AC60" s="30">
        <v>23</v>
      </c>
      <c r="AD60" s="30">
        <v>325.28</v>
      </c>
      <c r="AE60" s="30">
        <f t="shared" si="2"/>
        <v>7481.44</v>
      </c>
      <c r="AF60" s="30">
        <f t="shared" si="3"/>
        <v>8379.212800000001</v>
      </c>
      <c r="AG60" s="30">
        <v>23</v>
      </c>
      <c r="AH60" s="30">
        <v>325.28</v>
      </c>
      <c r="AI60" s="30">
        <f t="shared" si="4"/>
        <v>7481.44</v>
      </c>
      <c r="AJ60" s="30">
        <f t="shared" si="15"/>
        <v>8379.212800000001</v>
      </c>
      <c r="AK60" s="30">
        <v>23</v>
      </c>
      <c r="AL60" s="30">
        <v>325.28</v>
      </c>
      <c r="AM60" s="30">
        <f t="shared" si="6"/>
        <v>7481.44</v>
      </c>
      <c r="AN60" s="30">
        <f t="shared" si="16"/>
        <v>8379.212800000001</v>
      </c>
      <c r="AO60" s="30"/>
      <c r="AP60" s="30"/>
      <c r="AQ60" s="30">
        <f t="shared" si="8"/>
        <v>0</v>
      </c>
      <c r="AR60" s="30">
        <f t="shared" si="17"/>
        <v>0</v>
      </c>
      <c r="AS60" s="30"/>
      <c r="AT60" s="30"/>
      <c r="AU60" s="30">
        <f t="shared" si="10"/>
        <v>0</v>
      </c>
      <c r="AV60" s="30">
        <f t="shared" si="18"/>
        <v>0</v>
      </c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>
        <f t="shared" si="19"/>
        <v>92</v>
      </c>
      <c r="ED60" s="90">
        <f t="shared" si="20"/>
        <v>29925.76</v>
      </c>
      <c r="EE60" s="90">
        <f t="shared" si="21"/>
        <v>33516.851200000005</v>
      </c>
      <c r="EF60" s="27" t="s">
        <v>1533</v>
      </c>
      <c r="EG60" s="28"/>
      <c r="EH60" s="28"/>
      <c r="EI60" s="28" t="s">
        <v>1342</v>
      </c>
      <c r="EJ60" s="28" t="s">
        <v>1566</v>
      </c>
      <c r="EK60" s="28" t="s">
        <v>1566</v>
      </c>
      <c r="EL60" s="28"/>
      <c r="EM60" s="28"/>
      <c r="EN60" s="28"/>
      <c r="EO60" s="28"/>
      <c r="EP60" s="28"/>
      <c r="EQ60" s="27"/>
    </row>
    <row r="61" spans="1:147" ht="19.5" customHeight="1">
      <c r="A61" s="28"/>
      <c r="B61" s="64" t="s">
        <v>1826</v>
      </c>
      <c r="C61" s="28" t="s">
        <v>1534</v>
      </c>
      <c r="D61" s="28" t="s">
        <v>1535</v>
      </c>
      <c r="E61" s="28" t="s">
        <v>1536</v>
      </c>
      <c r="F61" s="28" t="s">
        <v>855</v>
      </c>
      <c r="G61" s="28"/>
      <c r="H61" s="28" t="s">
        <v>862</v>
      </c>
      <c r="I61" s="28">
        <v>58</v>
      </c>
      <c r="J61" s="28">
        <v>710000000</v>
      </c>
      <c r="K61" s="25" t="s">
        <v>1532</v>
      </c>
      <c r="L61" s="28" t="s">
        <v>1773</v>
      </c>
      <c r="M61" s="28" t="s">
        <v>359</v>
      </c>
      <c r="N61" s="28" t="s">
        <v>1584</v>
      </c>
      <c r="O61" s="28" t="s">
        <v>1541</v>
      </c>
      <c r="P61" s="28" t="s">
        <v>686</v>
      </c>
      <c r="Q61" s="28" t="s">
        <v>1559</v>
      </c>
      <c r="R61" s="28"/>
      <c r="S61" s="28"/>
      <c r="T61" s="28">
        <v>0</v>
      </c>
      <c r="U61" s="28">
        <v>0</v>
      </c>
      <c r="V61" s="28">
        <v>100</v>
      </c>
      <c r="W61" s="28" t="s">
        <v>968</v>
      </c>
      <c r="X61" s="28" t="s">
        <v>886</v>
      </c>
      <c r="Y61" s="28">
        <v>11</v>
      </c>
      <c r="Z61" s="30">
        <v>325.28</v>
      </c>
      <c r="AA61" s="30">
        <f t="shared" si="0"/>
        <v>3578.08</v>
      </c>
      <c r="AB61" s="30">
        <f t="shared" si="1"/>
        <v>4007.4496000000004</v>
      </c>
      <c r="AC61" s="30">
        <v>11</v>
      </c>
      <c r="AD61" s="30">
        <v>325.28</v>
      </c>
      <c r="AE61" s="30">
        <f t="shared" si="2"/>
        <v>3578.08</v>
      </c>
      <c r="AF61" s="30">
        <f t="shared" si="3"/>
        <v>4007.4496000000004</v>
      </c>
      <c r="AG61" s="30">
        <v>11</v>
      </c>
      <c r="AH61" s="30">
        <v>325.28</v>
      </c>
      <c r="AI61" s="30">
        <f t="shared" si="4"/>
        <v>3578.08</v>
      </c>
      <c r="AJ61" s="30">
        <f t="shared" si="15"/>
        <v>4007.4496000000004</v>
      </c>
      <c r="AK61" s="30">
        <v>11</v>
      </c>
      <c r="AL61" s="30">
        <v>325.28</v>
      </c>
      <c r="AM61" s="30">
        <f t="shared" si="6"/>
        <v>3578.08</v>
      </c>
      <c r="AN61" s="30">
        <f t="shared" si="16"/>
        <v>4007.4496000000004</v>
      </c>
      <c r="AO61" s="30"/>
      <c r="AP61" s="30"/>
      <c r="AQ61" s="30">
        <f t="shared" si="8"/>
        <v>0</v>
      </c>
      <c r="AR61" s="30">
        <f t="shared" si="17"/>
        <v>0</v>
      </c>
      <c r="AS61" s="30"/>
      <c r="AT61" s="30"/>
      <c r="AU61" s="30">
        <f t="shared" si="10"/>
        <v>0</v>
      </c>
      <c r="AV61" s="30">
        <f t="shared" si="18"/>
        <v>0</v>
      </c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>
        <f t="shared" si="19"/>
        <v>44</v>
      </c>
      <c r="ED61" s="90">
        <f t="shared" si="20"/>
        <v>14312.32</v>
      </c>
      <c r="EE61" s="90">
        <f t="shared" si="21"/>
        <v>16029.798400000001</v>
      </c>
      <c r="EF61" s="27" t="s">
        <v>1533</v>
      </c>
      <c r="EG61" s="28"/>
      <c r="EH61" s="28"/>
      <c r="EI61" s="28" t="s">
        <v>1342</v>
      </c>
      <c r="EJ61" s="28" t="s">
        <v>1566</v>
      </c>
      <c r="EK61" s="28" t="s">
        <v>1566</v>
      </c>
      <c r="EL61" s="28"/>
      <c r="EM61" s="28"/>
      <c r="EN61" s="28"/>
      <c r="EO61" s="28"/>
      <c r="EP61" s="28"/>
      <c r="EQ61" s="27"/>
    </row>
    <row r="62" spans="1:147" ht="19.5" customHeight="1">
      <c r="A62" s="28"/>
      <c r="B62" s="64" t="s">
        <v>1827</v>
      </c>
      <c r="C62" s="28" t="s">
        <v>1534</v>
      </c>
      <c r="D62" s="28" t="s">
        <v>1535</v>
      </c>
      <c r="E62" s="28" t="s">
        <v>1536</v>
      </c>
      <c r="F62" s="28" t="s">
        <v>855</v>
      </c>
      <c r="G62" s="28"/>
      <c r="H62" s="28" t="s">
        <v>862</v>
      </c>
      <c r="I62" s="28">
        <v>58</v>
      </c>
      <c r="J62" s="28">
        <v>710000000</v>
      </c>
      <c r="K62" s="25" t="s">
        <v>1532</v>
      </c>
      <c r="L62" s="28" t="s">
        <v>1773</v>
      </c>
      <c r="M62" s="28" t="s">
        <v>359</v>
      </c>
      <c r="N62" s="28">
        <v>475030100</v>
      </c>
      <c r="O62" s="28" t="s">
        <v>1540</v>
      </c>
      <c r="P62" s="28" t="s">
        <v>686</v>
      </c>
      <c r="Q62" s="28" t="s">
        <v>1559</v>
      </c>
      <c r="R62" s="28"/>
      <c r="S62" s="28"/>
      <c r="T62" s="28">
        <v>0</v>
      </c>
      <c r="U62" s="28">
        <v>0</v>
      </c>
      <c r="V62" s="28">
        <v>100</v>
      </c>
      <c r="W62" s="28" t="s">
        <v>968</v>
      </c>
      <c r="X62" s="28" t="s">
        <v>886</v>
      </c>
      <c r="Y62" s="28">
        <v>34</v>
      </c>
      <c r="Z62" s="30">
        <v>496.48</v>
      </c>
      <c r="AA62" s="30">
        <f t="shared" si="0"/>
        <v>16880.32</v>
      </c>
      <c r="AB62" s="30">
        <f t="shared" si="1"/>
        <v>18905.958400000003</v>
      </c>
      <c r="AC62" s="30">
        <v>34</v>
      </c>
      <c r="AD62" s="30">
        <v>496.48</v>
      </c>
      <c r="AE62" s="30">
        <f t="shared" si="2"/>
        <v>16880.32</v>
      </c>
      <c r="AF62" s="30">
        <f t="shared" si="3"/>
        <v>18905.958400000003</v>
      </c>
      <c r="AG62" s="30">
        <v>34</v>
      </c>
      <c r="AH62" s="30">
        <v>496.48</v>
      </c>
      <c r="AI62" s="30">
        <f t="shared" si="4"/>
        <v>16880.32</v>
      </c>
      <c r="AJ62" s="30">
        <f t="shared" si="15"/>
        <v>18905.958400000003</v>
      </c>
      <c r="AK62" s="30">
        <v>34</v>
      </c>
      <c r="AL62" s="30">
        <v>496.48</v>
      </c>
      <c r="AM62" s="30">
        <f t="shared" si="6"/>
        <v>16880.32</v>
      </c>
      <c r="AN62" s="30">
        <f t="shared" si="16"/>
        <v>18905.958400000003</v>
      </c>
      <c r="AO62" s="30"/>
      <c r="AP62" s="30"/>
      <c r="AQ62" s="30">
        <f t="shared" si="8"/>
        <v>0</v>
      </c>
      <c r="AR62" s="30">
        <f t="shared" si="17"/>
        <v>0</v>
      </c>
      <c r="AS62" s="30"/>
      <c r="AT62" s="30"/>
      <c r="AU62" s="30">
        <f t="shared" si="10"/>
        <v>0</v>
      </c>
      <c r="AV62" s="30">
        <f t="shared" si="18"/>
        <v>0</v>
      </c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>
        <f t="shared" si="19"/>
        <v>136</v>
      </c>
      <c r="ED62" s="90">
        <f t="shared" si="20"/>
        <v>67521.28</v>
      </c>
      <c r="EE62" s="90">
        <f t="shared" si="21"/>
        <v>75623.83360000001</v>
      </c>
      <c r="EF62" s="27" t="s">
        <v>1533</v>
      </c>
      <c r="EG62" s="28"/>
      <c r="EH62" s="28"/>
      <c r="EI62" s="28" t="s">
        <v>1342</v>
      </c>
      <c r="EJ62" s="28" t="s">
        <v>1565</v>
      </c>
      <c r="EK62" s="28" t="s">
        <v>1565</v>
      </c>
      <c r="EL62" s="28"/>
      <c r="EM62" s="28"/>
      <c r="EN62" s="28"/>
      <c r="EO62" s="28"/>
      <c r="EP62" s="28"/>
      <c r="EQ62" s="27"/>
    </row>
    <row r="63" spans="1:147" ht="19.5" customHeight="1">
      <c r="A63" s="28"/>
      <c r="B63" s="64" t="s">
        <v>1828</v>
      </c>
      <c r="C63" s="28" t="s">
        <v>1534</v>
      </c>
      <c r="D63" s="28" t="s">
        <v>1535</v>
      </c>
      <c r="E63" s="28" t="s">
        <v>1536</v>
      </c>
      <c r="F63" s="28" t="s">
        <v>855</v>
      </c>
      <c r="G63" s="28"/>
      <c r="H63" s="28" t="s">
        <v>862</v>
      </c>
      <c r="I63" s="28">
        <v>58</v>
      </c>
      <c r="J63" s="28">
        <v>710000000</v>
      </c>
      <c r="K63" s="25" t="s">
        <v>1532</v>
      </c>
      <c r="L63" s="28" t="s">
        <v>1773</v>
      </c>
      <c r="M63" s="28" t="s">
        <v>359</v>
      </c>
      <c r="N63" s="28" t="s">
        <v>1585</v>
      </c>
      <c r="O63" s="28" t="s">
        <v>1538</v>
      </c>
      <c r="P63" s="28" t="s">
        <v>686</v>
      </c>
      <c r="Q63" s="28" t="s">
        <v>1559</v>
      </c>
      <c r="R63" s="28"/>
      <c r="S63" s="28"/>
      <c r="T63" s="28">
        <v>0</v>
      </c>
      <c r="U63" s="28">
        <v>0</v>
      </c>
      <c r="V63" s="28">
        <v>100</v>
      </c>
      <c r="W63" s="28" t="s">
        <v>968</v>
      </c>
      <c r="X63" s="28" t="s">
        <v>886</v>
      </c>
      <c r="Y63" s="28">
        <v>10</v>
      </c>
      <c r="Z63" s="30">
        <v>496.48</v>
      </c>
      <c r="AA63" s="30">
        <f t="shared" si="0"/>
        <v>4964.8</v>
      </c>
      <c r="AB63" s="30">
        <f t="shared" si="1"/>
        <v>5560.576000000001</v>
      </c>
      <c r="AC63" s="30">
        <v>10</v>
      </c>
      <c r="AD63" s="30">
        <v>496.48</v>
      </c>
      <c r="AE63" s="30">
        <f t="shared" si="2"/>
        <v>4964.8</v>
      </c>
      <c r="AF63" s="30">
        <f t="shared" si="3"/>
        <v>5560.576000000001</v>
      </c>
      <c r="AG63" s="30">
        <v>10</v>
      </c>
      <c r="AH63" s="30">
        <v>496.48</v>
      </c>
      <c r="AI63" s="30">
        <f t="shared" si="4"/>
        <v>4964.8</v>
      </c>
      <c r="AJ63" s="30">
        <f t="shared" si="15"/>
        <v>5560.576000000001</v>
      </c>
      <c r="AK63" s="30">
        <v>10</v>
      </c>
      <c r="AL63" s="30">
        <v>496.48</v>
      </c>
      <c r="AM63" s="30">
        <f t="shared" si="6"/>
        <v>4964.8</v>
      </c>
      <c r="AN63" s="30">
        <f t="shared" si="16"/>
        <v>5560.576000000001</v>
      </c>
      <c r="AO63" s="30"/>
      <c r="AP63" s="30"/>
      <c r="AQ63" s="30">
        <f t="shared" si="8"/>
        <v>0</v>
      </c>
      <c r="AR63" s="30">
        <f t="shared" si="17"/>
        <v>0</v>
      </c>
      <c r="AS63" s="30"/>
      <c r="AT63" s="30"/>
      <c r="AU63" s="30">
        <f t="shared" si="10"/>
        <v>0</v>
      </c>
      <c r="AV63" s="30">
        <f t="shared" si="18"/>
        <v>0</v>
      </c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>
        <f t="shared" si="19"/>
        <v>40</v>
      </c>
      <c r="ED63" s="90">
        <f t="shared" si="20"/>
        <v>19859.2</v>
      </c>
      <c r="EE63" s="90">
        <f t="shared" si="21"/>
        <v>22242.304000000004</v>
      </c>
      <c r="EF63" s="27" t="s">
        <v>1533</v>
      </c>
      <c r="EG63" s="28"/>
      <c r="EH63" s="28"/>
      <c r="EI63" s="28" t="s">
        <v>1342</v>
      </c>
      <c r="EJ63" s="28" t="s">
        <v>1565</v>
      </c>
      <c r="EK63" s="28" t="s">
        <v>1565</v>
      </c>
      <c r="EL63" s="28"/>
      <c r="EM63" s="28"/>
      <c r="EN63" s="28"/>
      <c r="EO63" s="28"/>
      <c r="EP63" s="28"/>
      <c r="EQ63" s="27"/>
    </row>
    <row r="64" spans="1:147" ht="19.5" customHeight="1">
      <c r="A64" s="28"/>
      <c r="B64" s="64" t="s">
        <v>1829</v>
      </c>
      <c r="C64" s="28" t="s">
        <v>1534</v>
      </c>
      <c r="D64" s="28" t="s">
        <v>1535</v>
      </c>
      <c r="E64" s="28" t="s">
        <v>1536</v>
      </c>
      <c r="F64" s="28" t="s">
        <v>855</v>
      </c>
      <c r="G64" s="28"/>
      <c r="H64" s="28" t="s">
        <v>862</v>
      </c>
      <c r="I64" s="28">
        <v>58</v>
      </c>
      <c r="J64" s="28">
        <v>710000000</v>
      </c>
      <c r="K64" s="25" t="s">
        <v>1532</v>
      </c>
      <c r="L64" s="28" t="s">
        <v>1773</v>
      </c>
      <c r="M64" s="28" t="s">
        <v>359</v>
      </c>
      <c r="N64" s="28">
        <v>231010000</v>
      </c>
      <c r="O64" s="28" t="s">
        <v>1537</v>
      </c>
      <c r="P64" s="28" t="s">
        <v>686</v>
      </c>
      <c r="Q64" s="28" t="s">
        <v>1559</v>
      </c>
      <c r="R64" s="28"/>
      <c r="S64" s="28"/>
      <c r="T64" s="28">
        <v>0</v>
      </c>
      <c r="U64" s="28">
        <v>0</v>
      </c>
      <c r="V64" s="28">
        <v>100</v>
      </c>
      <c r="W64" s="28" t="s">
        <v>968</v>
      </c>
      <c r="X64" s="28" t="s">
        <v>886</v>
      </c>
      <c r="Y64" s="28">
        <v>13</v>
      </c>
      <c r="Z64" s="30">
        <v>496.48</v>
      </c>
      <c r="AA64" s="30">
        <f t="shared" si="0"/>
        <v>6454.24</v>
      </c>
      <c r="AB64" s="30">
        <f t="shared" si="1"/>
        <v>7228.7488</v>
      </c>
      <c r="AC64" s="30">
        <v>13</v>
      </c>
      <c r="AD64" s="30">
        <v>496.48</v>
      </c>
      <c r="AE64" s="30">
        <f t="shared" si="2"/>
        <v>6454.24</v>
      </c>
      <c r="AF64" s="30">
        <f t="shared" si="3"/>
        <v>7228.7488</v>
      </c>
      <c r="AG64" s="30">
        <v>13</v>
      </c>
      <c r="AH64" s="30">
        <v>496.48</v>
      </c>
      <c r="AI64" s="30">
        <f t="shared" si="4"/>
        <v>6454.24</v>
      </c>
      <c r="AJ64" s="30">
        <f t="shared" si="15"/>
        <v>7228.7488</v>
      </c>
      <c r="AK64" s="30">
        <v>13</v>
      </c>
      <c r="AL64" s="30">
        <v>496.48</v>
      </c>
      <c r="AM64" s="30">
        <f t="shared" si="6"/>
        <v>6454.24</v>
      </c>
      <c r="AN64" s="30">
        <f t="shared" si="16"/>
        <v>7228.7488</v>
      </c>
      <c r="AO64" s="30"/>
      <c r="AP64" s="30"/>
      <c r="AQ64" s="30">
        <f t="shared" si="8"/>
        <v>0</v>
      </c>
      <c r="AR64" s="30">
        <f t="shared" si="17"/>
        <v>0</v>
      </c>
      <c r="AS64" s="30"/>
      <c r="AT64" s="30"/>
      <c r="AU64" s="30">
        <f t="shared" si="10"/>
        <v>0</v>
      </c>
      <c r="AV64" s="30">
        <f t="shared" si="18"/>
        <v>0</v>
      </c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>
        <f t="shared" si="19"/>
        <v>52</v>
      </c>
      <c r="ED64" s="90">
        <f t="shared" si="20"/>
        <v>25816.96</v>
      </c>
      <c r="EE64" s="90">
        <f t="shared" si="21"/>
        <v>28914.9952</v>
      </c>
      <c r="EF64" s="27" t="s">
        <v>1533</v>
      </c>
      <c r="EG64" s="28"/>
      <c r="EH64" s="28"/>
      <c r="EI64" s="28" t="s">
        <v>1342</v>
      </c>
      <c r="EJ64" s="28" t="s">
        <v>1565</v>
      </c>
      <c r="EK64" s="28" t="s">
        <v>1565</v>
      </c>
      <c r="EL64" s="28"/>
      <c r="EM64" s="28"/>
      <c r="EN64" s="28"/>
      <c r="EO64" s="28"/>
      <c r="EP64" s="28"/>
      <c r="EQ64" s="27"/>
    </row>
    <row r="65" spans="1:147" ht="19.5" customHeight="1">
      <c r="A65" s="28"/>
      <c r="B65" s="64" t="s">
        <v>1830</v>
      </c>
      <c r="C65" s="28" t="s">
        <v>1534</v>
      </c>
      <c r="D65" s="28" t="s">
        <v>1535</v>
      </c>
      <c r="E65" s="28" t="s">
        <v>1536</v>
      </c>
      <c r="F65" s="28" t="s">
        <v>855</v>
      </c>
      <c r="G65" s="28"/>
      <c r="H65" s="28" t="s">
        <v>862</v>
      </c>
      <c r="I65" s="28">
        <v>58</v>
      </c>
      <c r="J65" s="28">
        <v>710000000</v>
      </c>
      <c r="K65" s="25" t="s">
        <v>1532</v>
      </c>
      <c r="L65" s="28" t="s">
        <v>1773</v>
      </c>
      <c r="M65" s="28" t="s">
        <v>359</v>
      </c>
      <c r="N65" s="28">
        <v>154820100</v>
      </c>
      <c r="O65" s="28" t="s">
        <v>1539</v>
      </c>
      <c r="P65" s="28" t="s">
        <v>686</v>
      </c>
      <c r="Q65" s="28" t="s">
        <v>1559</v>
      </c>
      <c r="R65" s="28"/>
      <c r="S65" s="28"/>
      <c r="T65" s="28">
        <v>0</v>
      </c>
      <c r="U65" s="28">
        <v>0</v>
      </c>
      <c r="V65" s="28">
        <v>100</v>
      </c>
      <c r="W65" s="28" t="s">
        <v>968</v>
      </c>
      <c r="X65" s="28" t="s">
        <v>886</v>
      </c>
      <c r="Y65" s="28">
        <v>21</v>
      </c>
      <c r="Z65" s="30">
        <v>496.48</v>
      </c>
      <c r="AA65" s="30">
        <f t="shared" si="0"/>
        <v>10426.08</v>
      </c>
      <c r="AB65" s="30">
        <f t="shared" si="1"/>
        <v>11677.2096</v>
      </c>
      <c r="AC65" s="30">
        <v>21</v>
      </c>
      <c r="AD65" s="30">
        <v>496.48</v>
      </c>
      <c r="AE65" s="30">
        <f t="shared" si="2"/>
        <v>10426.08</v>
      </c>
      <c r="AF65" s="30">
        <f t="shared" si="3"/>
        <v>11677.2096</v>
      </c>
      <c r="AG65" s="30">
        <v>21</v>
      </c>
      <c r="AH65" s="30">
        <v>496.48</v>
      </c>
      <c r="AI65" s="30">
        <f t="shared" si="4"/>
        <v>10426.08</v>
      </c>
      <c r="AJ65" s="30">
        <f t="shared" si="15"/>
        <v>11677.2096</v>
      </c>
      <c r="AK65" s="30">
        <v>21</v>
      </c>
      <c r="AL65" s="30">
        <v>496.48</v>
      </c>
      <c r="AM65" s="30">
        <f t="shared" si="6"/>
        <v>10426.08</v>
      </c>
      <c r="AN65" s="30">
        <f t="shared" si="16"/>
        <v>11677.2096</v>
      </c>
      <c r="AO65" s="30"/>
      <c r="AP65" s="30"/>
      <c r="AQ65" s="30">
        <f t="shared" si="8"/>
        <v>0</v>
      </c>
      <c r="AR65" s="30">
        <f t="shared" si="17"/>
        <v>0</v>
      </c>
      <c r="AS65" s="30"/>
      <c r="AT65" s="30"/>
      <c r="AU65" s="30">
        <f t="shared" si="10"/>
        <v>0</v>
      </c>
      <c r="AV65" s="30">
        <f t="shared" si="18"/>
        <v>0</v>
      </c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>
        <f t="shared" si="19"/>
        <v>84</v>
      </c>
      <c r="ED65" s="90">
        <f t="shared" si="20"/>
        <v>41704.32</v>
      </c>
      <c r="EE65" s="90">
        <f t="shared" si="21"/>
        <v>46708.8384</v>
      </c>
      <c r="EF65" s="27" t="s">
        <v>1533</v>
      </c>
      <c r="EG65" s="28"/>
      <c r="EH65" s="28"/>
      <c r="EI65" s="28" t="s">
        <v>1342</v>
      </c>
      <c r="EJ65" s="28" t="s">
        <v>1565</v>
      </c>
      <c r="EK65" s="28" t="s">
        <v>1565</v>
      </c>
      <c r="EL65" s="28"/>
      <c r="EM65" s="28"/>
      <c r="EN65" s="28"/>
      <c r="EO65" s="28"/>
      <c r="EP65" s="28"/>
      <c r="EQ65" s="27"/>
    </row>
    <row r="66" spans="1:147" ht="19.5" customHeight="1">
      <c r="A66" s="28"/>
      <c r="B66" s="64" t="s">
        <v>1831</v>
      </c>
      <c r="C66" s="28" t="s">
        <v>1534</v>
      </c>
      <c r="D66" s="28" t="s">
        <v>1535</v>
      </c>
      <c r="E66" s="28" t="s">
        <v>1536</v>
      </c>
      <c r="F66" s="28" t="s">
        <v>855</v>
      </c>
      <c r="G66" s="28"/>
      <c r="H66" s="28" t="s">
        <v>862</v>
      </c>
      <c r="I66" s="28">
        <v>58</v>
      </c>
      <c r="J66" s="28">
        <v>710000000</v>
      </c>
      <c r="K66" s="25" t="s">
        <v>1532</v>
      </c>
      <c r="L66" s="28" t="s">
        <v>1773</v>
      </c>
      <c r="M66" s="28" t="s">
        <v>359</v>
      </c>
      <c r="N66" s="28">
        <v>433257100</v>
      </c>
      <c r="O66" s="28" t="s">
        <v>1587</v>
      </c>
      <c r="P66" s="28" t="s">
        <v>686</v>
      </c>
      <c r="Q66" s="28" t="s">
        <v>1559</v>
      </c>
      <c r="R66" s="28"/>
      <c r="S66" s="28"/>
      <c r="T66" s="28">
        <v>0</v>
      </c>
      <c r="U66" s="28">
        <v>0</v>
      </c>
      <c r="V66" s="28">
        <v>100</v>
      </c>
      <c r="W66" s="28" t="s">
        <v>968</v>
      </c>
      <c r="X66" s="28" t="s">
        <v>886</v>
      </c>
      <c r="Y66" s="28">
        <v>14</v>
      </c>
      <c r="Z66" s="30">
        <v>496.48</v>
      </c>
      <c r="AA66" s="30">
        <f t="shared" si="0"/>
        <v>6950.72</v>
      </c>
      <c r="AB66" s="30">
        <f t="shared" si="1"/>
        <v>7784.806400000001</v>
      </c>
      <c r="AC66" s="30">
        <v>14</v>
      </c>
      <c r="AD66" s="30">
        <v>496.48</v>
      </c>
      <c r="AE66" s="30">
        <f t="shared" si="2"/>
        <v>6950.72</v>
      </c>
      <c r="AF66" s="30">
        <f t="shared" si="3"/>
        <v>7784.806400000001</v>
      </c>
      <c r="AG66" s="30">
        <v>14</v>
      </c>
      <c r="AH66" s="30">
        <v>496.48</v>
      </c>
      <c r="AI66" s="30">
        <f t="shared" si="4"/>
        <v>6950.72</v>
      </c>
      <c r="AJ66" s="30">
        <f t="shared" si="15"/>
        <v>7784.806400000001</v>
      </c>
      <c r="AK66" s="30">
        <v>14</v>
      </c>
      <c r="AL66" s="30">
        <v>496.48</v>
      </c>
      <c r="AM66" s="30">
        <f t="shared" si="6"/>
        <v>6950.72</v>
      </c>
      <c r="AN66" s="30">
        <f t="shared" si="16"/>
        <v>7784.806400000001</v>
      </c>
      <c r="AO66" s="30"/>
      <c r="AP66" s="30"/>
      <c r="AQ66" s="30">
        <f t="shared" si="8"/>
        <v>0</v>
      </c>
      <c r="AR66" s="30">
        <f t="shared" si="17"/>
        <v>0</v>
      </c>
      <c r="AS66" s="30"/>
      <c r="AT66" s="30"/>
      <c r="AU66" s="30">
        <f t="shared" si="10"/>
        <v>0</v>
      </c>
      <c r="AV66" s="30">
        <f t="shared" si="18"/>
        <v>0</v>
      </c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>
        <f t="shared" si="19"/>
        <v>56</v>
      </c>
      <c r="ED66" s="90">
        <f t="shared" si="20"/>
        <v>27802.88</v>
      </c>
      <c r="EE66" s="90">
        <f t="shared" si="21"/>
        <v>31139.225600000005</v>
      </c>
      <c r="EF66" s="27" t="s">
        <v>1533</v>
      </c>
      <c r="EG66" s="28"/>
      <c r="EH66" s="28"/>
      <c r="EI66" s="28" t="s">
        <v>1342</v>
      </c>
      <c r="EJ66" s="28" t="s">
        <v>1565</v>
      </c>
      <c r="EK66" s="28" t="s">
        <v>1565</v>
      </c>
      <c r="EL66" s="28"/>
      <c r="EM66" s="28"/>
      <c r="EN66" s="28"/>
      <c r="EO66" s="28"/>
      <c r="EP66" s="28"/>
      <c r="EQ66" s="27"/>
    </row>
    <row r="67" spans="1:147" ht="19.5" customHeight="1">
      <c r="A67" s="28"/>
      <c r="B67" s="64" t="s">
        <v>1832</v>
      </c>
      <c r="C67" s="28" t="s">
        <v>1534</v>
      </c>
      <c r="D67" s="28" t="s">
        <v>1535</v>
      </c>
      <c r="E67" s="28" t="s">
        <v>1536</v>
      </c>
      <c r="F67" s="28" t="s">
        <v>855</v>
      </c>
      <c r="G67" s="28"/>
      <c r="H67" s="28" t="s">
        <v>862</v>
      </c>
      <c r="I67" s="28">
        <v>58</v>
      </c>
      <c r="J67" s="28">
        <v>710000000</v>
      </c>
      <c r="K67" s="25" t="s">
        <v>1532</v>
      </c>
      <c r="L67" s="28" t="s">
        <v>1773</v>
      </c>
      <c r="M67" s="28" t="s">
        <v>359</v>
      </c>
      <c r="N67" s="28">
        <v>431010000</v>
      </c>
      <c r="O67" s="28" t="s">
        <v>1552</v>
      </c>
      <c r="P67" s="28" t="s">
        <v>686</v>
      </c>
      <c r="Q67" s="28" t="s">
        <v>1559</v>
      </c>
      <c r="R67" s="28"/>
      <c r="S67" s="28"/>
      <c r="T67" s="28">
        <v>0</v>
      </c>
      <c r="U67" s="28">
        <v>0</v>
      </c>
      <c r="V67" s="28">
        <v>100</v>
      </c>
      <c r="W67" s="28" t="s">
        <v>968</v>
      </c>
      <c r="X67" s="28" t="s">
        <v>886</v>
      </c>
      <c r="Y67" s="28">
        <v>19</v>
      </c>
      <c r="Z67" s="30">
        <v>496.48</v>
      </c>
      <c r="AA67" s="30">
        <f t="shared" si="0"/>
        <v>9433.12</v>
      </c>
      <c r="AB67" s="30">
        <f t="shared" si="1"/>
        <v>10565.094400000002</v>
      </c>
      <c r="AC67" s="30">
        <v>19</v>
      </c>
      <c r="AD67" s="30">
        <v>496.48</v>
      </c>
      <c r="AE67" s="30">
        <f t="shared" si="2"/>
        <v>9433.12</v>
      </c>
      <c r="AF67" s="30">
        <f t="shared" si="3"/>
        <v>10565.094400000002</v>
      </c>
      <c r="AG67" s="30">
        <v>19</v>
      </c>
      <c r="AH67" s="30">
        <v>496.48</v>
      </c>
      <c r="AI67" s="30">
        <f t="shared" si="4"/>
        <v>9433.12</v>
      </c>
      <c r="AJ67" s="30">
        <f t="shared" si="15"/>
        <v>10565.094400000002</v>
      </c>
      <c r="AK67" s="30">
        <v>19</v>
      </c>
      <c r="AL67" s="30">
        <v>496.48</v>
      </c>
      <c r="AM67" s="30">
        <f t="shared" si="6"/>
        <v>9433.12</v>
      </c>
      <c r="AN67" s="30">
        <f t="shared" si="16"/>
        <v>10565.094400000002</v>
      </c>
      <c r="AO67" s="30"/>
      <c r="AP67" s="30"/>
      <c r="AQ67" s="30">
        <f t="shared" si="8"/>
        <v>0</v>
      </c>
      <c r="AR67" s="30">
        <f t="shared" si="17"/>
        <v>0</v>
      </c>
      <c r="AS67" s="30"/>
      <c r="AT67" s="30"/>
      <c r="AU67" s="30">
        <f t="shared" si="10"/>
        <v>0</v>
      </c>
      <c r="AV67" s="30">
        <f t="shared" si="18"/>
        <v>0</v>
      </c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>
        <f t="shared" si="19"/>
        <v>76</v>
      </c>
      <c r="ED67" s="90">
        <f t="shared" si="20"/>
        <v>37732.48</v>
      </c>
      <c r="EE67" s="90">
        <f t="shared" si="21"/>
        <v>42260.37760000001</v>
      </c>
      <c r="EF67" s="27" t="s">
        <v>1533</v>
      </c>
      <c r="EG67" s="28"/>
      <c r="EH67" s="28"/>
      <c r="EI67" s="28" t="s">
        <v>1342</v>
      </c>
      <c r="EJ67" s="28" t="s">
        <v>1565</v>
      </c>
      <c r="EK67" s="28" t="s">
        <v>1565</v>
      </c>
      <c r="EL67" s="28"/>
      <c r="EM67" s="28"/>
      <c r="EN67" s="28"/>
      <c r="EO67" s="28"/>
      <c r="EP67" s="28"/>
      <c r="EQ67" s="27"/>
    </row>
    <row r="68" spans="1:147" ht="19.5" customHeight="1">
      <c r="A68" s="28"/>
      <c r="B68" s="64" t="s">
        <v>1833</v>
      </c>
      <c r="C68" s="28" t="s">
        <v>1534</v>
      </c>
      <c r="D68" s="28" t="s">
        <v>1535</v>
      </c>
      <c r="E68" s="28" t="s">
        <v>1536</v>
      </c>
      <c r="F68" s="28" t="s">
        <v>855</v>
      </c>
      <c r="G68" s="28"/>
      <c r="H68" s="28" t="s">
        <v>862</v>
      </c>
      <c r="I68" s="28">
        <v>58</v>
      </c>
      <c r="J68" s="28">
        <v>710000000</v>
      </c>
      <c r="K68" s="25" t="s">
        <v>1532</v>
      </c>
      <c r="L68" s="28" t="s">
        <v>1773</v>
      </c>
      <c r="M68" s="28" t="s">
        <v>359</v>
      </c>
      <c r="N68" s="28">
        <v>511610000</v>
      </c>
      <c r="O68" s="28" t="s">
        <v>1551</v>
      </c>
      <c r="P68" s="28" t="s">
        <v>686</v>
      </c>
      <c r="Q68" s="28" t="s">
        <v>1559</v>
      </c>
      <c r="R68" s="28"/>
      <c r="S68" s="28"/>
      <c r="T68" s="28">
        <v>0</v>
      </c>
      <c r="U68" s="28">
        <v>0</v>
      </c>
      <c r="V68" s="28">
        <v>100</v>
      </c>
      <c r="W68" s="28" t="s">
        <v>968</v>
      </c>
      <c r="X68" s="28" t="s">
        <v>886</v>
      </c>
      <c r="Y68" s="28">
        <v>21</v>
      </c>
      <c r="Z68" s="30">
        <v>496.48</v>
      </c>
      <c r="AA68" s="30">
        <f t="shared" si="0"/>
        <v>10426.08</v>
      </c>
      <c r="AB68" s="30">
        <f t="shared" si="1"/>
        <v>11677.2096</v>
      </c>
      <c r="AC68" s="30">
        <v>21</v>
      </c>
      <c r="AD68" s="30">
        <v>496.48</v>
      </c>
      <c r="AE68" s="30">
        <f t="shared" si="2"/>
        <v>10426.08</v>
      </c>
      <c r="AF68" s="30">
        <f t="shared" si="3"/>
        <v>11677.2096</v>
      </c>
      <c r="AG68" s="30">
        <v>21</v>
      </c>
      <c r="AH68" s="30">
        <v>496.48</v>
      </c>
      <c r="AI68" s="30">
        <f t="shared" si="4"/>
        <v>10426.08</v>
      </c>
      <c r="AJ68" s="30">
        <f t="shared" si="15"/>
        <v>11677.2096</v>
      </c>
      <c r="AK68" s="30">
        <v>21</v>
      </c>
      <c r="AL68" s="30">
        <v>496.48</v>
      </c>
      <c r="AM68" s="30">
        <f t="shared" si="6"/>
        <v>10426.08</v>
      </c>
      <c r="AN68" s="30">
        <f t="shared" si="16"/>
        <v>11677.2096</v>
      </c>
      <c r="AO68" s="30"/>
      <c r="AP68" s="30"/>
      <c r="AQ68" s="30">
        <f t="shared" si="8"/>
        <v>0</v>
      </c>
      <c r="AR68" s="30">
        <f t="shared" si="17"/>
        <v>0</v>
      </c>
      <c r="AS68" s="30"/>
      <c r="AT68" s="30"/>
      <c r="AU68" s="30">
        <f t="shared" si="10"/>
        <v>0</v>
      </c>
      <c r="AV68" s="30">
        <f t="shared" si="18"/>
        <v>0</v>
      </c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>
        <f t="shared" si="19"/>
        <v>84</v>
      </c>
      <c r="ED68" s="90">
        <f t="shared" si="20"/>
        <v>41704.32</v>
      </c>
      <c r="EE68" s="90">
        <f t="shared" si="21"/>
        <v>46708.8384</v>
      </c>
      <c r="EF68" s="27" t="s">
        <v>1533</v>
      </c>
      <c r="EG68" s="28"/>
      <c r="EH68" s="28"/>
      <c r="EI68" s="28" t="s">
        <v>1342</v>
      </c>
      <c r="EJ68" s="28" t="s">
        <v>1565</v>
      </c>
      <c r="EK68" s="28" t="s">
        <v>1565</v>
      </c>
      <c r="EL68" s="28"/>
      <c r="EM68" s="28"/>
      <c r="EN68" s="28"/>
      <c r="EO68" s="28"/>
      <c r="EP68" s="28"/>
      <c r="EQ68" s="27"/>
    </row>
    <row r="69" spans="1:147" ht="19.5" customHeight="1">
      <c r="A69" s="28"/>
      <c r="B69" s="64" t="s">
        <v>1834</v>
      </c>
      <c r="C69" s="28" t="s">
        <v>1534</v>
      </c>
      <c r="D69" s="28" t="s">
        <v>1535</v>
      </c>
      <c r="E69" s="28" t="s">
        <v>1536</v>
      </c>
      <c r="F69" s="28" t="s">
        <v>855</v>
      </c>
      <c r="G69" s="28"/>
      <c r="H69" s="28" t="s">
        <v>862</v>
      </c>
      <c r="I69" s="28">
        <v>58</v>
      </c>
      <c r="J69" s="28">
        <v>710000000</v>
      </c>
      <c r="K69" s="25" t="s">
        <v>1532</v>
      </c>
      <c r="L69" s="28" t="s">
        <v>1773</v>
      </c>
      <c r="M69" s="28" t="s">
        <v>359</v>
      </c>
      <c r="N69" s="28">
        <v>316621100</v>
      </c>
      <c r="O69" s="28" t="s">
        <v>1558</v>
      </c>
      <c r="P69" s="28" t="s">
        <v>686</v>
      </c>
      <c r="Q69" s="28" t="s">
        <v>1559</v>
      </c>
      <c r="R69" s="28"/>
      <c r="S69" s="28"/>
      <c r="T69" s="28">
        <v>0</v>
      </c>
      <c r="U69" s="28">
        <v>0</v>
      </c>
      <c r="V69" s="28">
        <v>100</v>
      </c>
      <c r="W69" s="28" t="s">
        <v>968</v>
      </c>
      <c r="X69" s="28" t="s">
        <v>886</v>
      </c>
      <c r="Y69" s="28">
        <v>16</v>
      </c>
      <c r="Z69" s="30">
        <v>496.48</v>
      </c>
      <c r="AA69" s="30">
        <f t="shared" si="0"/>
        <v>7943.68</v>
      </c>
      <c r="AB69" s="30">
        <f t="shared" si="1"/>
        <v>8896.921600000001</v>
      </c>
      <c r="AC69" s="30">
        <v>16</v>
      </c>
      <c r="AD69" s="30">
        <v>496.48</v>
      </c>
      <c r="AE69" s="30">
        <f t="shared" si="2"/>
        <v>7943.68</v>
      </c>
      <c r="AF69" s="30">
        <f t="shared" si="3"/>
        <v>8896.921600000001</v>
      </c>
      <c r="AG69" s="30">
        <v>16</v>
      </c>
      <c r="AH69" s="30">
        <v>496.48</v>
      </c>
      <c r="AI69" s="30">
        <f t="shared" si="4"/>
        <v>7943.68</v>
      </c>
      <c r="AJ69" s="30">
        <f t="shared" si="15"/>
        <v>8896.921600000001</v>
      </c>
      <c r="AK69" s="30">
        <v>16</v>
      </c>
      <c r="AL69" s="30">
        <v>496.48</v>
      </c>
      <c r="AM69" s="30">
        <f t="shared" si="6"/>
        <v>7943.68</v>
      </c>
      <c r="AN69" s="30">
        <f t="shared" si="16"/>
        <v>8896.921600000001</v>
      </c>
      <c r="AO69" s="30"/>
      <c r="AP69" s="30"/>
      <c r="AQ69" s="30">
        <f t="shared" si="8"/>
        <v>0</v>
      </c>
      <c r="AR69" s="30">
        <f t="shared" si="17"/>
        <v>0</v>
      </c>
      <c r="AS69" s="30"/>
      <c r="AT69" s="30"/>
      <c r="AU69" s="30">
        <f t="shared" si="10"/>
        <v>0</v>
      </c>
      <c r="AV69" s="30">
        <f t="shared" si="18"/>
        <v>0</v>
      </c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>
        <f t="shared" si="19"/>
        <v>64</v>
      </c>
      <c r="ED69" s="90">
        <f t="shared" si="20"/>
        <v>31774.72</v>
      </c>
      <c r="EE69" s="90">
        <f t="shared" si="21"/>
        <v>35587.686400000006</v>
      </c>
      <c r="EF69" s="27" t="s">
        <v>1533</v>
      </c>
      <c r="EG69" s="28"/>
      <c r="EH69" s="28"/>
      <c r="EI69" s="28" t="s">
        <v>1342</v>
      </c>
      <c r="EJ69" s="28" t="s">
        <v>1565</v>
      </c>
      <c r="EK69" s="28" t="s">
        <v>1565</v>
      </c>
      <c r="EL69" s="28"/>
      <c r="EM69" s="28"/>
      <c r="EN69" s="28"/>
      <c r="EO69" s="28"/>
      <c r="EP69" s="28"/>
      <c r="EQ69" s="27"/>
    </row>
    <row r="70" spans="1:147" ht="19.5" customHeight="1">
      <c r="A70" s="28"/>
      <c r="B70" s="64" t="s">
        <v>1835</v>
      </c>
      <c r="C70" s="28" t="s">
        <v>1534</v>
      </c>
      <c r="D70" s="28" t="s">
        <v>1535</v>
      </c>
      <c r="E70" s="28" t="s">
        <v>1536</v>
      </c>
      <c r="F70" s="28" t="s">
        <v>855</v>
      </c>
      <c r="G70" s="28"/>
      <c r="H70" s="28" t="s">
        <v>862</v>
      </c>
      <c r="I70" s="28">
        <v>58</v>
      </c>
      <c r="J70" s="28">
        <v>710000000</v>
      </c>
      <c r="K70" s="25" t="s">
        <v>1532</v>
      </c>
      <c r="L70" s="28" t="s">
        <v>1773</v>
      </c>
      <c r="M70" s="28" t="s">
        <v>359</v>
      </c>
      <c r="N70" s="28">
        <v>750000000</v>
      </c>
      <c r="O70" s="28" t="s">
        <v>1553</v>
      </c>
      <c r="P70" s="28" t="s">
        <v>686</v>
      </c>
      <c r="Q70" s="28" t="s">
        <v>1559</v>
      </c>
      <c r="R70" s="28"/>
      <c r="S70" s="28"/>
      <c r="T70" s="28">
        <v>0</v>
      </c>
      <c r="U70" s="28">
        <v>0</v>
      </c>
      <c r="V70" s="28">
        <v>100</v>
      </c>
      <c r="W70" s="28" t="s">
        <v>968</v>
      </c>
      <c r="X70" s="28" t="s">
        <v>886</v>
      </c>
      <c r="Y70" s="28">
        <v>2</v>
      </c>
      <c r="Z70" s="30">
        <v>496.48</v>
      </c>
      <c r="AA70" s="30">
        <f t="shared" si="0"/>
        <v>992.96</v>
      </c>
      <c r="AB70" s="30">
        <f t="shared" si="1"/>
        <v>1112.1152000000002</v>
      </c>
      <c r="AC70" s="30">
        <v>2</v>
      </c>
      <c r="AD70" s="30">
        <v>496.48</v>
      </c>
      <c r="AE70" s="30">
        <f t="shared" si="2"/>
        <v>992.96</v>
      </c>
      <c r="AF70" s="30">
        <f t="shared" si="3"/>
        <v>1112.1152000000002</v>
      </c>
      <c r="AG70" s="30">
        <v>2</v>
      </c>
      <c r="AH70" s="30">
        <v>496.48</v>
      </c>
      <c r="AI70" s="30">
        <f t="shared" si="4"/>
        <v>992.96</v>
      </c>
      <c r="AJ70" s="30">
        <f t="shared" si="15"/>
        <v>1112.1152000000002</v>
      </c>
      <c r="AK70" s="30">
        <v>2</v>
      </c>
      <c r="AL70" s="30">
        <v>496.48</v>
      </c>
      <c r="AM70" s="30">
        <f t="shared" si="6"/>
        <v>992.96</v>
      </c>
      <c r="AN70" s="30">
        <f t="shared" si="16"/>
        <v>1112.1152000000002</v>
      </c>
      <c r="AO70" s="30"/>
      <c r="AP70" s="30"/>
      <c r="AQ70" s="30">
        <f t="shared" si="8"/>
        <v>0</v>
      </c>
      <c r="AR70" s="30">
        <f t="shared" si="17"/>
        <v>0</v>
      </c>
      <c r="AS70" s="30"/>
      <c r="AT70" s="30"/>
      <c r="AU70" s="30">
        <f t="shared" si="10"/>
        <v>0</v>
      </c>
      <c r="AV70" s="30">
        <f t="shared" si="18"/>
        <v>0</v>
      </c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>
        <f t="shared" si="19"/>
        <v>8</v>
      </c>
      <c r="ED70" s="90">
        <f t="shared" si="20"/>
        <v>3971.84</v>
      </c>
      <c r="EE70" s="90">
        <f t="shared" si="21"/>
        <v>4448.460800000001</v>
      </c>
      <c r="EF70" s="27" t="s">
        <v>1533</v>
      </c>
      <c r="EG70" s="28"/>
      <c r="EH70" s="28"/>
      <c r="EI70" s="28" t="s">
        <v>1342</v>
      </c>
      <c r="EJ70" s="28" t="s">
        <v>1565</v>
      </c>
      <c r="EK70" s="28" t="s">
        <v>1565</v>
      </c>
      <c r="EL70" s="28"/>
      <c r="EM70" s="28"/>
      <c r="EN70" s="28"/>
      <c r="EO70" s="28"/>
      <c r="EP70" s="28"/>
      <c r="EQ70" s="27"/>
    </row>
    <row r="71" spans="1:147" ht="19.5" customHeight="1">
      <c r="A71" s="28"/>
      <c r="B71" s="64" t="s">
        <v>1836</v>
      </c>
      <c r="C71" s="28" t="s">
        <v>1534</v>
      </c>
      <c r="D71" s="28" t="s">
        <v>1535</v>
      </c>
      <c r="E71" s="28" t="s">
        <v>1536</v>
      </c>
      <c r="F71" s="28" t="s">
        <v>855</v>
      </c>
      <c r="G71" s="28"/>
      <c r="H71" s="28" t="s">
        <v>862</v>
      </c>
      <c r="I71" s="28">
        <v>58</v>
      </c>
      <c r="J71" s="28">
        <v>710000000</v>
      </c>
      <c r="K71" s="25" t="s">
        <v>1532</v>
      </c>
      <c r="L71" s="28" t="s">
        <v>1773</v>
      </c>
      <c r="M71" s="28" t="s">
        <v>359</v>
      </c>
      <c r="N71" s="28" t="s">
        <v>1588</v>
      </c>
      <c r="O71" s="28" t="s">
        <v>1557</v>
      </c>
      <c r="P71" s="28" t="s">
        <v>686</v>
      </c>
      <c r="Q71" s="28" t="s">
        <v>1559</v>
      </c>
      <c r="R71" s="28"/>
      <c r="S71" s="28"/>
      <c r="T71" s="28">
        <v>0</v>
      </c>
      <c r="U71" s="28">
        <v>0</v>
      </c>
      <c r="V71" s="28">
        <v>100</v>
      </c>
      <c r="W71" s="28" t="s">
        <v>968</v>
      </c>
      <c r="X71" s="28" t="s">
        <v>886</v>
      </c>
      <c r="Y71" s="28">
        <v>10</v>
      </c>
      <c r="Z71" s="30">
        <v>496.48</v>
      </c>
      <c r="AA71" s="30">
        <f t="shared" si="0"/>
        <v>4964.8</v>
      </c>
      <c r="AB71" s="30">
        <f t="shared" si="1"/>
        <v>5560.576000000001</v>
      </c>
      <c r="AC71" s="30">
        <v>10</v>
      </c>
      <c r="AD71" s="30">
        <v>496.48</v>
      </c>
      <c r="AE71" s="30">
        <f t="shared" si="2"/>
        <v>4964.8</v>
      </c>
      <c r="AF71" s="30">
        <f t="shared" si="3"/>
        <v>5560.576000000001</v>
      </c>
      <c r="AG71" s="30">
        <v>10</v>
      </c>
      <c r="AH71" s="30">
        <v>496.48</v>
      </c>
      <c r="AI71" s="30">
        <f t="shared" si="4"/>
        <v>4964.8</v>
      </c>
      <c r="AJ71" s="30">
        <f t="shared" si="15"/>
        <v>5560.576000000001</v>
      </c>
      <c r="AK71" s="30">
        <v>10</v>
      </c>
      <c r="AL71" s="30">
        <v>496.48</v>
      </c>
      <c r="AM71" s="30">
        <f t="shared" si="6"/>
        <v>4964.8</v>
      </c>
      <c r="AN71" s="30">
        <f t="shared" si="16"/>
        <v>5560.576000000001</v>
      </c>
      <c r="AO71" s="30"/>
      <c r="AP71" s="30"/>
      <c r="AQ71" s="30">
        <f t="shared" si="8"/>
        <v>0</v>
      </c>
      <c r="AR71" s="30">
        <f t="shared" si="17"/>
        <v>0</v>
      </c>
      <c r="AS71" s="30"/>
      <c r="AT71" s="30"/>
      <c r="AU71" s="30">
        <f t="shared" si="10"/>
        <v>0</v>
      </c>
      <c r="AV71" s="30">
        <f t="shared" si="18"/>
        <v>0</v>
      </c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>
        <f t="shared" si="19"/>
        <v>40</v>
      </c>
      <c r="ED71" s="90">
        <f t="shared" si="20"/>
        <v>19859.2</v>
      </c>
      <c r="EE71" s="90">
        <f t="shared" si="21"/>
        <v>22242.304000000004</v>
      </c>
      <c r="EF71" s="27" t="s">
        <v>1533</v>
      </c>
      <c r="EG71" s="28"/>
      <c r="EH71" s="28"/>
      <c r="EI71" s="28" t="s">
        <v>1342</v>
      </c>
      <c r="EJ71" s="28" t="s">
        <v>1565</v>
      </c>
      <c r="EK71" s="28" t="s">
        <v>1565</v>
      </c>
      <c r="EL71" s="28"/>
      <c r="EM71" s="28"/>
      <c r="EN71" s="28"/>
      <c r="EO71" s="28"/>
      <c r="EP71" s="28"/>
      <c r="EQ71" s="27"/>
    </row>
    <row r="72" spans="1:147" ht="19.5" customHeight="1">
      <c r="A72" s="28"/>
      <c r="B72" s="64" t="s">
        <v>1837</v>
      </c>
      <c r="C72" s="28" t="s">
        <v>1534</v>
      </c>
      <c r="D72" s="28" t="s">
        <v>1535</v>
      </c>
      <c r="E72" s="28" t="s">
        <v>1536</v>
      </c>
      <c r="F72" s="28" t="s">
        <v>855</v>
      </c>
      <c r="G72" s="28"/>
      <c r="H72" s="28" t="s">
        <v>862</v>
      </c>
      <c r="I72" s="28">
        <v>58</v>
      </c>
      <c r="J72" s="28">
        <v>710000000</v>
      </c>
      <c r="K72" s="25" t="s">
        <v>1532</v>
      </c>
      <c r="L72" s="28" t="s">
        <v>1773</v>
      </c>
      <c r="M72" s="28" t="s">
        <v>359</v>
      </c>
      <c r="N72" s="28">
        <v>632810000</v>
      </c>
      <c r="O72" s="28" t="s">
        <v>1556</v>
      </c>
      <c r="P72" s="28" t="s">
        <v>686</v>
      </c>
      <c r="Q72" s="28" t="s">
        <v>1559</v>
      </c>
      <c r="R72" s="28"/>
      <c r="S72" s="28"/>
      <c r="T72" s="28">
        <v>0</v>
      </c>
      <c r="U72" s="28">
        <v>0</v>
      </c>
      <c r="V72" s="28">
        <v>100</v>
      </c>
      <c r="W72" s="28" t="s">
        <v>968</v>
      </c>
      <c r="X72" s="28" t="s">
        <v>886</v>
      </c>
      <c r="Y72" s="28">
        <v>3</v>
      </c>
      <c r="Z72" s="30">
        <v>496.48</v>
      </c>
      <c r="AA72" s="30">
        <f t="shared" si="0"/>
        <v>1489.44</v>
      </c>
      <c r="AB72" s="30">
        <f t="shared" si="1"/>
        <v>1668.1728000000003</v>
      </c>
      <c r="AC72" s="30">
        <v>3</v>
      </c>
      <c r="AD72" s="30">
        <v>496.48</v>
      </c>
      <c r="AE72" s="30">
        <f t="shared" si="2"/>
        <v>1489.44</v>
      </c>
      <c r="AF72" s="30">
        <f t="shared" si="3"/>
        <v>1668.1728000000003</v>
      </c>
      <c r="AG72" s="30">
        <v>3</v>
      </c>
      <c r="AH72" s="30">
        <v>496.48</v>
      </c>
      <c r="AI72" s="30">
        <f t="shared" si="4"/>
        <v>1489.44</v>
      </c>
      <c r="AJ72" s="30">
        <f t="shared" si="15"/>
        <v>1668.1728000000003</v>
      </c>
      <c r="AK72" s="30">
        <v>3</v>
      </c>
      <c r="AL72" s="30">
        <v>496.48</v>
      </c>
      <c r="AM72" s="30">
        <f t="shared" si="6"/>
        <v>1489.44</v>
      </c>
      <c r="AN72" s="30">
        <f t="shared" si="16"/>
        <v>1668.1728000000003</v>
      </c>
      <c r="AO72" s="30"/>
      <c r="AP72" s="30"/>
      <c r="AQ72" s="30">
        <f t="shared" si="8"/>
        <v>0</v>
      </c>
      <c r="AR72" s="30">
        <f t="shared" si="17"/>
        <v>0</v>
      </c>
      <c r="AS72" s="30"/>
      <c r="AT72" s="30"/>
      <c r="AU72" s="30">
        <f t="shared" si="10"/>
        <v>0</v>
      </c>
      <c r="AV72" s="30">
        <f t="shared" si="18"/>
        <v>0</v>
      </c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>
        <f t="shared" si="19"/>
        <v>12</v>
      </c>
      <c r="ED72" s="90">
        <f t="shared" si="20"/>
        <v>5957.76</v>
      </c>
      <c r="EE72" s="90">
        <f t="shared" si="21"/>
        <v>6672.691200000001</v>
      </c>
      <c r="EF72" s="27" t="s">
        <v>1533</v>
      </c>
      <c r="EG72" s="28"/>
      <c r="EH72" s="28"/>
      <c r="EI72" s="28" t="s">
        <v>1342</v>
      </c>
      <c r="EJ72" s="28" t="s">
        <v>1565</v>
      </c>
      <c r="EK72" s="28" t="s">
        <v>1565</v>
      </c>
      <c r="EL72" s="28"/>
      <c r="EM72" s="28"/>
      <c r="EN72" s="28"/>
      <c r="EO72" s="28"/>
      <c r="EP72" s="28"/>
      <c r="EQ72" s="27"/>
    </row>
    <row r="73" spans="1:147" ht="19.5" customHeight="1">
      <c r="A73" s="28"/>
      <c r="B73" s="64" t="s">
        <v>1838</v>
      </c>
      <c r="C73" s="28" t="s">
        <v>1534</v>
      </c>
      <c r="D73" s="28" t="s">
        <v>1535</v>
      </c>
      <c r="E73" s="28" t="s">
        <v>1536</v>
      </c>
      <c r="F73" s="28" t="s">
        <v>855</v>
      </c>
      <c r="G73" s="28"/>
      <c r="H73" s="28" t="s">
        <v>862</v>
      </c>
      <c r="I73" s="28">
        <v>58</v>
      </c>
      <c r="J73" s="28">
        <v>710000000</v>
      </c>
      <c r="K73" s="25" t="s">
        <v>1532</v>
      </c>
      <c r="L73" s="28" t="s">
        <v>1773</v>
      </c>
      <c r="M73" s="28" t="s">
        <v>359</v>
      </c>
      <c r="N73" s="28">
        <v>631010000</v>
      </c>
      <c r="O73" s="28" t="s">
        <v>1555</v>
      </c>
      <c r="P73" s="28" t="s">
        <v>686</v>
      </c>
      <c r="Q73" s="28" t="s">
        <v>1559</v>
      </c>
      <c r="R73" s="28"/>
      <c r="S73" s="28"/>
      <c r="T73" s="28">
        <v>0</v>
      </c>
      <c r="U73" s="28">
        <v>0</v>
      </c>
      <c r="V73" s="28">
        <v>100</v>
      </c>
      <c r="W73" s="28" t="s">
        <v>968</v>
      </c>
      <c r="X73" s="28" t="s">
        <v>886</v>
      </c>
      <c r="Y73" s="28">
        <v>6</v>
      </c>
      <c r="Z73" s="30">
        <v>496.48</v>
      </c>
      <c r="AA73" s="30">
        <f aca="true" t="shared" si="22" ref="AA73:AA136">Y73*Z73</f>
        <v>2978.88</v>
      </c>
      <c r="AB73" s="30">
        <f aca="true" t="shared" si="23" ref="AB73:AB136">IF(X73="С НДС",AA73*1.12,AA73)</f>
        <v>3336.3456000000006</v>
      </c>
      <c r="AC73" s="30">
        <v>6</v>
      </c>
      <c r="AD73" s="30">
        <v>496.48</v>
      </c>
      <c r="AE73" s="30">
        <f aca="true" t="shared" si="24" ref="AE73:AE136">AC73*AD73</f>
        <v>2978.88</v>
      </c>
      <c r="AF73" s="30">
        <f aca="true" t="shared" si="25" ref="AF73:AF136">IF(X73="С НДС",AE73*1.12,AE73)</f>
        <v>3336.3456000000006</v>
      </c>
      <c r="AG73" s="30">
        <v>6</v>
      </c>
      <c r="AH73" s="30">
        <v>496.48</v>
      </c>
      <c r="AI73" s="30">
        <f aca="true" t="shared" si="26" ref="AI73:AI136">AG73*AH73</f>
        <v>2978.88</v>
      </c>
      <c r="AJ73" s="30">
        <f aca="true" t="shared" si="27" ref="AJ73:AJ104">IF(X73="С НДС",AI73*1.12,AI73)</f>
        <v>3336.3456000000006</v>
      </c>
      <c r="AK73" s="30">
        <v>6</v>
      </c>
      <c r="AL73" s="30">
        <v>496.48</v>
      </c>
      <c r="AM73" s="30">
        <f aca="true" t="shared" si="28" ref="AM73:AM136">AK73*AL73</f>
        <v>2978.88</v>
      </c>
      <c r="AN73" s="30">
        <f aca="true" t="shared" si="29" ref="AN73:AN104">IF(X73="С НДС",AM73*1.12,AM73)</f>
        <v>3336.3456000000006</v>
      </c>
      <c r="AO73" s="30"/>
      <c r="AP73" s="30"/>
      <c r="AQ73" s="30">
        <f aca="true" t="shared" si="30" ref="AQ73:AQ136">AO73*AP73</f>
        <v>0</v>
      </c>
      <c r="AR73" s="30">
        <f aca="true" t="shared" si="31" ref="AR73:AR104">IF(X73="С НДС",AQ73*1.12,AQ73)</f>
        <v>0</v>
      </c>
      <c r="AS73" s="30"/>
      <c r="AT73" s="30"/>
      <c r="AU73" s="30">
        <f aca="true" t="shared" si="32" ref="AU73:AU136">AS73*AT73</f>
        <v>0</v>
      </c>
      <c r="AV73" s="30">
        <f aca="true" t="shared" si="33" ref="AV73:AV104">IF(X73="С НДС",AU73*1.12,AU73)</f>
        <v>0</v>
      </c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>
        <f aca="true" t="shared" si="34" ref="EC73:EC104">SUM(Y73,AC73,AG73,AK73,AO73)</f>
        <v>24</v>
      </c>
      <c r="ED73" s="90">
        <f aca="true" t="shared" si="35" ref="ED73:ED104">SUM(AU73,AQ73,AM73,AE73,AA73,AI73)</f>
        <v>11915.52</v>
      </c>
      <c r="EE73" s="90">
        <f aca="true" t="shared" si="36" ref="EE73:EE104">IF(X73="С НДС",ED73*1.12,ED73)</f>
        <v>13345.382400000002</v>
      </c>
      <c r="EF73" s="27" t="s">
        <v>1533</v>
      </c>
      <c r="EG73" s="28"/>
      <c r="EH73" s="28"/>
      <c r="EI73" s="28" t="s">
        <v>1342</v>
      </c>
      <c r="EJ73" s="28" t="s">
        <v>1565</v>
      </c>
      <c r="EK73" s="28" t="s">
        <v>1565</v>
      </c>
      <c r="EL73" s="28"/>
      <c r="EM73" s="28"/>
      <c r="EN73" s="28"/>
      <c r="EO73" s="28"/>
      <c r="EP73" s="28"/>
      <c r="EQ73" s="27"/>
    </row>
    <row r="74" spans="1:147" ht="19.5" customHeight="1">
      <c r="A74" s="28"/>
      <c r="B74" s="64" t="s">
        <v>1839</v>
      </c>
      <c r="C74" s="28" t="s">
        <v>1534</v>
      </c>
      <c r="D74" s="28" t="s">
        <v>1535</v>
      </c>
      <c r="E74" s="28" t="s">
        <v>1536</v>
      </c>
      <c r="F74" s="28" t="s">
        <v>855</v>
      </c>
      <c r="G74" s="28"/>
      <c r="H74" s="28" t="s">
        <v>862</v>
      </c>
      <c r="I74" s="28">
        <v>58</v>
      </c>
      <c r="J74" s="28">
        <v>710000000</v>
      </c>
      <c r="K74" s="25" t="s">
        <v>1532</v>
      </c>
      <c r="L74" s="28" t="s">
        <v>1773</v>
      </c>
      <c r="M74" s="28" t="s">
        <v>359</v>
      </c>
      <c r="N74" s="28">
        <v>396473100</v>
      </c>
      <c r="O74" s="28" t="s">
        <v>1548</v>
      </c>
      <c r="P74" s="28" t="s">
        <v>686</v>
      </c>
      <c r="Q74" s="28" t="s">
        <v>1559</v>
      </c>
      <c r="R74" s="28"/>
      <c r="S74" s="28"/>
      <c r="T74" s="28">
        <v>0</v>
      </c>
      <c r="U74" s="28">
        <v>0</v>
      </c>
      <c r="V74" s="28">
        <v>100</v>
      </c>
      <c r="W74" s="28" t="s">
        <v>968</v>
      </c>
      <c r="X74" s="28" t="s">
        <v>886</v>
      </c>
      <c r="Y74" s="28">
        <v>34</v>
      </c>
      <c r="Z74" s="30">
        <v>496.48</v>
      </c>
      <c r="AA74" s="30">
        <f t="shared" si="22"/>
        <v>16880.32</v>
      </c>
      <c r="AB74" s="30">
        <f t="shared" si="23"/>
        <v>18905.958400000003</v>
      </c>
      <c r="AC74" s="30">
        <v>34</v>
      </c>
      <c r="AD74" s="30">
        <v>496.48</v>
      </c>
      <c r="AE74" s="30">
        <f t="shared" si="24"/>
        <v>16880.32</v>
      </c>
      <c r="AF74" s="30">
        <f t="shared" si="25"/>
        <v>18905.958400000003</v>
      </c>
      <c r="AG74" s="30">
        <v>34</v>
      </c>
      <c r="AH74" s="30">
        <v>496.48</v>
      </c>
      <c r="AI74" s="30">
        <f t="shared" si="26"/>
        <v>16880.32</v>
      </c>
      <c r="AJ74" s="30">
        <f t="shared" si="27"/>
        <v>18905.958400000003</v>
      </c>
      <c r="AK74" s="30">
        <v>34</v>
      </c>
      <c r="AL74" s="30">
        <v>496.48</v>
      </c>
      <c r="AM74" s="30">
        <f t="shared" si="28"/>
        <v>16880.32</v>
      </c>
      <c r="AN74" s="30">
        <f t="shared" si="29"/>
        <v>18905.958400000003</v>
      </c>
      <c r="AO74" s="30"/>
      <c r="AP74" s="30"/>
      <c r="AQ74" s="30">
        <f t="shared" si="30"/>
        <v>0</v>
      </c>
      <c r="AR74" s="30">
        <f t="shared" si="31"/>
        <v>0</v>
      </c>
      <c r="AS74" s="30"/>
      <c r="AT74" s="30"/>
      <c r="AU74" s="30">
        <f t="shared" si="32"/>
        <v>0</v>
      </c>
      <c r="AV74" s="30">
        <f t="shared" si="33"/>
        <v>0</v>
      </c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>
        <f t="shared" si="34"/>
        <v>136</v>
      </c>
      <c r="ED74" s="90">
        <f t="shared" si="35"/>
        <v>67521.28</v>
      </c>
      <c r="EE74" s="90">
        <f t="shared" si="36"/>
        <v>75623.83360000001</v>
      </c>
      <c r="EF74" s="27" t="s">
        <v>1533</v>
      </c>
      <c r="EG74" s="28"/>
      <c r="EH74" s="28"/>
      <c r="EI74" s="28" t="s">
        <v>1342</v>
      </c>
      <c r="EJ74" s="28" t="s">
        <v>1565</v>
      </c>
      <c r="EK74" s="28" t="s">
        <v>1565</v>
      </c>
      <c r="EL74" s="28"/>
      <c r="EM74" s="28"/>
      <c r="EN74" s="28"/>
      <c r="EO74" s="28"/>
      <c r="EP74" s="28"/>
      <c r="EQ74" s="27"/>
    </row>
    <row r="75" spans="1:147" ht="19.5" customHeight="1">
      <c r="A75" s="28"/>
      <c r="B75" s="64" t="s">
        <v>1840</v>
      </c>
      <c r="C75" s="28" t="s">
        <v>1534</v>
      </c>
      <c r="D75" s="28" t="s">
        <v>1535</v>
      </c>
      <c r="E75" s="28" t="s">
        <v>1536</v>
      </c>
      <c r="F75" s="28" t="s">
        <v>855</v>
      </c>
      <c r="G75" s="28"/>
      <c r="H75" s="28" t="s">
        <v>862</v>
      </c>
      <c r="I75" s="28">
        <v>58</v>
      </c>
      <c r="J75" s="28">
        <v>710000000</v>
      </c>
      <c r="K75" s="25" t="s">
        <v>1532</v>
      </c>
      <c r="L75" s="28" t="s">
        <v>1773</v>
      </c>
      <c r="M75" s="28" t="s">
        <v>359</v>
      </c>
      <c r="N75" s="28">
        <v>552210000</v>
      </c>
      <c r="O75" s="28" t="s">
        <v>1546</v>
      </c>
      <c r="P75" s="28" t="s">
        <v>686</v>
      </c>
      <c r="Q75" s="28" t="s">
        <v>1559</v>
      </c>
      <c r="R75" s="28"/>
      <c r="S75" s="28"/>
      <c r="T75" s="28">
        <v>0</v>
      </c>
      <c r="U75" s="28">
        <v>0</v>
      </c>
      <c r="V75" s="28">
        <v>100</v>
      </c>
      <c r="W75" s="28" t="s">
        <v>968</v>
      </c>
      <c r="X75" s="28" t="s">
        <v>886</v>
      </c>
      <c r="Y75" s="28">
        <v>17</v>
      </c>
      <c r="Z75" s="30">
        <v>496.48</v>
      </c>
      <c r="AA75" s="30">
        <f t="shared" si="22"/>
        <v>8440.16</v>
      </c>
      <c r="AB75" s="30">
        <f t="shared" si="23"/>
        <v>9452.979200000002</v>
      </c>
      <c r="AC75" s="30">
        <v>17</v>
      </c>
      <c r="AD75" s="30">
        <v>496.48</v>
      </c>
      <c r="AE75" s="30">
        <f t="shared" si="24"/>
        <v>8440.16</v>
      </c>
      <c r="AF75" s="30">
        <f t="shared" si="25"/>
        <v>9452.979200000002</v>
      </c>
      <c r="AG75" s="30">
        <v>17</v>
      </c>
      <c r="AH75" s="30">
        <v>496.48</v>
      </c>
      <c r="AI75" s="30">
        <f t="shared" si="26"/>
        <v>8440.16</v>
      </c>
      <c r="AJ75" s="30">
        <f t="shared" si="27"/>
        <v>9452.979200000002</v>
      </c>
      <c r="AK75" s="30">
        <v>17</v>
      </c>
      <c r="AL75" s="30">
        <v>496.48</v>
      </c>
      <c r="AM75" s="30">
        <f t="shared" si="28"/>
        <v>8440.16</v>
      </c>
      <c r="AN75" s="30">
        <f t="shared" si="29"/>
        <v>9452.979200000002</v>
      </c>
      <c r="AO75" s="30"/>
      <c r="AP75" s="30"/>
      <c r="AQ75" s="30">
        <f t="shared" si="30"/>
        <v>0</v>
      </c>
      <c r="AR75" s="30">
        <f t="shared" si="31"/>
        <v>0</v>
      </c>
      <c r="AS75" s="30"/>
      <c r="AT75" s="30"/>
      <c r="AU75" s="30">
        <f t="shared" si="32"/>
        <v>0</v>
      </c>
      <c r="AV75" s="30">
        <f t="shared" si="33"/>
        <v>0</v>
      </c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>
        <f t="shared" si="34"/>
        <v>68</v>
      </c>
      <c r="ED75" s="90">
        <f t="shared" si="35"/>
        <v>33760.64</v>
      </c>
      <c r="EE75" s="90">
        <f t="shared" si="36"/>
        <v>37811.916800000006</v>
      </c>
      <c r="EF75" s="27" t="s">
        <v>1533</v>
      </c>
      <c r="EG75" s="28"/>
      <c r="EH75" s="28"/>
      <c r="EI75" s="28" t="s">
        <v>1342</v>
      </c>
      <c r="EJ75" s="28" t="s">
        <v>1565</v>
      </c>
      <c r="EK75" s="28" t="s">
        <v>1565</v>
      </c>
      <c r="EL75" s="28"/>
      <c r="EM75" s="28"/>
      <c r="EN75" s="28"/>
      <c r="EO75" s="28"/>
      <c r="EP75" s="28"/>
      <c r="EQ75" s="27"/>
    </row>
    <row r="76" spans="1:147" ht="19.5" customHeight="1">
      <c r="A76" s="28"/>
      <c r="B76" s="64" t="s">
        <v>1841</v>
      </c>
      <c r="C76" s="28" t="s">
        <v>1534</v>
      </c>
      <c r="D76" s="28" t="s">
        <v>1535</v>
      </c>
      <c r="E76" s="28" t="s">
        <v>1536</v>
      </c>
      <c r="F76" s="28" t="s">
        <v>855</v>
      </c>
      <c r="G76" s="28"/>
      <c r="H76" s="28" t="s">
        <v>862</v>
      </c>
      <c r="I76" s="28">
        <v>58</v>
      </c>
      <c r="J76" s="28">
        <v>710000000</v>
      </c>
      <c r="K76" s="25" t="s">
        <v>1532</v>
      </c>
      <c r="L76" s="28" t="s">
        <v>1773</v>
      </c>
      <c r="M76" s="28" t="s">
        <v>359</v>
      </c>
      <c r="N76" s="28">
        <v>551010000</v>
      </c>
      <c r="O76" s="28" t="s">
        <v>1547</v>
      </c>
      <c r="P76" s="28" t="s">
        <v>686</v>
      </c>
      <c r="Q76" s="28" t="s">
        <v>1559</v>
      </c>
      <c r="R76" s="28"/>
      <c r="S76" s="28"/>
      <c r="T76" s="28">
        <v>0</v>
      </c>
      <c r="U76" s="28">
        <v>0</v>
      </c>
      <c r="V76" s="28">
        <v>100</v>
      </c>
      <c r="W76" s="28" t="s">
        <v>968</v>
      </c>
      <c r="X76" s="28" t="s">
        <v>886</v>
      </c>
      <c r="Y76" s="28">
        <v>6</v>
      </c>
      <c r="Z76" s="30">
        <v>496.48</v>
      </c>
      <c r="AA76" s="30">
        <f t="shared" si="22"/>
        <v>2978.88</v>
      </c>
      <c r="AB76" s="30">
        <f t="shared" si="23"/>
        <v>3336.3456000000006</v>
      </c>
      <c r="AC76" s="30">
        <v>6</v>
      </c>
      <c r="AD76" s="30">
        <v>496.48</v>
      </c>
      <c r="AE76" s="30">
        <f t="shared" si="24"/>
        <v>2978.88</v>
      </c>
      <c r="AF76" s="30">
        <f t="shared" si="25"/>
        <v>3336.3456000000006</v>
      </c>
      <c r="AG76" s="30">
        <v>6</v>
      </c>
      <c r="AH76" s="30">
        <v>496.48</v>
      </c>
      <c r="AI76" s="30">
        <f t="shared" si="26"/>
        <v>2978.88</v>
      </c>
      <c r="AJ76" s="30">
        <f t="shared" si="27"/>
        <v>3336.3456000000006</v>
      </c>
      <c r="AK76" s="30">
        <v>6</v>
      </c>
      <c r="AL76" s="30">
        <v>496.48</v>
      </c>
      <c r="AM76" s="30">
        <f t="shared" si="28"/>
        <v>2978.88</v>
      </c>
      <c r="AN76" s="30">
        <f t="shared" si="29"/>
        <v>3336.3456000000006</v>
      </c>
      <c r="AO76" s="30"/>
      <c r="AP76" s="30"/>
      <c r="AQ76" s="30">
        <f t="shared" si="30"/>
        <v>0</v>
      </c>
      <c r="AR76" s="30">
        <f t="shared" si="31"/>
        <v>0</v>
      </c>
      <c r="AS76" s="30"/>
      <c r="AT76" s="30"/>
      <c r="AU76" s="30">
        <f t="shared" si="32"/>
        <v>0</v>
      </c>
      <c r="AV76" s="30">
        <f t="shared" si="33"/>
        <v>0</v>
      </c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>
        <f t="shared" si="34"/>
        <v>24</v>
      </c>
      <c r="ED76" s="90">
        <f t="shared" si="35"/>
        <v>11915.52</v>
      </c>
      <c r="EE76" s="90">
        <f t="shared" si="36"/>
        <v>13345.382400000002</v>
      </c>
      <c r="EF76" s="27" t="s">
        <v>1533</v>
      </c>
      <c r="EG76" s="28"/>
      <c r="EH76" s="28"/>
      <c r="EI76" s="28" t="s">
        <v>1342</v>
      </c>
      <c r="EJ76" s="28" t="s">
        <v>1565</v>
      </c>
      <c r="EK76" s="28" t="s">
        <v>1565</v>
      </c>
      <c r="EL76" s="28"/>
      <c r="EM76" s="28"/>
      <c r="EN76" s="28"/>
      <c r="EO76" s="28"/>
      <c r="EP76" s="28"/>
      <c r="EQ76" s="27"/>
    </row>
    <row r="77" spans="1:147" ht="19.5" customHeight="1">
      <c r="A77" s="28"/>
      <c r="B77" s="64" t="s">
        <v>1842</v>
      </c>
      <c r="C77" s="28" t="s">
        <v>1534</v>
      </c>
      <c r="D77" s="28" t="s">
        <v>1535</v>
      </c>
      <c r="E77" s="28" t="s">
        <v>1536</v>
      </c>
      <c r="F77" s="28" t="s">
        <v>855</v>
      </c>
      <c r="G77" s="28"/>
      <c r="H77" s="28" t="s">
        <v>862</v>
      </c>
      <c r="I77" s="28">
        <v>58</v>
      </c>
      <c r="J77" s="28">
        <v>710000000</v>
      </c>
      <c r="K77" s="25" t="s">
        <v>1532</v>
      </c>
      <c r="L77" s="28" t="s">
        <v>1773</v>
      </c>
      <c r="M77" s="28" t="s">
        <v>359</v>
      </c>
      <c r="N77" s="28">
        <v>351610000</v>
      </c>
      <c r="O77" s="28" t="s">
        <v>1544</v>
      </c>
      <c r="P77" s="28" t="s">
        <v>686</v>
      </c>
      <c r="Q77" s="28" t="s">
        <v>1559</v>
      </c>
      <c r="R77" s="28"/>
      <c r="S77" s="28"/>
      <c r="T77" s="28">
        <v>0</v>
      </c>
      <c r="U77" s="28">
        <v>0</v>
      </c>
      <c r="V77" s="28">
        <v>100</v>
      </c>
      <c r="W77" s="28" t="s">
        <v>968</v>
      </c>
      <c r="X77" s="28" t="s">
        <v>886</v>
      </c>
      <c r="Y77" s="28">
        <v>24</v>
      </c>
      <c r="Z77" s="30">
        <v>496.48</v>
      </c>
      <c r="AA77" s="30">
        <f t="shared" si="22"/>
        <v>11915.52</v>
      </c>
      <c r="AB77" s="30">
        <f t="shared" si="23"/>
        <v>13345.382400000002</v>
      </c>
      <c r="AC77" s="30">
        <v>24</v>
      </c>
      <c r="AD77" s="30">
        <v>496.48</v>
      </c>
      <c r="AE77" s="30">
        <f t="shared" si="24"/>
        <v>11915.52</v>
      </c>
      <c r="AF77" s="30">
        <f t="shared" si="25"/>
        <v>13345.382400000002</v>
      </c>
      <c r="AG77" s="30">
        <v>24</v>
      </c>
      <c r="AH77" s="30">
        <v>496.48</v>
      </c>
      <c r="AI77" s="30">
        <f t="shared" si="26"/>
        <v>11915.52</v>
      </c>
      <c r="AJ77" s="30">
        <f t="shared" si="27"/>
        <v>13345.382400000002</v>
      </c>
      <c r="AK77" s="30">
        <v>24</v>
      </c>
      <c r="AL77" s="30">
        <v>496.48</v>
      </c>
      <c r="AM77" s="30">
        <f t="shared" si="28"/>
        <v>11915.52</v>
      </c>
      <c r="AN77" s="30">
        <f t="shared" si="29"/>
        <v>13345.382400000002</v>
      </c>
      <c r="AO77" s="30"/>
      <c r="AP77" s="30"/>
      <c r="AQ77" s="30">
        <f t="shared" si="30"/>
        <v>0</v>
      </c>
      <c r="AR77" s="30">
        <f t="shared" si="31"/>
        <v>0</v>
      </c>
      <c r="AS77" s="30"/>
      <c r="AT77" s="30"/>
      <c r="AU77" s="30">
        <f t="shared" si="32"/>
        <v>0</v>
      </c>
      <c r="AV77" s="30">
        <f t="shared" si="33"/>
        <v>0</v>
      </c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>
        <f t="shared" si="34"/>
        <v>96</v>
      </c>
      <c r="ED77" s="90">
        <f t="shared" si="35"/>
        <v>47662.08</v>
      </c>
      <c r="EE77" s="90">
        <f t="shared" si="36"/>
        <v>53381.52960000001</v>
      </c>
      <c r="EF77" s="27" t="s">
        <v>1533</v>
      </c>
      <c r="EG77" s="28"/>
      <c r="EH77" s="28"/>
      <c r="EI77" s="28" t="s">
        <v>1342</v>
      </c>
      <c r="EJ77" s="28" t="s">
        <v>1565</v>
      </c>
      <c r="EK77" s="28" t="s">
        <v>1565</v>
      </c>
      <c r="EL77" s="28"/>
      <c r="EM77" s="28"/>
      <c r="EN77" s="28"/>
      <c r="EO77" s="28"/>
      <c r="EP77" s="28"/>
      <c r="EQ77" s="27"/>
    </row>
    <row r="78" spans="1:147" ht="19.5" customHeight="1">
      <c r="A78" s="28"/>
      <c r="B78" s="64" t="s">
        <v>1843</v>
      </c>
      <c r="C78" s="28" t="s">
        <v>1534</v>
      </c>
      <c r="D78" s="28" t="s">
        <v>1535</v>
      </c>
      <c r="E78" s="28" t="s">
        <v>1536</v>
      </c>
      <c r="F78" s="28" t="s">
        <v>855</v>
      </c>
      <c r="G78" s="28"/>
      <c r="H78" s="28" t="s">
        <v>862</v>
      </c>
      <c r="I78" s="28">
        <v>58</v>
      </c>
      <c r="J78" s="28">
        <v>710000000</v>
      </c>
      <c r="K78" s="25" t="s">
        <v>1532</v>
      </c>
      <c r="L78" s="28" t="s">
        <v>1773</v>
      </c>
      <c r="M78" s="28" t="s">
        <v>359</v>
      </c>
      <c r="N78" s="28">
        <v>354400000</v>
      </c>
      <c r="O78" s="28" t="s">
        <v>1545</v>
      </c>
      <c r="P78" s="28" t="s">
        <v>686</v>
      </c>
      <c r="Q78" s="28" t="s">
        <v>1559</v>
      </c>
      <c r="R78" s="28"/>
      <c r="S78" s="28"/>
      <c r="T78" s="28">
        <v>0</v>
      </c>
      <c r="U78" s="28">
        <v>0</v>
      </c>
      <c r="V78" s="28">
        <v>100</v>
      </c>
      <c r="W78" s="28" t="s">
        <v>968</v>
      </c>
      <c r="X78" s="28" t="s">
        <v>886</v>
      </c>
      <c r="Y78" s="28">
        <v>82</v>
      </c>
      <c r="Z78" s="30">
        <v>496.48</v>
      </c>
      <c r="AA78" s="30">
        <f t="shared" si="22"/>
        <v>40711.36</v>
      </c>
      <c r="AB78" s="30">
        <f t="shared" si="23"/>
        <v>45596.72320000001</v>
      </c>
      <c r="AC78" s="30">
        <v>82</v>
      </c>
      <c r="AD78" s="30">
        <v>496.48</v>
      </c>
      <c r="AE78" s="30">
        <f t="shared" si="24"/>
        <v>40711.36</v>
      </c>
      <c r="AF78" s="30">
        <f t="shared" si="25"/>
        <v>45596.72320000001</v>
      </c>
      <c r="AG78" s="30">
        <v>82</v>
      </c>
      <c r="AH78" s="30">
        <v>496.48</v>
      </c>
      <c r="AI78" s="30">
        <f t="shared" si="26"/>
        <v>40711.36</v>
      </c>
      <c r="AJ78" s="30">
        <f t="shared" si="27"/>
        <v>45596.72320000001</v>
      </c>
      <c r="AK78" s="30">
        <v>82</v>
      </c>
      <c r="AL78" s="30">
        <v>496.48</v>
      </c>
      <c r="AM78" s="30">
        <f t="shared" si="28"/>
        <v>40711.36</v>
      </c>
      <c r="AN78" s="30">
        <f t="shared" si="29"/>
        <v>45596.72320000001</v>
      </c>
      <c r="AO78" s="30"/>
      <c r="AP78" s="30"/>
      <c r="AQ78" s="30">
        <f t="shared" si="30"/>
        <v>0</v>
      </c>
      <c r="AR78" s="30">
        <f t="shared" si="31"/>
        <v>0</v>
      </c>
      <c r="AS78" s="30"/>
      <c r="AT78" s="30"/>
      <c r="AU78" s="30">
        <f t="shared" si="32"/>
        <v>0</v>
      </c>
      <c r="AV78" s="30">
        <f t="shared" si="33"/>
        <v>0</v>
      </c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>
        <f t="shared" si="34"/>
        <v>328</v>
      </c>
      <c r="ED78" s="90">
        <f t="shared" si="35"/>
        <v>162845.44</v>
      </c>
      <c r="EE78" s="90">
        <f t="shared" si="36"/>
        <v>182386.89280000003</v>
      </c>
      <c r="EF78" s="27" t="s">
        <v>1533</v>
      </c>
      <c r="EG78" s="28"/>
      <c r="EH78" s="28"/>
      <c r="EI78" s="28" t="s">
        <v>1342</v>
      </c>
      <c r="EJ78" s="28" t="s">
        <v>1565</v>
      </c>
      <c r="EK78" s="28" t="s">
        <v>1565</v>
      </c>
      <c r="EL78" s="28"/>
      <c r="EM78" s="28"/>
      <c r="EN78" s="28"/>
      <c r="EO78" s="28"/>
      <c r="EP78" s="28"/>
      <c r="EQ78" s="27"/>
    </row>
    <row r="79" spans="1:147" ht="19.5" customHeight="1">
      <c r="A79" s="28"/>
      <c r="B79" s="64" t="s">
        <v>1844</v>
      </c>
      <c r="C79" s="28" t="s">
        <v>1534</v>
      </c>
      <c r="D79" s="28" t="s">
        <v>1535</v>
      </c>
      <c r="E79" s="28" t="s">
        <v>1536</v>
      </c>
      <c r="F79" s="28" t="s">
        <v>855</v>
      </c>
      <c r="G79" s="28"/>
      <c r="H79" s="28" t="s">
        <v>862</v>
      </c>
      <c r="I79" s="28">
        <v>58</v>
      </c>
      <c r="J79" s="28">
        <v>710000000</v>
      </c>
      <c r="K79" s="25" t="s">
        <v>1532</v>
      </c>
      <c r="L79" s="28" t="s">
        <v>1773</v>
      </c>
      <c r="M79" s="28" t="s">
        <v>359</v>
      </c>
      <c r="N79" s="28">
        <v>351010000</v>
      </c>
      <c r="O79" s="28" t="s">
        <v>1543</v>
      </c>
      <c r="P79" s="28" t="s">
        <v>686</v>
      </c>
      <c r="Q79" s="28" t="s">
        <v>1559</v>
      </c>
      <c r="R79" s="28"/>
      <c r="S79" s="28"/>
      <c r="T79" s="28">
        <v>0</v>
      </c>
      <c r="U79" s="28">
        <v>0</v>
      </c>
      <c r="V79" s="28">
        <v>100</v>
      </c>
      <c r="W79" s="28" t="s">
        <v>968</v>
      </c>
      <c r="X79" s="28" t="s">
        <v>886</v>
      </c>
      <c r="Y79" s="28">
        <v>10</v>
      </c>
      <c r="Z79" s="30">
        <v>496.48</v>
      </c>
      <c r="AA79" s="30">
        <f t="shared" si="22"/>
        <v>4964.8</v>
      </c>
      <c r="AB79" s="30">
        <f t="shared" si="23"/>
        <v>5560.576000000001</v>
      </c>
      <c r="AC79" s="30">
        <v>10</v>
      </c>
      <c r="AD79" s="30">
        <v>496.48</v>
      </c>
      <c r="AE79" s="30">
        <f t="shared" si="24"/>
        <v>4964.8</v>
      </c>
      <c r="AF79" s="30">
        <f t="shared" si="25"/>
        <v>5560.576000000001</v>
      </c>
      <c r="AG79" s="30">
        <v>10</v>
      </c>
      <c r="AH79" s="30">
        <v>496.48</v>
      </c>
      <c r="AI79" s="30">
        <f t="shared" si="26"/>
        <v>4964.8</v>
      </c>
      <c r="AJ79" s="30">
        <f t="shared" si="27"/>
        <v>5560.576000000001</v>
      </c>
      <c r="AK79" s="30">
        <v>10</v>
      </c>
      <c r="AL79" s="30">
        <v>496.48</v>
      </c>
      <c r="AM79" s="30">
        <f t="shared" si="28"/>
        <v>4964.8</v>
      </c>
      <c r="AN79" s="30">
        <f t="shared" si="29"/>
        <v>5560.576000000001</v>
      </c>
      <c r="AO79" s="30"/>
      <c r="AP79" s="30"/>
      <c r="AQ79" s="30">
        <f t="shared" si="30"/>
        <v>0</v>
      </c>
      <c r="AR79" s="30">
        <f t="shared" si="31"/>
        <v>0</v>
      </c>
      <c r="AS79" s="30"/>
      <c r="AT79" s="30"/>
      <c r="AU79" s="30">
        <f t="shared" si="32"/>
        <v>0</v>
      </c>
      <c r="AV79" s="30">
        <f t="shared" si="33"/>
        <v>0</v>
      </c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>
        <f t="shared" si="34"/>
        <v>40</v>
      </c>
      <c r="ED79" s="90">
        <f t="shared" si="35"/>
        <v>19859.2</v>
      </c>
      <c r="EE79" s="90">
        <f t="shared" si="36"/>
        <v>22242.304000000004</v>
      </c>
      <c r="EF79" s="27" t="s">
        <v>1533</v>
      </c>
      <c r="EG79" s="28"/>
      <c r="EH79" s="28"/>
      <c r="EI79" s="28" t="s">
        <v>1342</v>
      </c>
      <c r="EJ79" s="28" t="s">
        <v>1565</v>
      </c>
      <c r="EK79" s="28" t="s">
        <v>1565</v>
      </c>
      <c r="EL79" s="28"/>
      <c r="EM79" s="28"/>
      <c r="EN79" s="28"/>
      <c r="EO79" s="28"/>
      <c r="EP79" s="28"/>
      <c r="EQ79" s="27"/>
    </row>
    <row r="80" spans="1:147" ht="19.5" customHeight="1">
      <c r="A80" s="28"/>
      <c r="B80" s="64" t="s">
        <v>1845</v>
      </c>
      <c r="C80" s="28" t="s">
        <v>1534</v>
      </c>
      <c r="D80" s="28" t="s">
        <v>1535</v>
      </c>
      <c r="E80" s="28" t="s">
        <v>1536</v>
      </c>
      <c r="F80" s="28" t="s">
        <v>855</v>
      </c>
      <c r="G80" s="28"/>
      <c r="H80" s="28" t="s">
        <v>862</v>
      </c>
      <c r="I80" s="28">
        <v>58</v>
      </c>
      <c r="J80" s="28">
        <v>710000000</v>
      </c>
      <c r="K80" s="25" t="s">
        <v>1532</v>
      </c>
      <c r="L80" s="28" t="s">
        <v>1773</v>
      </c>
      <c r="M80" s="28" t="s">
        <v>359</v>
      </c>
      <c r="N80" s="28" t="s">
        <v>1586</v>
      </c>
      <c r="O80" s="28" t="s">
        <v>1554</v>
      </c>
      <c r="P80" s="28" t="s">
        <v>686</v>
      </c>
      <c r="Q80" s="28" t="s">
        <v>1559</v>
      </c>
      <c r="R80" s="28"/>
      <c r="S80" s="28"/>
      <c r="T80" s="28">
        <v>0</v>
      </c>
      <c r="U80" s="28">
        <v>0</v>
      </c>
      <c r="V80" s="28">
        <v>100</v>
      </c>
      <c r="W80" s="28" t="s">
        <v>968</v>
      </c>
      <c r="X80" s="28" t="s">
        <v>886</v>
      </c>
      <c r="Y80" s="28">
        <v>11</v>
      </c>
      <c r="Z80" s="30">
        <v>496.48</v>
      </c>
      <c r="AA80" s="30">
        <f t="shared" si="22"/>
        <v>5461.280000000001</v>
      </c>
      <c r="AB80" s="30">
        <f t="shared" si="23"/>
        <v>6116.633600000001</v>
      </c>
      <c r="AC80" s="30">
        <v>11</v>
      </c>
      <c r="AD80" s="30">
        <v>496.48</v>
      </c>
      <c r="AE80" s="30">
        <f t="shared" si="24"/>
        <v>5461.280000000001</v>
      </c>
      <c r="AF80" s="30">
        <f t="shared" si="25"/>
        <v>6116.633600000001</v>
      </c>
      <c r="AG80" s="30">
        <v>11</v>
      </c>
      <c r="AH80" s="30">
        <v>496.48</v>
      </c>
      <c r="AI80" s="30">
        <f t="shared" si="26"/>
        <v>5461.280000000001</v>
      </c>
      <c r="AJ80" s="30">
        <f t="shared" si="27"/>
        <v>6116.633600000001</v>
      </c>
      <c r="AK80" s="30">
        <v>11</v>
      </c>
      <c r="AL80" s="30">
        <v>496.48</v>
      </c>
      <c r="AM80" s="30">
        <f t="shared" si="28"/>
        <v>5461.280000000001</v>
      </c>
      <c r="AN80" s="30">
        <f t="shared" si="29"/>
        <v>6116.633600000001</v>
      </c>
      <c r="AO80" s="30"/>
      <c r="AP80" s="30"/>
      <c r="AQ80" s="30">
        <f t="shared" si="30"/>
        <v>0</v>
      </c>
      <c r="AR80" s="30">
        <f t="shared" si="31"/>
        <v>0</v>
      </c>
      <c r="AS80" s="30"/>
      <c r="AT80" s="30"/>
      <c r="AU80" s="30">
        <f t="shared" si="32"/>
        <v>0</v>
      </c>
      <c r="AV80" s="30">
        <f t="shared" si="33"/>
        <v>0</v>
      </c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>
        <f t="shared" si="34"/>
        <v>44</v>
      </c>
      <c r="ED80" s="90">
        <f t="shared" si="35"/>
        <v>21845.120000000003</v>
      </c>
      <c r="EE80" s="90">
        <f t="shared" si="36"/>
        <v>24466.534400000004</v>
      </c>
      <c r="EF80" s="27" t="s">
        <v>1533</v>
      </c>
      <c r="EG80" s="28"/>
      <c r="EH80" s="28"/>
      <c r="EI80" s="28" t="s">
        <v>1342</v>
      </c>
      <c r="EJ80" s="28" t="s">
        <v>1565</v>
      </c>
      <c r="EK80" s="28" t="s">
        <v>1565</v>
      </c>
      <c r="EL80" s="28"/>
      <c r="EM80" s="28"/>
      <c r="EN80" s="28"/>
      <c r="EO80" s="28"/>
      <c r="EP80" s="28"/>
      <c r="EQ80" s="27"/>
    </row>
    <row r="81" spans="1:147" ht="19.5" customHeight="1">
      <c r="A81" s="28"/>
      <c r="B81" s="64" t="s">
        <v>1846</v>
      </c>
      <c r="C81" s="28" t="s">
        <v>1534</v>
      </c>
      <c r="D81" s="28" t="s">
        <v>1535</v>
      </c>
      <c r="E81" s="28" t="s">
        <v>1536</v>
      </c>
      <c r="F81" s="28" t="s">
        <v>855</v>
      </c>
      <c r="G81" s="28"/>
      <c r="H81" s="28" t="s">
        <v>862</v>
      </c>
      <c r="I81" s="28">
        <v>58</v>
      </c>
      <c r="J81" s="28">
        <v>710000000</v>
      </c>
      <c r="K81" s="25" t="s">
        <v>1532</v>
      </c>
      <c r="L81" s="28" t="s">
        <v>1773</v>
      </c>
      <c r="M81" s="28" t="s">
        <v>359</v>
      </c>
      <c r="N81" s="28">
        <v>111010000</v>
      </c>
      <c r="O81" s="28" t="s">
        <v>1542</v>
      </c>
      <c r="P81" s="28" t="s">
        <v>686</v>
      </c>
      <c r="Q81" s="28" t="s">
        <v>1559</v>
      </c>
      <c r="R81" s="28"/>
      <c r="S81" s="28"/>
      <c r="T81" s="28">
        <v>0</v>
      </c>
      <c r="U81" s="28">
        <v>0</v>
      </c>
      <c r="V81" s="28">
        <v>100</v>
      </c>
      <c r="W81" s="28" t="s">
        <v>968</v>
      </c>
      <c r="X81" s="28" t="s">
        <v>886</v>
      </c>
      <c r="Y81" s="28">
        <v>23</v>
      </c>
      <c r="Z81" s="30">
        <v>496.48</v>
      </c>
      <c r="AA81" s="30">
        <f t="shared" si="22"/>
        <v>11419.04</v>
      </c>
      <c r="AB81" s="30">
        <f t="shared" si="23"/>
        <v>12789.324800000002</v>
      </c>
      <c r="AC81" s="30">
        <v>23</v>
      </c>
      <c r="AD81" s="30">
        <v>496.48</v>
      </c>
      <c r="AE81" s="30">
        <f t="shared" si="24"/>
        <v>11419.04</v>
      </c>
      <c r="AF81" s="30">
        <f t="shared" si="25"/>
        <v>12789.324800000002</v>
      </c>
      <c r="AG81" s="30">
        <v>23</v>
      </c>
      <c r="AH81" s="30">
        <v>496.48</v>
      </c>
      <c r="AI81" s="30">
        <f t="shared" si="26"/>
        <v>11419.04</v>
      </c>
      <c r="AJ81" s="30">
        <f t="shared" si="27"/>
        <v>12789.324800000002</v>
      </c>
      <c r="AK81" s="30">
        <v>23</v>
      </c>
      <c r="AL81" s="30">
        <v>496.48</v>
      </c>
      <c r="AM81" s="30">
        <f t="shared" si="28"/>
        <v>11419.04</v>
      </c>
      <c r="AN81" s="30">
        <f t="shared" si="29"/>
        <v>12789.324800000002</v>
      </c>
      <c r="AO81" s="30"/>
      <c r="AP81" s="30"/>
      <c r="AQ81" s="30">
        <f t="shared" si="30"/>
        <v>0</v>
      </c>
      <c r="AR81" s="30">
        <f t="shared" si="31"/>
        <v>0</v>
      </c>
      <c r="AS81" s="30"/>
      <c r="AT81" s="30"/>
      <c r="AU81" s="30">
        <f t="shared" si="32"/>
        <v>0</v>
      </c>
      <c r="AV81" s="30">
        <f t="shared" si="33"/>
        <v>0</v>
      </c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>
        <f t="shared" si="34"/>
        <v>92</v>
      </c>
      <c r="ED81" s="90">
        <f t="shared" si="35"/>
        <v>45676.16</v>
      </c>
      <c r="EE81" s="90">
        <f t="shared" si="36"/>
        <v>51157.29920000001</v>
      </c>
      <c r="EF81" s="27" t="s">
        <v>1533</v>
      </c>
      <c r="EG81" s="28"/>
      <c r="EH81" s="28"/>
      <c r="EI81" s="28" t="s">
        <v>1342</v>
      </c>
      <c r="EJ81" s="28" t="s">
        <v>1565</v>
      </c>
      <c r="EK81" s="28" t="s">
        <v>1565</v>
      </c>
      <c r="EL81" s="28"/>
      <c r="EM81" s="28"/>
      <c r="EN81" s="28"/>
      <c r="EO81" s="28"/>
      <c r="EP81" s="28"/>
      <c r="EQ81" s="27"/>
    </row>
    <row r="82" spans="1:147" ht="19.5" customHeight="1">
      <c r="A82" s="28"/>
      <c r="B82" s="64" t="s">
        <v>1847</v>
      </c>
      <c r="C82" s="28" t="s">
        <v>1534</v>
      </c>
      <c r="D82" s="28" t="s">
        <v>1535</v>
      </c>
      <c r="E82" s="28" t="s">
        <v>1536</v>
      </c>
      <c r="F82" s="28" t="s">
        <v>855</v>
      </c>
      <c r="G82" s="28"/>
      <c r="H82" s="28" t="s">
        <v>862</v>
      </c>
      <c r="I82" s="28">
        <v>58</v>
      </c>
      <c r="J82" s="28">
        <v>710000000</v>
      </c>
      <c r="K82" s="25" t="s">
        <v>1532</v>
      </c>
      <c r="L82" s="28" t="s">
        <v>1773</v>
      </c>
      <c r="M82" s="28" t="s">
        <v>359</v>
      </c>
      <c r="N82" s="28" t="s">
        <v>1584</v>
      </c>
      <c r="O82" s="28" t="s">
        <v>1541</v>
      </c>
      <c r="P82" s="28" t="s">
        <v>686</v>
      </c>
      <c r="Q82" s="28" t="s">
        <v>1559</v>
      </c>
      <c r="R82" s="28"/>
      <c r="S82" s="28"/>
      <c r="T82" s="28">
        <v>0</v>
      </c>
      <c r="U82" s="28">
        <v>0</v>
      </c>
      <c r="V82" s="28">
        <v>100</v>
      </c>
      <c r="W82" s="28" t="s">
        <v>968</v>
      </c>
      <c r="X82" s="28" t="s">
        <v>886</v>
      </c>
      <c r="Y82" s="28">
        <v>11</v>
      </c>
      <c r="Z82" s="30">
        <v>496.48</v>
      </c>
      <c r="AA82" s="30">
        <f t="shared" si="22"/>
        <v>5461.280000000001</v>
      </c>
      <c r="AB82" s="30">
        <f t="shared" si="23"/>
        <v>6116.633600000001</v>
      </c>
      <c r="AC82" s="30">
        <v>11</v>
      </c>
      <c r="AD82" s="30">
        <v>496.48</v>
      </c>
      <c r="AE82" s="30">
        <f t="shared" si="24"/>
        <v>5461.280000000001</v>
      </c>
      <c r="AF82" s="30">
        <f t="shared" si="25"/>
        <v>6116.633600000001</v>
      </c>
      <c r="AG82" s="30">
        <v>11</v>
      </c>
      <c r="AH82" s="30">
        <v>496.48</v>
      </c>
      <c r="AI82" s="30">
        <f t="shared" si="26"/>
        <v>5461.280000000001</v>
      </c>
      <c r="AJ82" s="30">
        <f t="shared" si="27"/>
        <v>6116.633600000001</v>
      </c>
      <c r="AK82" s="30">
        <v>11</v>
      </c>
      <c r="AL82" s="30">
        <v>496.48</v>
      </c>
      <c r="AM82" s="30">
        <f t="shared" si="28"/>
        <v>5461.280000000001</v>
      </c>
      <c r="AN82" s="30">
        <f t="shared" si="29"/>
        <v>6116.633600000001</v>
      </c>
      <c r="AO82" s="30"/>
      <c r="AP82" s="30"/>
      <c r="AQ82" s="30">
        <f t="shared" si="30"/>
        <v>0</v>
      </c>
      <c r="AR82" s="30">
        <f t="shared" si="31"/>
        <v>0</v>
      </c>
      <c r="AS82" s="30"/>
      <c r="AT82" s="30"/>
      <c r="AU82" s="30">
        <f t="shared" si="32"/>
        <v>0</v>
      </c>
      <c r="AV82" s="30">
        <f t="shared" si="33"/>
        <v>0</v>
      </c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>
        <f t="shared" si="34"/>
        <v>44</v>
      </c>
      <c r="ED82" s="90">
        <f t="shared" si="35"/>
        <v>21845.120000000003</v>
      </c>
      <c r="EE82" s="90">
        <f t="shared" si="36"/>
        <v>24466.534400000004</v>
      </c>
      <c r="EF82" s="27" t="s">
        <v>1533</v>
      </c>
      <c r="EG82" s="28"/>
      <c r="EH82" s="28"/>
      <c r="EI82" s="28" t="s">
        <v>1342</v>
      </c>
      <c r="EJ82" s="28" t="s">
        <v>1565</v>
      </c>
      <c r="EK82" s="28" t="s">
        <v>1565</v>
      </c>
      <c r="EL82" s="28"/>
      <c r="EM82" s="28"/>
      <c r="EN82" s="28"/>
      <c r="EO82" s="28"/>
      <c r="EP82" s="28"/>
      <c r="EQ82" s="27"/>
    </row>
    <row r="83" spans="1:147" ht="19.5" customHeight="1">
      <c r="A83" s="28"/>
      <c r="B83" s="64" t="s">
        <v>1848</v>
      </c>
      <c r="C83" s="28" t="s">
        <v>1534</v>
      </c>
      <c r="D83" s="28" t="s">
        <v>1535</v>
      </c>
      <c r="E83" s="28" t="s">
        <v>1536</v>
      </c>
      <c r="F83" s="28" t="s">
        <v>855</v>
      </c>
      <c r="G83" s="28"/>
      <c r="H83" s="28" t="s">
        <v>862</v>
      </c>
      <c r="I83" s="28">
        <v>58</v>
      </c>
      <c r="J83" s="28">
        <v>710000000</v>
      </c>
      <c r="K83" s="25" t="s">
        <v>1532</v>
      </c>
      <c r="L83" s="28" t="s">
        <v>1773</v>
      </c>
      <c r="M83" s="28" t="s">
        <v>359</v>
      </c>
      <c r="N83" s="28">
        <v>475030100</v>
      </c>
      <c r="O83" s="28" t="s">
        <v>1540</v>
      </c>
      <c r="P83" s="28" t="s">
        <v>686</v>
      </c>
      <c r="Q83" s="28" t="s">
        <v>1559</v>
      </c>
      <c r="R83" s="28"/>
      <c r="S83" s="28"/>
      <c r="T83" s="28">
        <v>0</v>
      </c>
      <c r="U83" s="28">
        <v>0</v>
      </c>
      <c r="V83" s="28">
        <v>100</v>
      </c>
      <c r="W83" s="28" t="s">
        <v>968</v>
      </c>
      <c r="X83" s="28" t="s">
        <v>886</v>
      </c>
      <c r="Y83" s="28">
        <v>34</v>
      </c>
      <c r="Z83" s="30">
        <v>293.18</v>
      </c>
      <c r="AA83" s="30">
        <f t="shared" si="22"/>
        <v>9968.12</v>
      </c>
      <c r="AB83" s="30">
        <f t="shared" si="23"/>
        <v>11164.294400000002</v>
      </c>
      <c r="AC83" s="30">
        <v>34</v>
      </c>
      <c r="AD83" s="30">
        <v>293.18</v>
      </c>
      <c r="AE83" s="30">
        <f t="shared" si="24"/>
        <v>9968.12</v>
      </c>
      <c r="AF83" s="30">
        <f t="shared" si="25"/>
        <v>11164.294400000002</v>
      </c>
      <c r="AG83" s="30">
        <v>34</v>
      </c>
      <c r="AH83" s="30">
        <v>293.18</v>
      </c>
      <c r="AI83" s="30">
        <f t="shared" si="26"/>
        <v>9968.12</v>
      </c>
      <c r="AJ83" s="30">
        <f t="shared" si="27"/>
        <v>11164.294400000002</v>
      </c>
      <c r="AK83" s="30">
        <v>34</v>
      </c>
      <c r="AL83" s="30">
        <v>293.18</v>
      </c>
      <c r="AM83" s="30">
        <f t="shared" si="28"/>
        <v>9968.12</v>
      </c>
      <c r="AN83" s="30">
        <f t="shared" si="29"/>
        <v>11164.294400000002</v>
      </c>
      <c r="AO83" s="30"/>
      <c r="AP83" s="30"/>
      <c r="AQ83" s="30">
        <f t="shared" si="30"/>
        <v>0</v>
      </c>
      <c r="AR83" s="30">
        <f t="shared" si="31"/>
        <v>0</v>
      </c>
      <c r="AS83" s="30"/>
      <c r="AT83" s="30"/>
      <c r="AU83" s="30">
        <f t="shared" si="32"/>
        <v>0</v>
      </c>
      <c r="AV83" s="30">
        <f t="shared" si="33"/>
        <v>0</v>
      </c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>
        <f t="shared" si="34"/>
        <v>136</v>
      </c>
      <c r="ED83" s="90">
        <f t="shared" si="35"/>
        <v>39872.48</v>
      </c>
      <c r="EE83" s="90">
        <f t="shared" si="36"/>
        <v>44657.17760000001</v>
      </c>
      <c r="EF83" s="27" t="s">
        <v>1533</v>
      </c>
      <c r="EG83" s="28"/>
      <c r="EH83" s="28"/>
      <c r="EI83" s="28" t="s">
        <v>1342</v>
      </c>
      <c r="EJ83" s="28" t="s">
        <v>1563</v>
      </c>
      <c r="EK83" s="28" t="s">
        <v>1564</v>
      </c>
      <c r="EL83" s="28"/>
      <c r="EM83" s="28"/>
      <c r="EN83" s="28"/>
      <c r="EO83" s="28"/>
      <c r="EP83" s="28"/>
      <c r="EQ83" s="27"/>
    </row>
    <row r="84" spans="1:147" ht="19.5" customHeight="1">
      <c r="A84" s="28"/>
      <c r="B84" s="64" t="s">
        <v>1849</v>
      </c>
      <c r="C84" s="28" t="s">
        <v>1534</v>
      </c>
      <c r="D84" s="28" t="s">
        <v>1535</v>
      </c>
      <c r="E84" s="28" t="s">
        <v>1536</v>
      </c>
      <c r="F84" s="28" t="s">
        <v>855</v>
      </c>
      <c r="G84" s="28"/>
      <c r="H84" s="28" t="s">
        <v>862</v>
      </c>
      <c r="I84" s="28">
        <v>58</v>
      </c>
      <c r="J84" s="28">
        <v>710000000</v>
      </c>
      <c r="K84" s="25" t="s">
        <v>1532</v>
      </c>
      <c r="L84" s="28" t="s">
        <v>1773</v>
      </c>
      <c r="M84" s="28" t="s">
        <v>359</v>
      </c>
      <c r="N84" s="28" t="s">
        <v>1585</v>
      </c>
      <c r="O84" s="28" t="s">
        <v>1538</v>
      </c>
      <c r="P84" s="28" t="s">
        <v>686</v>
      </c>
      <c r="Q84" s="28" t="s">
        <v>1559</v>
      </c>
      <c r="R84" s="28"/>
      <c r="S84" s="28"/>
      <c r="T84" s="28">
        <v>0</v>
      </c>
      <c r="U84" s="28">
        <v>0</v>
      </c>
      <c r="V84" s="28">
        <v>100</v>
      </c>
      <c r="W84" s="28" t="s">
        <v>968</v>
      </c>
      <c r="X84" s="28" t="s">
        <v>886</v>
      </c>
      <c r="Y84" s="28">
        <v>10</v>
      </c>
      <c r="Z84" s="30">
        <v>293.18</v>
      </c>
      <c r="AA84" s="30">
        <f t="shared" si="22"/>
        <v>2931.8</v>
      </c>
      <c r="AB84" s="30">
        <f t="shared" si="23"/>
        <v>3283.6160000000004</v>
      </c>
      <c r="AC84" s="30">
        <v>10</v>
      </c>
      <c r="AD84" s="30">
        <v>293.18</v>
      </c>
      <c r="AE84" s="30">
        <f t="shared" si="24"/>
        <v>2931.8</v>
      </c>
      <c r="AF84" s="30">
        <f t="shared" si="25"/>
        <v>3283.6160000000004</v>
      </c>
      <c r="AG84" s="30">
        <v>10</v>
      </c>
      <c r="AH84" s="30">
        <v>293.18</v>
      </c>
      <c r="AI84" s="30">
        <f t="shared" si="26"/>
        <v>2931.8</v>
      </c>
      <c r="AJ84" s="30">
        <f t="shared" si="27"/>
        <v>3283.6160000000004</v>
      </c>
      <c r="AK84" s="30">
        <v>10</v>
      </c>
      <c r="AL84" s="30">
        <v>293.18</v>
      </c>
      <c r="AM84" s="30">
        <f t="shared" si="28"/>
        <v>2931.8</v>
      </c>
      <c r="AN84" s="30">
        <f t="shared" si="29"/>
        <v>3283.6160000000004</v>
      </c>
      <c r="AO84" s="30"/>
      <c r="AP84" s="30"/>
      <c r="AQ84" s="30">
        <f t="shared" si="30"/>
        <v>0</v>
      </c>
      <c r="AR84" s="30">
        <f t="shared" si="31"/>
        <v>0</v>
      </c>
      <c r="AS84" s="30"/>
      <c r="AT84" s="30"/>
      <c r="AU84" s="30">
        <f t="shared" si="32"/>
        <v>0</v>
      </c>
      <c r="AV84" s="30">
        <f t="shared" si="33"/>
        <v>0</v>
      </c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>
        <f t="shared" si="34"/>
        <v>40</v>
      </c>
      <c r="ED84" s="90">
        <f t="shared" si="35"/>
        <v>11727.2</v>
      </c>
      <c r="EE84" s="90">
        <f t="shared" si="36"/>
        <v>13134.464000000002</v>
      </c>
      <c r="EF84" s="27" t="s">
        <v>1533</v>
      </c>
      <c r="EG84" s="28"/>
      <c r="EH84" s="28"/>
      <c r="EI84" s="28" t="s">
        <v>1342</v>
      </c>
      <c r="EJ84" s="28" t="s">
        <v>1563</v>
      </c>
      <c r="EK84" s="28" t="s">
        <v>1564</v>
      </c>
      <c r="EL84" s="28"/>
      <c r="EM84" s="28"/>
      <c r="EN84" s="28"/>
      <c r="EO84" s="28"/>
      <c r="EP84" s="28"/>
      <c r="EQ84" s="27"/>
    </row>
    <row r="85" spans="1:147" ht="19.5" customHeight="1">
      <c r="A85" s="28"/>
      <c r="B85" s="64" t="s">
        <v>1850</v>
      </c>
      <c r="C85" s="28" t="s">
        <v>1534</v>
      </c>
      <c r="D85" s="28" t="s">
        <v>1535</v>
      </c>
      <c r="E85" s="28" t="s">
        <v>1536</v>
      </c>
      <c r="F85" s="28" t="s">
        <v>855</v>
      </c>
      <c r="G85" s="28"/>
      <c r="H85" s="28" t="s">
        <v>862</v>
      </c>
      <c r="I85" s="28">
        <v>58</v>
      </c>
      <c r="J85" s="28">
        <v>710000000</v>
      </c>
      <c r="K85" s="25" t="s">
        <v>1532</v>
      </c>
      <c r="L85" s="28" t="s">
        <v>1773</v>
      </c>
      <c r="M85" s="28" t="s">
        <v>359</v>
      </c>
      <c r="N85" s="28">
        <v>231010000</v>
      </c>
      <c r="O85" s="28" t="s">
        <v>1537</v>
      </c>
      <c r="P85" s="28" t="s">
        <v>686</v>
      </c>
      <c r="Q85" s="28" t="s">
        <v>1559</v>
      </c>
      <c r="R85" s="28"/>
      <c r="S85" s="28"/>
      <c r="T85" s="28">
        <v>0</v>
      </c>
      <c r="U85" s="28">
        <v>0</v>
      </c>
      <c r="V85" s="28">
        <v>100</v>
      </c>
      <c r="W85" s="28" t="s">
        <v>968</v>
      </c>
      <c r="X85" s="28" t="s">
        <v>886</v>
      </c>
      <c r="Y85" s="28">
        <v>13</v>
      </c>
      <c r="Z85" s="30">
        <v>293.18</v>
      </c>
      <c r="AA85" s="30">
        <f t="shared" si="22"/>
        <v>3811.34</v>
      </c>
      <c r="AB85" s="30">
        <f t="shared" si="23"/>
        <v>4268.7008000000005</v>
      </c>
      <c r="AC85" s="30">
        <v>13</v>
      </c>
      <c r="AD85" s="30">
        <v>293.18</v>
      </c>
      <c r="AE85" s="30">
        <f t="shared" si="24"/>
        <v>3811.34</v>
      </c>
      <c r="AF85" s="30">
        <f t="shared" si="25"/>
        <v>4268.7008000000005</v>
      </c>
      <c r="AG85" s="30">
        <v>13</v>
      </c>
      <c r="AH85" s="30">
        <v>293.18</v>
      </c>
      <c r="AI85" s="30">
        <f t="shared" si="26"/>
        <v>3811.34</v>
      </c>
      <c r="AJ85" s="30">
        <f t="shared" si="27"/>
        <v>4268.7008000000005</v>
      </c>
      <c r="AK85" s="30">
        <v>13</v>
      </c>
      <c r="AL85" s="30">
        <v>293.18</v>
      </c>
      <c r="AM85" s="30">
        <f t="shared" si="28"/>
        <v>3811.34</v>
      </c>
      <c r="AN85" s="30">
        <f t="shared" si="29"/>
        <v>4268.7008000000005</v>
      </c>
      <c r="AO85" s="30"/>
      <c r="AP85" s="30"/>
      <c r="AQ85" s="30">
        <f t="shared" si="30"/>
        <v>0</v>
      </c>
      <c r="AR85" s="30">
        <f t="shared" si="31"/>
        <v>0</v>
      </c>
      <c r="AS85" s="30"/>
      <c r="AT85" s="30"/>
      <c r="AU85" s="30">
        <f t="shared" si="32"/>
        <v>0</v>
      </c>
      <c r="AV85" s="30">
        <f t="shared" si="33"/>
        <v>0</v>
      </c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>
        <f t="shared" si="34"/>
        <v>52</v>
      </c>
      <c r="ED85" s="90">
        <f t="shared" si="35"/>
        <v>15245.36</v>
      </c>
      <c r="EE85" s="90">
        <f t="shared" si="36"/>
        <v>17074.803200000002</v>
      </c>
      <c r="EF85" s="27" t="s">
        <v>1533</v>
      </c>
      <c r="EG85" s="28"/>
      <c r="EH85" s="28"/>
      <c r="EI85" s="28" t="s">
        <v>1342</v>
      </c>
      <c r="EJ85" s="28" t="s">
        <v>1563</v>
      </c>
      <c r="EK85" s="28" t="s">
        <v>1564</v>
      </c>
      <c r="EL85" s="28"/>
      <c r="EM85" s="28"/>
      <c r="EN85" s="28"/>
      <c r="EO85" s="28"/>
      <c r="EP85" s="28"/>
      <c r="EQ85" s="27"/>
    </row>
    <row r="86" spans="1:147" ht="19.5" customHeight="1">
      <c r="A86" s="28"/>
      <c r="B86" s="64" t="s">
        <v>1851</v>
      </c>
      <c r="C86" s="28" t="s">
        <v>1534</v>
      </c>
      <c r="D86" s="28" t="s">
        <v>1535</v>
      </c>
      <c r="E86" s="28" t="s">
        <v>1536</v>
      </c>
      <c r="F86" s="28" t="s">
        <v>855</v>
      </c>
      <c r="G86" s="28"/>
      <c r="H86" s="28" t="s">
        <v>862</v>
      </c>
      <c r="I86" s="28">
        <v>58</v>
      </c>
      <c r="J86" s="28">
        <v>710000000</v>
      </c>
      <c r="K86" s="25" t="s">
        <v>1532</v>
      </c>
      <c r="L86" s="28" t="s">
        <v>1773</v>
      </c>
      <c r="M86" s="28" t="s">
        <v>359</v>
      </c>
      <c r="N86" s="28">
        <v>154820100</v>
      </c>
      <c r="O86" s="28" t="s">
        <v>1539</v>
      </c>
      <c r="P86" s="28" t="s">
        <v>686</v>
      </c>
      <c r="Q86" s="28" t="s">
        <v>1559</v>
      </c>
      <c r="R86" s="28"/>
      <c r="S86" s="28"/>
      <c r="T86" s="28">
        <v>0</v>
      </c>
      <c r="U86" s="28">
        <v>0</v>
      </c>
      <c r="V86" s="28">
        <v>100</v>
      </c>
      <c r="W86" s="28" t="s">
        <v>968</v>
      </c>
      <c r="X86" s="28" t="s">
        <v>886</v>
      </c>
      <c r="Y86" s="28">
        <v>21</v>
      </c>
      <c r="Z86" s="30">
        <v>293.18</v>
      </c>
      <c r="AA86" s="30">
        <f t="shared" si="22"/>
        <v>6156.78</v>
      </c>
      <c r="AB86" s="30">
        <f t="shared" si="23"/>
        <v>6895.5936</v>
      </c>
      <c r="AC86" s="30">
        <v>21</v>
      </c>
      <c r="AD86" s="30">
        <v>293.18</v>
      </c>
      <c r="AE86" s="30">
        <f t="shared" si="24"/>
        <v>6156.78</v>
      </c>
      <c r="AF86" s="30">
        <f t="shared" si="25"/>
        <v>6895.5936</v>
      </c>
      <c r="AG86" s="30">
        <v>21</v>
      </c>
      <c r="AH86" s="30">
        <v>293.18</v>
      </c>
      <c r="AI86" s="30">
        <f t="shared" si="26"/>
        <v>6156.78</v>
      </c>
      <c r="AJ86" s="30">
        <f t="shared" si="27"/>
        <v>6895.5936</v>
      </c>
      <c r="AK86" s="30">
        <v>21</v>
      </c>
      <c r="AL86" s="30">
        <v>293.18</v>
      </c>
      <c r="AM86" s="30">
        <f t="shared" si="28"/>
        <v>6156.78</v>
      </c>
      <c r="AN86" s="30">
        <f t="shared" si="29"/>
        <v>6895.5936</v>
      </c>
      <c r="AO86" s="30"/>
      <c r="AP86" s="30"/>
      <c r="AQ86" s="30">
        <f t="shared" si="30"/>
        <v>0</v>
      </c>
      <c r="AR86" s="30">
        <f t="shared" si="31"/>
        <v>0</v>
      </c>
      <c r="AS86" s="30"/>
      <c r="AT86" s="30"/>
      <c r="AU86" s="30">
        <f t="shared" si="32"/>
        <v>0</v>
      </c>
      <c r="AV86" s="30">
        <f t="shared" si="33"/>
        <v>0</v>
      </c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>
        <f t="shared" si="34"/>
        <v>84</v>
      </c>
      <c r="ED86" s="90">
        <f t="shared" si="35"/>
        <v>24627.12</v>
      </c>
      <c r="EE86" s="90">
        <f t="shared" si="36"/>
        <v>27582.3744</v>
      </c>
      <c r="EF86" s="27" t="s">
        <v>1533</v>
      </c>
      <c r="EG86" s="28"/>
      <c r="EH86" s="28"/>
      <c r="EI86" s="28" t="s">
        <v>1342</v>
      </c>
      <c r="EJ86" s="28" t="s">
        <v>1563</v>
      </c>
      <c r="EK86" s="28" t="s">
        <v>1564</v>
      </c>
      <c r="EL86" s="28"/>
      <c r="EM86" s="28"/>
      <c r="EN86" s="28"/>
      <c r="EO86" s="28"/>
      <c r="EP86" s="28"/>
      <c r="EQ86" s="27"/>
    </row>
    <row r="87" spans="1:147" ht="19.5" customHeight="1">
      <c r="A87" s="28"/>
      <c r="B87" s="64" t="s">
        <v>1852</v>
      </c>
      <c r="C87" s="28" t="s">
        <v>1534</v>
      </c>
      <c r="D87" s="28" t="s">
        <v>1535</v>
      </c>
      <c r="E87" s="28" t="s">
        <v>1536</v>
      </c>
      <c r="F87" s="28" t="s">
        <v>855</v>
      </c>
      <c r="G87" s="28"/>
      <c r="H87" s="28" t="s">
        <v>862</v>
      </c>
      <c r="I87" s="28">
        <v>58</v>
      </c>
      <c r="J87" s="28">
        <v>710000000</v>
      </c>
      <c r="K87" s="25" t="s">
        <v>1532</v>
      </c>
      <c r="L87" s="28" t="s">
        <v>1773</v>
      </c>
      <c r="M87" s="28" t="s">
        <v>359</v>
      </c>
      <c r="N87" s="28">
        <v>433257100</v>
      </c>
      <c r="O87" s="28" t="s">
        <v>1587</v>
      </c>
      <c r="P87" s="28" t="s">
        <v>686</v>
      </c>
      <c r="Q87" s="28" t="s">
        <v>1559</v>
      </c>
      <c r="R87" s="28"/>
      <c r="S87" s="28"/>
      <c r="T87" s="28">
        <v>0</v>
      </c>
      <c r="U87" s="28">
        <v>0</v>
      </c>
      <c r="V87" s="28">
        <v>100</v>
      </c>
      <c r="W87" s="28" t="s">
        <v>968</v>
      </c>
      <c r="X87" s="28" t="s">
        <v>886</v>
      </c>
      <c r="Y87" s="28">
        <v>14</v>
      </c>
      <c r="Z87" s="30">
        <v>293.18</v>
      </c>
      <c r="AA87" s="30">
        <f t="shared" si="22"/>
        <v>4104.52</v>
      </c>
      <c r="AB87" s="30">
        <f t="shared" si="23"/>
        <v>4597.062400000001</v>
      </c>
      <c r="AC87" s="30">
        <v>14</v>
      </c>
      <c r="AD87" s="30">
        <v>293.18</v>
      </c>
      <c r="AE87" s="30">
        <f t="shared" si="24"/>
        <v>4104.52</v>
      </c>
      <c r="AF87" s="30">
        <f t="shared" si="25"/>
        <v>4597.062400000001</v>
      </c>
      <c r="AG87" s="30">
        <v>14</v>
      </c>
      <c r="AH87" s="30">
        <v>293.18</v>
      </c>
      <c r="AI87" s="30">
        <f t="shared" si="26"/>
        <v>4104.52</v>
      </c>
      <c r="AJ87" s="30">
        <f t="shared" si="27"/>
        <v>4597.062400000001</v>
      </c>
      <c r="AK87" s="30">
        <v>14</v>
      </c>
      <c r="AL87" s="30">
        <v>293.18</v>
      </c>
      <c r="AM87" s="30">
        <f t="shared" si="28"/>
        <v>4104.52</v>
      </c>
      <c r="AN87" s="30">
        <f t="shared" si="29"/>
        <v>4597.062400000001</v>
      </c>
      <c r="AO87" s="30"/>
      <c r="AP87" s="30"/>
      <c r="AQ87" s="30">
        <f t="shared" si="30"/>
        <v>0</v>
      </c>
      <c r="AR87" s="30">
        <f t="shared" si="31"/>
        <v>0</v>
      </c>
      <c r="AS87" s="30"/>
      <c r="AT87" s="30"/>
      <c r="AU87" s="30">
        <f t="shared" si="32"/>
        <v>0</v>
      </c>
      <c r="AV87" s="30">
        <f t="shared" si="33"/>
        <v>0</v>
      </c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>
        <f t="shared" si="34"/>
        <v>56</v>
      </c>
      <c r="ED87" s="90">
        <f t="shared" si="35"/>
        <v>16418.08</v>
      </c>
      <c r="EE87" s="90">
        <f t="shared" si="36"/>
        <v>18388.249600000003</v>
      </c>
      <c r="EF87" s="27" t="s">
        <v>1533</v>
      </c>
      <c r="EG87" s="28"/>
      <c r="EH87" s="28"/>
      <c r="EI87" s="28" t="s">
        <v>1342</v>
      </c>
      <c r="EJ87" s="28" t="s">
        <v>1563</v>
      </c>
      <c r="EK87" s="28" t="s">
        <v>1564</v>
      </c>
      <c r="EL87" s="28"/>
      <c r="EM87" s="28"/>
      <c r="EN87" s="28"/>
      <c r="EO87" s="28"/>
      <c r="EP87" s="28"/>
      <c r="EQ87" s="27"/>
    </row>
    <row r="88" spans="1:147" ht="19.5" customHeight="1">
      <c r="A88" s="28"/>
      <c r="B88" s="64" t="s">
        <v>1853</v>
      </c>
      <c r="C88" s="28" t="s">
        <v>1534</v>
      </c>
      <c r="D88" s="28" t="s">
        <v>1535</v>
      </c>
      <c r="E88" s="28" t="s">
        <v>1536</v>
      </c>
      <c r="F88" s="28" t="s">
        <v>855</v>
      </c>
      <c r="G88" s="28"/>
      <c r="H88" s="28" t="s">
        <v>862</v>
      </c>
      <c r="I88" s="28">
        <v>58</v>
      </c>
      <c r="J88" s="28">
        <v>710000000</v>
      </c>
      <c r="K88" s="25" t="s">
        <v>1532</v>
      </c>
      <c r="L88" s="28" t="s">
        <v>1773</v>
      </c>
      <c r="M88" s="28" t="s">
        <v>359</v>
      </c>
      <c r="N88" s="28">
        <v>431010000</v>
      </c>
      <c r="O88" s="28" t="s">
        <v>1552</v>
      </c>
      <c r="P88" s="28" t="s">
        <v>686</v>
      </c>
      <c r="Q88" s="28" t="s">
        <v>1559</v>
      </c>
      <c r="R88" s="28"/>
      <c r="S88" s="28"/>
      <c r="T88" s="28">
        <v>0</v>
      </c>
      <c r="U88" s="28">
        <v>0</v>
      </c>
      <c r="V88" s="28">
        <v>100</v>
      </c>
      <c r="W88" s="28" t="s">
        <v>968</v>
      </c>
      <c r="X88" s="28" t="s">
        <v>886</v>
      </c>
      <c r="Y88" s="28">
        <v>19</v>
      </c>
      <c r="Z88" s="30">
        <v>293.18</v>
      </c>
      <c r="AA88" s="30">
        <f t="shared" si="22"/>
        <v>5570.42</v>
      </c>
      <c r="AB88" s="30">
        <f t="shared" si="23"/>
        <v>6238.870400000001</v>
      </c>
      <c r="AC88" s="30">
        <v>19</v>
      </c>
      <c r="AD88" s="30">
        <v>293.18</v>
      </c>
      <c r="AE88" s="30">
        <f t="shared" si="24"/>
        <v>5570.42</v>
      </c>
      <c r="AF88" s="30">
        <f t="shared" si="25"/>
        <v>6238.870400000001</v>
      </c>
      <c r="AG88" s="30">
        <v>19</v>
      </c>
      <c r="AH88" s="30">
        <v>293.18</v>
      </c>
      <c r="AI88" s="30">
        <f t="shared" si="26"/>
        <v>5570.42</v>
      </c>
      <c r="AJ88" s="30">
        <f t="shared" si="27"/>
        <v>6238.870400000001</v>
      </c>
      <c r="AK88" s="30">
        <v>19</v>
      </c>
      <c r="AL88" s="30">
        <v>293.18</v>
      </c>
      <c r="AM88" s="30">
        <f t="shared" si="28"/>
        <v>5570.42</v>
      </c>
      <c r="AN88" s="30">
        <f t="shared" si="29"/>
        <v>6238.870400000001</v>
      </c>
      <c r="AO88" s="30"/>
      <c r="AP88" s="30"/>
      <c r="AQ88" s="30">
        <f t="shared" si="30"/>
        <v>0</v>
      </c>
      <c r="AR88" s="30">
        <f t="shared" si="31"/>
        <v>0</v>
      </c>
      <c r="AS88" s="30"/>
      <c r="AT88" s="30"/>
      <c r="AU88" s="30">
        <f t="shared" si="32"/>
        <v>0</v>
      </c>
      <c r="AV88" s="30">
        <f t="shared" si="33"/>
        <v>0</v>
      </c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>
        <f t="shared" si="34"/>
        <v>76</v>
      </c>
      <c r="ED88" s="90">
        <f t="shared" si="35"/>
        <v>22281.68</v>
      </c>
      <c r="EE88" s="90">
        <f t="shared" si="36"/>
        <v>24955.481600000003</v>
      </c>
      <c r="EF88" s="27" t="s">
        <v>1533</v>
      </c>
      <c r="EG88" s="28"/>
      <c r="EH88" s="28"/>
      <c r="EI88" s="28" t="s">
        <v>1342</v>
      </c>
      <c r="EJ88" s="28" t="s">
        <v>1563</v>
      </c>
      <c r="EK88" s="28" t="s">
        <v>1564</v>
      </c>
      <c r="EL88" s="28"/>
      <c r="EM88" s="28"/>
      <c r="EN88" s="28"/>
      <c r="EO88" s="28"/>
      <c r="EP88" s="28"/>
      <c r="EQ88" s="27"/>
    </row>
    <row r="89" spans="1:147" ht="19.5" customHeight="1">
      <c r="A89" s="28"/>
      <c r="B89" s="64" t="s">
        <v>1854</v>
      </c>
      <c r="C89" s="28" t="s">
        <v>1534</v>
      </c>
      <c r="D89" s="28" t="s">
        <v>1535</v>
      </c>
      <c r="E89" s="28" t="s">
        <v>1536</v>
      </c>
      <c r="F89" s="28" t="s">
        <v>855</v>
      </c>
      <c r="G89" s="28"/>
      <c r="H89" s="28" t="s">
        <v>862</v>
      </c>
      <c r="I89" s="28">
        <v>58</v>
      </c>
      <c r="J89" s="28">
        <v>710000000</v>
      </c>
      <c r="K89" s="25" t="s">
        <v>1532</v>
      </c>
      <c r="L89" s="28" t="s">
        <v>1773</v>
      </c>
      <c r="M89" s="28" t="s">
        <v>359</v>
      </c>
      <c r="N89" s="28">
        <v>511610000</v>
      </c>
      <c r="O89" s="28" t="s">
        <v>1551</v>
      </c>
      <c r="P89" s="28" t="s">
        <v>686</v>
      </c>
      <c r="Q89" s="28" t="s">
        <v>1559</v>
      </c>
      <c r="R89" s="28"/>
      <c r="S89" s="28"/>
      <c r="T89" s="28">
        <v>0</v>
      </c>
      <c r="U89" s="28">
        <v>0</v>
      </c>
      <c r="V89" s="28">
        <v>100</v>
      </c>
      <c r="W89" s="28" t="s">
        <v>968</v>
      </c>
      <c r="X89" s="28" t="s">
        <v>886</v>
      </c>
      <c r="Y89" s="28">
        <v>21</v>
      </c>
      <c r="Z89" s="30">
        <v>293.18</v>
      </c>
      <c r="AA89" s="30">
        <f t="shared" si="22"/>
        <v>6156.78</v>
      </c>
      <c r="AB89" s="30">
        <f t="shared" si="23"/>
        <v>6895.5936</v>
      </c>
      <c r="AC89" s="30">
        <v>21</v>
      </c>
      <c r="AD89" s="30">
        <v>293.18</v>
      </c>
      <c r="AE89" s="30">
        <f t="shared" si="24"/>
        <v>6156.78</v>
      </c>
      <c r="AF89" s="30">
        <f t="shared" si="25"/>
        <v>6895.5936</v>
      </c>
      <c r="AG89" s="30">
        <v>21</v>
      </c>
      <c r="AH89" s="30">
        <v>293.18</v>
      </c>
      <c r="AI89" s="30">
        <f t="shared" si="26"/>
        <v>6156.78</v>
      </c>
      <c r="AJ89" s="30">
        <f t="shared" si="27"/>
        <v>6895.5936</v>
      </c>
      <c r="AK89" s="30">
        <v>21</v>
      </c>
      <c r="AL89" s="30">
        <v>293.18</v>
      </c>
      <c r="AM89" s="30">
        <f t="shared" si="28"/>
        <v>6156.78</v>
      </c>
      <c r="AN89" s="30">
        <f t="shared" si="29"/>
        <v>6895.5936</v>
      </c>
      <c r="AO89" s="30"/>
      <c r="AP89" s="30"/>
      <c r="AQ89" s="30">
        <f t="shared" si="30"/>
        <v>0</v>
      </c>
      <c r="AR89" s="30">
        <f t="shared" si="31"/>
        <v>0</v>
      </c>
      <c r="AS89" s="30"/>
      <c r="AT89" s="30"/>
      <c r="AU89" s="30">
        <f t="shared" si="32"/>
        <v>0</v>
      </c>
      <c r="AV89" s="30">
        <f t="shared" si="33"/>
        <v>0</v>
      </c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>
        <f t="shared" si="34"/>
        <v>84</v>
      </c>
      <c r="ED89" s="90">
        <f t="shared" si="35"/>
        <v>24627.12</v>
      </c>
      <c r="EE89" s="90">
        <f t="shared" si="36"/>
        <v>27582.3744</v>
      </c>
      <c r="EF89" s="27" t="s">
        <v>1533</v>
      </c>
      <c r="EG89" s="28"/>
      <c r="EH89" s="28"/>
      <c r="EI89" s="28" t="s">
        <v>1342</v>
      </c>
      <c r="EJ89" s="28" t="s">
        <v>1563</v>
      </c>
      <c r="EK89" s="28" t="s">
        <v>1564</v>
      </c>
      <c r="EL89" s="28"/>
      <c r="EM89" s="28"/>
      <c r="EN89" s="28"/>
      <c r="EO89" s="28"/>
      <c r="EP89" s="28"/>
      <c r="EQ89" s="27"/>
    </row>
    <row r="90" spans="1:147" ht="19.5" customHeight="1">
      <c r="A90" s="28"/>
      <c r="B90" s="64" t="s">
        <v>1855</v>
      </c>
      <c r="C90" s="28" t="s">
        <v>1534</v>
      </c>
      <c r="D90" s="28" t="s">
        <v>1535</v>
      </c>
      <c r="E90" s="28" t="s">
        <v>1536</v>
      </c>
      <c r="F90" s="28" t="s">
        <v>855</v>
      </c>
      <c r="G90" s="28"/>
      <c r="H90" s="28" t="s">
        <v>862</v>
      </c>
      <c r="I90" s="28">
        <v>58</v>
      </c>
      <c r="J90" s="28">
        <v>710000000</v>
      </c>
      <c r="K90" s="25" t="s">
        <v>1532</v>
      </c>
      <c r="L90" s="28" t="s">
        <v>1773</v>
      </c>
      <c r="M90" s="28" t="s">
        <v>359</v>
      </c>
      <c r="N90" s="28">
        <v>316621100</v>
      </c>
      <c r="O90" s="28" t="s">
        <v>1558</v>
      </c>
      <c r="P90" s="28" t="s">
        <v>686</v>
      </c>
      <c r="Q90" s="28" t="s">
        <v>1559</v>
      </c>
      <c r="R90" s="28"/>
      <c r="S90" s="28"/>
      <c r="T90" s="28">
        <v>0</v>
      </c>
      <c r="U90" s="28">
        <v>0</v>
      </c>
      <c r="V90" s="28">
        <v>100</v>
      </c>
      <c r="W90" s="28" t="s">
        <v>968</v>
      </c>
      <c r="X90" s="28" t="s">
        <v>886</v>
      </c>
      <c r="Y90" s="28">
        <v>16</v>
      </c>
      <c r="Z90" s="30">
        <v>293.18</v>
      </c>
      <c r="AA90" s="30">
        <f t="shared" si="22"/>
        <v>4690.88</v>
      </c>
      <c r="AB90" s="30">
        <f t="shared" si="23"/>
        <v>5253.785600000001</v>
      </c>
      <c r="AC90" s="30">
        <v>16</v>
      </c>
      <c r="AD90" s="30">
        <v>293.18</v>
      </c>
      <c r="AE90" s="30">
        <f t="shared" si="24"/>
        <v>4690.88</v>
      </c>
      <c r="AF90" s="30">
        <f t="shared" si="25"/>
        <v>5253.785600000001</v>
      </c>
      <c r="AG90" s="30">
        <v>16</v>
      </c>
      <c r="AH90" s="30">
        <v>293.18</v>
      </c>
      <c r="AI90" s="30">
        <f t="shared" si="26"/>
        <v>4690.88</v>
      </c>
      <c r="AJ90" s="30">
        <f t="shared" si="27"/>
        <v>5253.785600000001</v>
      </c>
      <c r="AK90" s="30">
        <v>16</v>
      </c>
      <c r="AL90" s="30">
        <v>293.18</v>
      </c>
      <c r="AM90" s="30">
        <f t="shared" si="28"/>
        <v>4690.88</v>
      </c>
      <c r="AN90" s="30">
        <f t="shared" si="29"/>
        <v>5253.785600000001</v>
      </c>
      <c r="AO90" s="30"/>
      <c r="AP90" s="30"/>
      <c r="AQ90" s="30">
        <f t="shared" si="30"/>
        <v>0</v>
      </c>
      <c r="AR90" s="30">
        <f t="shared" si="31"/>
        <v>0</v>
      </c>
      <c r="AS90" s="30"/>
      <c r="AT90" s="30"/>
      <c r="AU90" s="30">
        <f t="shared" si="32"/>
        <v>0</v>
      </c>
      <c r="AV90" s="30">
        <f t="shared" si="33"/>
        <v>0</v>
      </c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>
        <f t="shared" si="34"/>
        <v>64</v>
      </c>
      <c r="ED90" s="90">
        <f t="shared" si="35"/>
        <v>18763.52</v>
      </c>
      <c r="EE90" s="90">
        <f t="shared" si="36"/>
        <v>21015.142400000004</v>
      </c>
      <c r="EF90" s="27" t="s">
        <v>1533</v>
      </c>
      <c r="EG90" s="28"/>
      <c r="EH90" s="28"/>
      <c r="EI90" s="28" t="s">
        <v>1342</v>
      </c>
      <c r="EJ90" s="28" t="s">
        <v>1563</v>
      </c>
      <c r="EK90" s="28" t="s">
        <v>1564</v>
      </c>
      <c r="EL90" s="28"/>
      <c r="EM90" s="28"/>
      <c r="EN90" s="28"/>
      <c r="EO90" s="28"/>
      <c r="EP90" s="28"/>
      <c r="EQ90" s="27"/>
    </row>
    <row r="91" spans="1:147" ht="19.5" customHeight="1">
      <c r="A91" s="28"/>
      <c r="B91" s="64" t="s">
        <v>1856</v>
      </c>
      <c r="C91" s="28" t="s">
        <v>1534</v>
      </c>
      <c r="D91" s="28" t="s">
        <v>1535</v>
      </c>
      <c r="E91" s="28" t="s">
        <v>1536</v>
      </c>
      <c r="F91" s="28" t="s">
        <v>855</v>
      </c>
      <c r="G91" s="28"/>
      <c r="H91" s="28" t="s">
        <v>862</v>
      </c>
      <c r="I91" s="28">
        <v>58</v>
      </c>
      <c r="J91" s="28">
        <v>710000000</v>
      </c>
      <c r="K91" s="25" t="s">
        <v>1532</v>
      </c>
      <c r="L91" s="28" t="s">
        <v>1773</v>
      </c>
      <c r="M91" s="28" t="s">
        <v>359</v>
      </c>
      <c r="N91" s="28">
        <v>750000000</v>
      </c>
      <c r="O91" s="28" t="s">
        <v>1553</v>
      </c>
      <c r="P91" s="28" t="s">
        <v>686</v>
      </c>
      <c r="Q91" s="28" t="s">
        <v>1559</v>
      </c>
      <c r="R91" s="28"/>
      <c r="S91" s="28"/>
      <c r="T91" s="28">
        <v>0</v>
      </c>
      <c r="U91" s="28">
        <v>0</v>
      </c>
      <c r="V91" s="28">
        <v>100</v>
      </c>
      <c r="W91" s="28" t="s">
        <v>968</v>
      </c>
      <c r="X91" s="28" t="s">
        <v>886</v>
      </c>
      <c r="Y91" s="28">
        <v>2</v>
      </c>
      <c r="Z91" s="30">
        <v>293.18</v>
      </c>
      <c r="AA91" s="30">
        <f t="shared" si="22"/>
        <v>586.36</v>
      </c>
      <c r="AB91" s="30">
        <f t="shared" si="23"/>
        <v>656.7232000000001</v>
      </c>
      <c r="AC91" s="30">
        <v>2</v>
      </c>
      <c r="AD91" s="30">
        <v>293.18</v>
      </c>
      <c r="AE91" s="30">
        <f t="shared" si="24"/>
        <v>586.36</v>
      </c>
      <c r="AF91" s="30">
        <f t="shared" si="25"/>
        <v>656.7232000000001</v>
      </c>
      <c r="AG91" s="30">
        <v>2</v>
      </c>
      <c r="AH91" s="30">
        <v>293.18</v>
      </c>
      <c r="AI91" s="30">
        <f t="shared" si="26"/>
        <v>586.36</v>
      </c>
      <c r="AJ91" s="30">
        <f t="shared" si="27"/>
        <v>656.7232000000001</v>
      </c>
      <c r="AK91" s="30">
        <v>2</v>
      </c>
      <c r="AL91" s="30">
        <v>293.18</v>
      </c>
      <c r="AM91" s="30">
        <f t="shared" si="28"/>
        <v>586.36</v>
      </c>
      <c r="AN91" s="30">
        <f t="shared" si="29"/>
        <v>656.7232000000001</v>
      </c>
      <c r="AO91" s="30"/>
      <c r="AP91" s="30"/>
      <c r="AQ91" s="30">
        <f t="shared" si="30"/>
        <v>0</v>
      </c>
      <c r="AR91" s="30">
        <f t="shared" si="31"/>
        <v>0</v>
      </c>
      <c r="AS91" s="30"/>
      <c r="AT91" s="30"/>
      <c r="AU91" s="30">
        <f t="shared" si="32"/>
        <v>0</v>
      </c>
      <c r="AV91" s="30">
        <f t="shared" si="33"/>
        <v>0</v>
      </c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>
        <f t="shared" si="34"/>
        <v>8</v>
      </c>
      <c r="ED91" s="90">
        <f t="shared" si="35"/>
        <v>2345.44</v>
      </c>
      <c r="EE91" s="90">
        <f t="shared" si="36"/>
        <v>2626.8928000000005</v>
      </c>
      <c r="EF91" s="27" t="s">
        <v>1533</v>
      </c>
      <c r="EG91" s="28"/>
      <c r="EH91" s="28"/>
      <c r="EI91" s="28" t="s">
        <v>1342</v>
      </c>
      <c r="EJ91" s="28" t="s">
        <v>1563</v>
      </c>
      <c r="EK91" s="28" t="s">
        <v>1564</v>
      </c>
      <c r="EL91" s="28"/>
      <c r="EM91" s="28"/>
      <c r="EN91" s="28"/>
      <c r="EO91" s="28"/>
      <c r="EP91" s="28"/>
      <c r="EQ91" s="27"/>
    </row>
    <row r="92" spans="1:147" ht="19.5" customHeight="1">
      <c r="A92" s="28"/>
      <c r="B92" s="64" t="s">
        <v>1857</v>
      </c>
      <c r="C92" s="28" t="s">
        <v>1534</v>
      </c>
      <c r="D92" s="28" t="s">
        <v>1535</v>
      </c>
      <c r="E92" s="28" t="s">
        <v>1536</v>
      </c>
      <c r="F92" s="28" t="s">
        <v>855</v>
      </c>
      <c r="G92" s="28"/>
      <c r="H92" s="28" t="s">
        <v>862</v>
      </c>
      <c r="I92" s="28">
        <v>58</v>
      </c>
      <c r="J92" s="28">
        <v>710000000</v>
      </c>
      <c r="K92" s="25" t="s">
        <v>1532</v>
      </c>
      <c r="L92" s="28" t="s">
        <v>1773</v>
      </c>
      <c r="M92" s="28" t="s">
        <v>359</v>
      </c>
      <c r="N92" s="28" t="s">
        <v>1588</v>
      </c>
      <c r="O92" s="28" t="s">
        <v>1557</v>
      </c>
      <c r="P92" s="28" t="s">
        <v>686</v>
      </c>
      <c r="Q92" s="28" t="s">
        <v>1559</v>
      </c>
      <c r="R92" s="28"/>
      <c r="S92" s="28"/>
      <c r="T92" s="28">
        <v>0</v>
      </c>
      <c r="U92" s="28">
        <v>0</v>
      </c>
      <c r="V92" s="28">
        <v>100</v>
      </c>
      <c r="W92" s="28" t="s">
        <v>968</v>
      </c>
      <c r="X92" s="28" t="s">
        <v>886</v>
      </c>
      <c r="Y92" s="28">
        <v>10</v>
      </c>
      <c r="Z92" s="30">
        <v>293.18</v>
      </c>
      <c r="AA92" s="30">
        <f t="shared" si="22"/>
        <v>2931.8</v>
      </c>
      <c r="AB92" s="30">
        <f t="shared" si="23"/>
        <v>3283.6160000000004</v>
      </c>
      <c r="AC92" s="30">
        <v>10</v>
      </c>
      <c r="AD92" s="30">
        <v>293.18</v>
      </c>
      <c r="AE92" s="30">
        <f t="shared" si="24"/>
        <v>2931.8</v>
      </c>
      <c r="AF92" s="30">
        <f t="shared" si="25"/>
        <v>3283.6160000000004</v>
      </c>
      <c r="AG92" s="30">
        <v>10</v>
      </c>
      <c r="AH92" s="30">
        <v>293.18</v>
      </c>
      <c r="AI92" s="30">
        <f t="shared" si="26"/>
        <v>2931.8</v>
      </c>
      <c r="AJ92" s="30">
        <f t="shared" si="27"/>
        <v>3283.6160000000004</v>
      </c>
      <c r="AK92" s="30">
        <v>10</v>
      </c>
      <c r="AL92" s="30">
        <v>293.18</v>
      </c>
      <c r="AM92" s="30">
        <f t="shared" si="28"/>
        <v>2931.8</v>
      </c>
      <c r="AN92" s="30">
        <f t="shared" si="29"/>
        <v>3283.6160000000004</v>
      </c>
      <c r="AO92" s="30"/>
      <c r="AP92" s="30"/>
      <c r="AQ92" s="30">
        <f t="shared" si="30"/>
        <v>0</v>
      </c>
      <c r="AR92" s="30">
        <f t="shared" si="31"/>
        <v>0</v>
      </c>
      <c r="AS92" s="30"/>
      <c r="AT92" s="30"/>
      <c r="AU92" s="30">
        <f t="shared" si="32"/>
        <v>0</v>
      </c>
      <c r="AV92" s="30">
        <f t="shared" si="33"/>
        <v>0</v>
      </c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>
        <f t="shared" si="34"/>
        <v>40</v>
      </c>
      <c r="ED92" s="90">
        <f t="shared" si="35"/>
        <v>11727.2</v>
      </c>
      <c r="EE92" s="90">
        <f t="shared" si="36"/>
        <v>13134.464000000002</v>
      </c>
      <c r="EF92" s="27" t="s">
        <v>1533</v>
      </c>
      <c r="EG92" s="28"/>
      <c r="EH92" s="28"/>
      <c r="EI92" s="28" t="s">
        <v>1342</v>
      </c>
      <c r="EJ92" s="28" t="s">
        <v>1563</v>
      </c>
      <c r="EK92" s="28" t="s">
        <v>1564</v>
      </c>
      <c r="EL92" s="28"/>
      <c r="EM92" s="28"/>
      <c r="EN92" s="28"/>
      <c r="EO92" s="28"/>
      <c r="EP92" s="28"/>
      <c r="EQ92" s="27"/>
    </row>
    <row r="93" spans="1:147" ht="19.5" customHeight="1">
      <c r="A93" s="28"/>
      <c r="B93" s="64" t="s">
        <v>1858</v>
      </c>
      <c r="C93" s="28" t="s">
        <v>1534</v>
      </c>
      <c r="D93" s="28" t="s">
        <v>1535</v>
      </c>
      <c r="E93" s="28" t="s">
        <v>1536</v>
      </c>
      <c r="F93" s="28" t="s">
        <v>855</v>
      </c>
      <c r="G93" s="28"/>
      <c r="H93" s="28" t="s">
        <v>862</v>
      </c>
      <c r="I93" s="28">
        <v>58</v>
      </c>
      <c r="J93" s="28">
        <v>710000000</v>
      </c>
      <c r="K93" s="25" t="s">
        <v>1532</v>
      </c>
      <c r="L93" s="28" t="s">
        <v>1773</v>
      </c>
      <c r="M93" s="28" t="s">
        <v>359</v>
      </c>
      <c r="N93" s="28">
        <v>632810000</v>
      </c>
      <c r="O93" s="28" t="s">
        <v>1556</v>
      </c>
      <c r="P93" s="28" t="s">
        <v>686</v>
      </c>
      <c r="Q93" s="28" t="s">
        <v>1559</v>
      </c>
      <c r="R93" s="28"/>
      <c r="S93" s="28"/>
      <c r="T93" s="28">
        <v>0</v>
      </c>
      <c r="U93" s="28">
        <v>0</v>
      </c>
      <c r="V93" s="28">
        <v>100</v>
      </c>
      <c r="W93" s="28" t="s">
        <v>968</v>
      </c>
      <c r="X93" s="28" t="s">
        <v>886</v>
      </c>
      <c r="Y93" s="28">
        <v>3</v>
      </c>
      <c r="Z93" s="30">
        <v>293.18</v>
      </c>
      <c r="AA93" s="30">
        <f t="shared" si="22"/>
        <v>879.54</v>
      </c>
      <c r="AB93" s="30">
        <f t="shared" si="23"/>
        <v>985.0848000000001</v>
      </c>
      <c r="AC93" s="30">
        <v>3</v>
      </c>
      <c r="AD93" s="30">
        <v>293.18</v>
      </c>
      <c r="AE93" s="30">
        <f t="shared" si="24"/>
        <v>879.54</v>
      </c>
      <c r="AF93" s="30">
        <f t="shared" si="25"/>
        <v>985.0848000000001</v>
      </c>
      <c r="AG93" s="30">
        <v>3</v>
      </c>
      <c r="AH93" s="30">
        <v>293.18</v>
      </c>
      <c r="AI93" s="30">
        <f t="shared" si="26"/>
        <v>879.54</v>
      </c>
      <c r="AJ93" s="30">
        <f t="shared" si="27"/>
        <v>985.0848000000001</v>
      </c>
      <c r="AK93" s="30">
        <v>3</v>
      </c>
      <c r="AL93" s="30">
        <v>293.18</v>
      </c>
      <c r="AM93" s="30">
        <f t="shared" si="28"/>
        <v>879.54</v>
      </c>
      <c r="AN93" s="30">
        <f t="shared" si="29"/>
        <v>985.0848000000001</v>
      </c>
      <c r="AO93" s="30"/>
      <c r="AP93" s="30"/>
      <c r="AQ93" s="30">
        <f t="shared" si="30"/>
        <v>0</v>
      </c>
      <c r="AR93" s="30">
        <f t="shared" si="31"/>
        <v>0</v>
      </c>
      <c r="AS93" s="30"/>
      <c r="AT93" s="30"/>
      <c r="AU93" s="30">
        <f t="shared" si="32"/>
        <v>0</v>
      </c>
      <c r="AV93" s="30">
        <f t="shared" si="33"/>
        <v>0</v>
      </c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>
        <f t="shared" si="34"/>
        <v>12</v>
      </c>
      <c r="ED93" s="90">
        <f t="shared" si="35"/>
        <v>3518.16</v>
      </c>
      <c r="EE93" s="90">
        <f t="shared" si="36"/>
        <v>3940.3392000000003</v>
      </c>
      <c r="EF93" s="27" t="s">
        <v>1533</v>
      </c>
      <c r="EG93" s="28"/>
      <c r="EH93" s="28"/>
      <c r="EI93" s="28" t="s">
        <v>1342</v>
      </c>
      <c r="EJ93" s="28" t="s">
        <v>1563</v>
      </c>
      <c r="EK93" s="28" t="s">
        <v>1564</v>
      </c>
      <c r="EL93" s="28"/>
      <c r="EM93" s="28"/>
      <c r="EN93" s="28"/>
      <c r="EO93" s="28"/>
      <c r="EP93" s="28"/>
      <c r="EQ93" s="27"/>
    </row>
    <row r="94" spans="1:147" ht="19.5" customHeight="1">
      <c r="A94" s="28"/>
      <c r="B94" s="64" t="s">
        <v>1859</v>
      </c>
      <c r="C94" s="28" t="s">
        <v>1534</v>
      </c>
      <c r="D94" s="28" t="s">
        <v>1535</v>
      </c>
      <c r="E94" s="28" t="s">
        <v>1536</v>
      </c>
      <c r="F94" s="28" t="s">
        <v>855</v>
      </c>
      <c r="G94" s="28"/>
      <c r="H94" s="28" t="s">
        <v>862</v>
      </c>
      <c r="I94" s="28">
        <v>58</v>
      </c>
      <c r="J94" s="28">
        <v>710000000</v>
      </c>
      <c r="K94" s="25" t="s">
        <v>1532</v>
      </c>
      <c r="L94" s="28" t="s">
        <v>1773</v>
      </c>
      <c r="M94" s="28" t="s">
        <v>359</v>
      </c>
      <c r="N94" s="28">
        <v>631010000</v>
      </c>
      <c r="O94" s="28" t="s">
        <v>1555</v>
      </c>
      <c r="P94" s="28" t="s">
        <v>686</v>
      </c>
      <c r="Q94" s="28" t="s">
        <v>1559</v>
      </c>
      <c r="R94" s="28"/>
      <c r="S94" s="28"/>
      <c r="T94" s="28">
        <v>0</v>
      </c>
      <c r="U94" s="28">
        <v>0</v>
      </c>
      <c r="V94" s="28">
        <v>100</v>
      </c>
      <c r="W94" s="28" t="s">
        <v>968</v>
      </c>
      <c r="X94" s="28" t="s">
        <v>886</v>
      </c>
      <c r="Y94" s="28">
        <v>6</v>
      </c>
      <c r="Z94" s="30">
        <v>293.18</v>
      </c>
      <c r="AA94" s="30">
        <f t="shared" si="22"/>
        <v>1759.08</v>
      </c>
      <c r="AB94" s="30">
        <f t="shared" si="23"/>
        <v>1970.1696000000002</v>
      </c>
      <c r="AC94" s="30">
        <v>6</v>
      </c>
      <c r="AD94" s="30">
        <v>293.18</v>
      </c>
      <c r="AE94" s="30">
        <f t="shared" si="24"/>
        <v>1759.08</v>
      </c>
      <c r="AF94" s="30">
        <f t="shared" si="25"/>
        <v>1970.1696000000002</v>
      </c>
      <c r="AG94" s="30">
        <v>6</v>
      </c>
      <c r="AH94" s="30">
        <v>293.18</v>
      </c>
      <c r="AI94" s="30">
        <f t="shared" si="26"/>
        <v>1759.08</v>
      </c>
      <c r="AJ94" s="30">
        <f t="shared" si="27"/>
        <v>1970.1696000000002</v>
      </c>
      <c r="AK94" s="30">
        <v>6</v>
      </c>
      <c r="AL94" s="30">
        <v>293.18</v>
      </c>
      <c r="AM94" s="30">
        <f t="shared" si="28"/>
        <v>1759.08</v>
      </c>
      <c r="AN94" s="30">
        <f t="shared" si="29"/>
        <v>1970.1696000000002</v>
      </c>
      <c r="AO94" s="30"/>
      <c r="AP94" s="30"/>
      <c r="AQ94" s="30">
        <f t="shared" si="30"/>
        <v>0</v>
      </c>
      <c r="AR94" s="30">
        <f t="shared" si="31"/>
        <v>0</v>
      </c>
      <c r="AS94" s="30"/>
      <c r="AT94" s="30"/>
      <c r="AU94" s="30">
        <f t="shared" si="32"/>
        <v>0</v>
      </c>
      <c r="AV94" s="30">
        <f t="shared" si="33"/>
        <v>0</v>
      </c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>
        <f t="shared" si="34"/>
        <v>24</v>
      </c>
      <c r="ED94" s="90">
        <f t="shared" si="35"/>
        <v>7036.32</v>
      </c>
      <c r="EE94" s="90">
        <f t="shared" si="36"/>
        <v>7880.678400000001</v>
      </c>
      <c r="EF94" s="27" t="s">
        <v>1533</v>
      </c>
      <c r="EG94" s="28"/>
      <c r="EH94" s="28"/>
      <c r="EI94" s="28" t="s">
        <v>1342</v>
      </c>
      <c r="EJ94" s="28" t="s">
        <v>1563</v>
      </c>
      <c r="EK94" s="28" t="s">
        <v>1564</v>
      </c>
      <c r="EL94" s="28"/>
      <c r="EM94" s="28"/>
      <c r="EN94" s="28"/>
      <c r="EO94" s="28"/>
      <c r="EP94" s="28"/>
      <c r="EQ94" s="27"/>
    </row>
    <row r="95" spans="1:147" ht="19.5" customHeight="1">
      <c r="A95" s="28"/>
      <c r="B95" s="64" t="s">
        <v>1860</v>
      </c>
      <c r="C95" s="28" t="s">
        <v>1534</v>
      </c>
      <c r="D95" s="28" t="s">
        <v>1535</v>
      </c>
      <c r="E95" s="28" t="s">
        <v>1536</v>
      </c>
      <c r="F95" s="28" t="s">
        <v>855</v>
      </c>
      <c r="G95" s="28"/>
      <c r="H95" s="28" t="s">
        <v>862</v>
      </c>
      <c r="I95" s="28">
        <v>58</v>
      </c>
      <c r="J95" s="28">
        <v>710000000</v>
      </c>
      <c r="K95" s="25" t="s">
        <v>1532</v>
      </c>
      <c r="L95" s="28" t="s">
        <v>1773</v>
      </c>
      <c r="M95" s="28" t="s">
        <v>359</v>
      </c>
      <c r="N95" s="28">
        <v>396473100</v>
      </c>
      <c r="O95" s="28" t="s">
        <v>1548</v>
      </c>
      <c r="P95" s="28" t="s">
        <v>686</v>
      </c>
      <c r="Q95" s="28" t="s">
        <v>1559</v>
      </c>
      <c r="R95" s="28"/>
      <c r="S95" s="28"/>
      <c r="T95" s="28">
        <v>0</v>
      </c>
      <c r="U95" s="28">
        <v>0</v>
      </c>
      <c r="V95" s="28">
        <v>100</v>
      </c>
      <c r="W95" s="28" t="s">
        <v>968</v>
      </c>
      <c r="X95" s="28" t="s">
        <v>886</v>
      </c>
      <c r="Y95" s="28">
        <v>34</v>
      </c>
      <c r="Z95" s="30">
        <v>293.18</v>
      </c>
      <c r="AA95" s="30">
        <f t="shared" si="22"/>
        <v>9968.12</v>
      </c>
      <c r="AB95" s="30">
        <f t="shared" si="23"/>
        <v>11164.294400000002</v>
      </c>
      <c r="AC95" s="30">
        <v>34</v>
      </c>
      <c r="AD95" s="30">
        <v>293.18</v>
      </c>
      <c r="AE95" s="30">
        <f t="shared" si="24"/>
        <v>9968.12</v>
      </c>
      <c r="AF95" s="30">
        <f t="shared" si="25"/>
        <v>11164.294400000002</v>
      </c>
      <c r="AG95" s="30">
        <v>34</v>
      </c>
      <c r="AH95" s="30">
        <v>293.18</v>
      </c>
      <c r="AI95" s="30">
        <f t="shared" si="26"/>
        <v>9968.12</v>
      </c>
      <c r="AJ95" s="30">
        <f t="shared" si="27"/>
        <v>11164.294400000002</v>
      </c>
      <c r="AK95" s="30">
        <v>34</v>
      </c>
      <c r="AL95" s="30">
        <v>293.18</v>
      </c>
      <c r="AM95" s="30">
        <f t="shared" si="28"/>
        <v>9968.12</v>
      </c>
      <c r="AN95" s="30">
        <f t="shared" si="29"/>
        <v>11164.294400000002</v>
      </c>
      <c r="AO95" s="30"/>
      <c r="AP95" s="30"/>
      <c r="AQ95" s="30">
        <f t="shared" si="30"/>
        <v>0</v>
      </c>
      <c r="AR95" s="30">
        <f t="shared" si="31"/>
        <v>0</v>
      </c>
      <c r="AS95" s="30"/>
      <c r="AT95" s="30"/>
      <c r="AU95" s="30">
        <f t="shared" si="32"/>
        <v>0</v>
      </c>
      <c r="AV95" s="30">
        <f t="shared" si="33"/>
        <v>0</v>
      </c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>
        <f t="shared" si="34"/>
        <v>136</v>
      </c>
      <c r="ED95" s="90">
        <f t="shared" si="35"/>
        <v>39872.48</v>
      </c>
      <c r="EE95" s="90">
        <f t="shared" si="36"/>
        <v>44657.17760000001</v>
      </c>
      <c r="EF95" s="27" t="s">
        <v>1533</v>
      </c>
      <c r="EG95" s="28"/>
      <c r="EH95" s="28"/>
      <c r="EI95" s="28" t="s">
        <v>1342</v>
      </c>
      <c r="EJ95" s="28" t="s">
        <v>1563</v>
      </c>
      <c r="EK95" s="28" t="s">
        <v>1564</v>
      </c>
      <c r="EL95" s="28"/>
      <c r="EM95" s="28"/>
      <c r="EN95" s="28"/>
      <c r="EO95" s="28"/>
      <c r="EP95" s="28"/>
      <c r="EQ95" s="27"/>
    </row>
    <row r="96" spans="1:147" ht="19.5" customHeight="1">
      <c r="A96" s="28"/>
      <c r="B96" s="64" t="s">
        <v>1861</v>
      </c>
      <c r="C96" s="28" t="s">
        <v>1534</v>
      </c>
      <c r="D96" s="28" t="s">
        <v>1535</v>
      </c>
      <c r="E96" s="28" t="s">
        <v>1536</v>
      </c>
      <c r="F96" s="28" t="s">
        <v>855</v>
      </c>
      <c r="G96" s="28"/>
      <c r="H96" s="28" t="s">
        <v>862</v>
      </c>
      <c r="I96" s="28">
        <v>58</v>
      </c>
      <c r="J96" s="28">
        <v>710000000</v>
      </c>
      <c r="K96" s="25" t="s">
        <v>1532</v>
      </c>
      <c r="L96" s="28" t="s">
        <v>1773</v>
      </c>
      <c r="M96" s="28" t="s">
        <v>359</v>
      </c>
      <c r="N96" s="28">
        <v>552210000</v>
      </c>
      <c r="O96" s="28" t="s">
        <v>1546</v>
      </c>
      <c r="P96" s="28" t="s">
        <v>686</v>
      </c>
      <c r="Q96" s="28" t="s">
        <v>1559</v>
      </c>
      <c r="R96" s="28"/>
      <c r="S96" s="28"/>
      <c r="T96" s="28">
        <v>0</v>
      </c>
      <c r="U96" s="28">
        <v>0</v>
      </c>
      <c r="V96" s="28">
        <v>100</v>
      </c>
      <c r="W96" s="28" t="s">
        <v>968</v>
      </c>
      <c r="X96" s="28" t="s">
        <v>886</v>
      </c>
      <c r="Y96" s="28">
        <v>17</v>
      </c>
      <c r="Z96" s="30">
        <v>293.18</v>
      </c>
      <c r="AA96" s="30">
        <f t="shared" si="22"/>
        <v>4984.06</v>
      </c>
      <c r="AB96" s="30">
        <f t="shared" si="23"/>
        <v>5582.147200000001</v>
      </c>
      <c r="AC96" s="30">
        <v>17</v>
      </c>
      <c r="AD96" s="30">
        <v>293.18</v>
      </c>
      <c r="AE96" s="30">
        <f t="shared" si="24"/>
        <v>4984.06</v>
      </c>
      <c r="AF96" s="30">
        <f t="shared" si="25"/>
        <v>5582.147200000001</v>
      </c>
      <c r="AG96" s="30">
        <v>17</v>
      </c>
      <c r="AH96" s="30">
        <v>293.18</v>
      </c>
      <c r="AI96" s="30">
        <f t="shared" si="26"/>
        <v>4984.06</v>
      </c>
      <c r="AJ96" s="30">
        <f t="shared" si="27"/>
        <v>5582.147200000001</v>
      </c>
      <c r="AK96" s="30">
        <v>17</v>
      </c>
      <c r="AL96" s="30">
        <v>293.18</v>
      </c>
      <c r="AM96" s="30">
        <f t="shared" si="28"/>
        <v>4984.06</v>
      </c>
      <c r="AN96" s="30">
        <f t="shared" si="29"/>
        <v>5582.147200000001</v>
      </c>
      <c r="AO96" s="30"/>
      <c r="AP96" s="30"/>
      <c r="AQ96" s="30">
        <f t="shared" si="30"/>
        <v>0</v>
      </c>
      <c r="AR96" s="30">
        <f t="shared" si="31"/>
        <v>0</v>
      </c>
      <c r="AS96" s="30"/>
      <c r="AT96" s="30"/>
      <c r="AU96" s="30">
        <f t="shared" si="32"/>
        <v>0</v>
      </c>
      <c r="AV96" s="30">
        <f t="shared" si="33"/>
        <v>0</v>
      </c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>
        <f t="shared" si="34"/>
        <v>68</v>
      </c>
      <c r="ED96" s="90">
        <f t="shared" si="35"/>
        <v>19936.24</v>
      </c>
      <c r="EE96" s="90">
        <f t="shared" si="36"/>
        <v>22328.588800000005</v>
      </c>
      <c r="EF96" s="27" t="s">
        <v>1533</v>
      </c>
      <c r="EG96" s="28"/>
      <c r="EH96" s="28"/>
      <c r="EI96" s="28" t="s">
        <v>1342</v>
      </c>
      <c r="EJ96" s="28" t="s">
        <v>1563</v>
      </c>
      <c r="EK96" s="28" t="s">
        <v>1564</v>
      </c>
      <c r="EL96" s="28"/>
      <c r="EM96" s="28"/>
      <c r="EN96" s="28"/>
      <c r="EO96" s="28"/>
      <c r="EP96" s="28"/>
      <c r="EQ96" s="27"/>
    </row>
    <row r="97" spans="1:147" ht="19.5" customHeight="1">
      <c r="A97" s="28"/>
      <c r="B97" s="64" t="s">
        <v>1862</v>
      </c>
      <c r="C97" s="28" t="s">
        <v>1534</v>
      </c>
      <c r="D97" s="28" t="s">
        <v>1535</v>
      </c>
      <c r="E97" s="28" t="s">
        <v>1536</v>
      </c>
      <c r="F97" s="28" t="s">
        <v>855</v>
      </c>
      <c r="G97" s="28"/>
      <c r="H97" s="28" t="s">
        <v>862</v>
      </c>
      <c r="I97" s="28">
        <v>58</v>
      </c>
      <c r="J97" s="28">
        <v>710000000</v>
      </c>
      <c r="K97" s="25" t="s">
        <v>1532</v>
      </c>
      <c r="L97" s="28" t="s">
        <v>1773</v>
      </c>
      <c r="M97" s="28" t="s">
        <v>359</v>
      </c>
      <c r="N97" s="28">
        <v>551010000</v>
      </c>
      <c r="O97" s="28" t="s">
        <v>1547</v>
      </c>
      <c r="P97" s="28" t="s">
        <v>686</v>
      </c>
      <c r="Q97" s="28" t="s">
        <v>1559</v>
      </c>
      <c r="R97" s="28"/>
      <c r="S97" s="28"/>
      <c r="T97" s="28">
        <v>0</v>
      </c>
      <c r="U97" s="28">
        <v>0</v>
      </c>
      <c r="V97" s="28">
        <v>100</v>
      </c>
      <c r="W97" s="28" t="s">
        <v>968</v>
      </c>
      <c r="X97" s="28" t="s">
        <v>886</v>
      </c>
      <c r="Y97" s="28">
        <v>6</v>
      </c>
      <c r="Z97" s="30">
        <v>293.18</v>
      </c>
      <c r="AA97" s="30">
        <f t="shared" si="22"/>
        <v>1759.08</v>
      </c>
      <c r="AB97" s="30">
        <f t="shared" si="23"/>
        <v>1970.1696000000002</v>
      </c>
      <c r="AC97" s="30">
        <v>6</v>
      </c>
      <c r="AD97" s="30">
        <v>293.18</v>
      </c>
      <c r="AE97" s="30">
        <f t="shared" si="24"/>
        <v>1759.08</v>
      </c>
      <c r="AF97" s="30">
        <f t="shared" si="25"/>
        <v>1970.1696000000002</v>
      </c>
      <c r="AG97" s="30">
        <v>6</v>
      </c>
      <c r="AH97" s="30">
        <v>293.18</v>
      </c>
      <c r="AI97" s="30">
        <f t="shared" si="26"/>
        <v>1759.08</v>
      </c>
      <c r="AJ97" s="30">
        <f t="shared" si="27"/>
        <v>1970.1696000000002</v>
      </c>
      <c r="AK97" s="30">
        <v>6</v>
      </c>
      <c r="AL97" s="30">
        <v>293.18</v>
      </c>
      <c r="AM97" s="30">
        <f t="shared" si="28"/>
        <v>1759.08</v>
      </c>
      <c r="AN97" s="30">
        <f t="shared" si="29"/>
        <v>1970.1696000000002</v>
      </c>
      <c r="AO97" s="30"/>
      <c r="AP97" s="30"/>
      <c r="AQ97" s="30">
        <f t="shared" si="30"/>
        <v>0</v>
      </c>
      <c r="AR97" s="30">
        <f t="shared" si="31"/>
        <v>0</v>
      </c>
      <c r="AS97" s="30"/>
      <c r="AT97" s="30"/>
      <c r="AU97" s="30">
        <f t="shared" si="32"/>
        <v>0</v>
      </c>
      <c r="AV97" s="30">
        <f t="shared" si="33"/>
        <v>0</v>
      </c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>
        <f t="shared" si="34"/>
        <v>24</v>
      </c>
      <c r="ED97" s="90">
        <f t="shared" si="35"/>
        <v>7036.32</v>
      </c>
      <c r="EE97" s="90">
        <f t="shared" si="36"/>
        <v>7880.678400000001</v>
      </c>
      <c r="EF97" s="27" t="s">
        <v>1533</v>
      </c>
      <c r="EG97" s="28"/>
      <c r="EH97" s="28"/>
      <c r="EI97" s="28" t="s">
        <v>1342</v>
      </c>
      <c r="EJ97" s="28" t="s">
        <v>1563</v>
      </c>
      <c r="EK97" s="28" t="s">
        <v>1564</v>
      </c>
      <c r="EL97" s="28"/>
      <c r="EM97" s="28"/>
      <c r="EN97" s="28"/>
      <c r="EO97" s="28"/>
      <c r="EP97" s="28"/>
      <c r="EQ97" s="27"/>
    </row>
    <row r="98" spans="1:147" ht="19.5" customHeight="1">
      <c r="A98" s="28"/>
      <c r="B98" s="64" t="s">
        <v>1863</v>
      </c>
      <c r="C98" s="28" t="s">
        <v>1534</v>
      </c>
      <c r="D98" s="28" t="s">
        <v>1535</v>
      </c>
      <c r="E98" s="28" t="s">
        <v>1536</v>
      </c>
      <c r="F98" s="28" t="s">
        <v>855</v>
      </c>
      <c r="G98" s="28"/>
      <c r="H98" s="28" t="s">
        <v>862</v>
      </c>
      <c r="I98" s="28">
        <v>58</v>
      </c>
      <c r="J98" s="28">
        <v>710000000</v>
      </c>
      <c r="K98" s="25" t="s">
        <v>1532</v>
      </c>
      <c r="L98" s="28" t="s">
        <v>1773</v>
      </c>
      <c r="M98" s="28" t="s">
        <v>359</v>
      </c>
      <c r="N98" s="28">
        <v>351610000</v>
      </c>
      <c r="O98" s="28" t="s">
        <v>1544</v>
      </c>
      <c r="P98" s="28" t="s">
        <v>686</v>
      </c>
      <c r="Q98" s="28" t="s">
        <v>1559</v>
      </c>
      <c r="R98" s="28"/>
      <c r="S98" s="28"/>
      <c r="T98" s="28">
        <v>0</v>
      </c>
      <c r="U98" s="28">
        <v>0</v>
      </c>
      <c r="V98" s="28">
        <v>100</v>
      </c>
      <c r="W98" s="28" t="s">
        <v>968</v>
      </c>
      <c r="X98" s="28" t="s">
        <v>886</v>
      </c>
      <c r="Y98" s="28">
        <v>24</v>
      </c>
      <c r="Z98" s="30">
        <v>293.18</v>
      </c>
      <c r="AA98" s="30">
        <f t="shared" si="22"/>
        <v>7036.32</v>
      </c>
      <c r="AB98" s="30">
        <f t="shared" si="23"/>
        <v>7880.678400000001</v>
      </c>
      <c r="AC98" s="30">
        <v>24</v>
      </c>
      <c r="AD98" s="30">
        <v>293.18</v>
      </c>
      <c r="AE98" s="30">
        <f t="shared" si="24"/>
        <v>7036.32</v>
      </c>
      <c r="AF98" s="30">
        <f t="shared" si="25"/>
        <v>7880.678400000001</v>
      </c>
      <c r="AG98" s="30">
        <v>24</v>
      </c>
      <c r="AH98" s="30">
        <v>293.18</v>
      </c>
      <c r="AI98" s="30">
        <f t="shared" si="26"/>
        <v>7036.32</v>
      </c>
      <c r="AJ98" s="30">
        <f t="shared" si="27"/>
        <v>7880.678400000001</v>
      </c>
      <c r="AK98" s="30">
        <v>24</v>
      </c>
      <c r="AL98" s="30">
        <v>293.18</v>
      </c>
      <c r="AM98" s="30">
        <f t="shared" si="28"/>
        <v>7036.32</v>
      </c>
      <c r="AN98" s="30">
        <f t="shared" si="29"/>
        <v>7880.678400000001</v>
      </c>
      <c r="AO98" s="30"/>
      <c r="AP98" s="30"/>
      <c r="AQ98" s="30">
        <f t="shared" si="30"/>
        <v>0</v>
      </c>
      <c r="AR98" s="30">
        <f t="shared" si="31"/>
        <v>0</v>
      </c>
      <c r="AS98" s="30"/>
      <c r="AT98" s="30"/>
      <c r="AU98" s="30">
        <f t="shared" si="32"/>
        <v>0</v>
      </c>
      <c r="AV98" s="30">
        <f t="shared" si="33"/>
        <v>0</v>
      </c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>
        <f t="shared" si="34"/>
        <v>96</v>
      </c>
      <c r="ED98" s="90">
        <f t="shared" si="35"/>
        <v>28145.28</v>
      </c>
      <c r="EE98" s="90">
        <f t="shared" si="36"/>
        <v>31522.713600000003</v>
      </c>
      <c r="EF98" s="27" t="s">
        <v>1533</v>
      </c>
      <c r="EG98" s="28"/>
      <c r="EH98" s="28"/>
      <c r="EI98" s="28" t="s">
        <v>1342</v>
      </c>
      <c r="EJ98" s="28" t="s">
        <v>1563</v>
      </c>
      <c r="EK98" s="28" t="s">
        <v>1564</v>
      </c>
      <c r="EL98" s="28"/>
      <c r="EM98" s="28"/>
      <c r="EN98" s="28"/>
      <c r="EO98" s="28"/>
      <c r="EP98" s="28"/>
      <c r="EQ98" s="27"/>
    </row>
    <row r="99" spans="1:147" ht="19.5" customHeight="1">
      <c r="A99" s="28"/>
      <c r="B99" s="64" t="s">
        <v>1864</v>
      </c>
      <c r="C99" s="28" t="s">
        <v>1534</v>
      </c>
      <c r="D99" s="28" t="s">
        <v>1535</v>
      </c>
      <c r="E99" s="28" t="s">
        <v>1536</v>
      </c>
      <c r="F99" s="28" t="s">
        <v>855</v>
      </c>
      <c r="G99" s="28"/>
      <c r="H99" s="28" t="s">
        <v>862</v>
      </c>
      <c r="I99" s="28">
        <v>58</v>
      </c>
      <c r="J99" s="28">
        <v>710000000</v>
      </c>
      <c r="K99" s="25" t="s">
        <v>1532</v>
      </c>
      <c r="L99" s="28" t="s">
        <v>1773</v>
      </c>
      <c r="M99" s="28" t="s">
        <v>359</v>
      </c>
      <c r="N99" s="28">
        <v>354400000</v>
      </c>
      <c r="O99" s="28" t="s">
        <v>1545</v>
      </c>
      <c r="P99" s="28" t="s">
        <v>686</v>
      </c>
      <c r="Q99" s="28" t="s">
        <v>1559</v>
      </c>
      <c r="R99" s="28"/>
      <c r="S99" s="28"/>
      <c r="T99" s="28">
        <v>0</v>
      </c>
      <c r="U99" s="28">
        <v>0</v>
      </c>
      <c r="V99" s="28">
        <v>100</v>
      </c>
      <c r="W99" s="28" t="s">
        <v>968</v>
      </c>
      <c r="X99" s="28" t="s">
        <v>886</v>
      </c>
      <c r="Y99" s="28">
        <v>82</v>
      </c>
      <c r="Z99" s="30">
        <v>293.18</v>
      </c>
      <c r="AA99" s="30">
        <f t="shared" si="22"/>
        <v>24040.760000000002</v>
      </c>
      <c r="AB99" s="30">
        <f t="shared" si="23"/>
        <v>26925.651200000004</v>
      </c>
      <c r="AC99" s="30">
        <v>82</v>
      </c>
      <c r="AD99" s="30">
        <v>293.18</v>
      </c>
      <c r="AE99" s="30">
        <f t="shared" si="24"/>
        <v>24040.760000000002</v>
      </c>
      <c r="AF99" s="30">
        <f t="shared" si="25"/>
        <v>26925.651200000004</v>
      </c>
      <c r="AG99" s="30">
        <v>82</v>
      </c>
      <c r="AH99" s="30">
        <v>293.18</v>
      </c>
      <c r="AI99" s="30">
        <f t="shared" si="26"/>
        <v>24040.760000000002</v>
      </c>
      <c r="AJ99" s="30">
        <f t="shared" si="27"/>
        <v>26925.651200000004</v>
      </c>
      <c r="AK99" s="30">
        <v>82</v>
      </c>
      <c r="AL99" s="30">
        <v>293.18</v>
      </c>
      <c r="AM99" s="30">
        <f t="shared" si="28"/>
        <v>24040.760000000002</v>
      </c>
      <c r="AN99" s="30">
        <f t="shared" si="29"/>
        <v>26925.651200000004</v>
      </c>
      <c r="AO99" s="30"/>
      <c r="AP99" s="30"/>
      <c r="AQ99" s="30">
        <f t="shared" si="30"/>
        <v>0</v>
      </c>
      <c r="AR99" s="30">
        <f t="shared" si="31"/>
        <v>0</v>
      </c>
      <c r="AS99" s="30"/>
      <c r="AT99" s="30"/>
      <c r="AU99" s="30">
        <f t="shared" si="32"/>
        <v>0</v>
      </c>
      <c r="AV99" s="30">
        <f t="shared" si="33"/>
        <v>0</v>
      </c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>
        <f t="shared" si="34"/>
        <v>328</v>
      </c>
      <c r="ED99" s="90">
        <f t="shared" si="35"/>
        <v>96163.04000000001</v>
      </c>
      <c r="EE99" s="90">
        <f t="shared" si="36"/>
        <v>107702.60480000002</v>
      </c>
      <c r="EF99" s="27" t="s">
        <v>1533</v>
      </c>
      <c r="EG99" s="28"/>
      <c r="EH99" s="28"/>
      <c r="EI99" s="28" t="s">
        <v>1342</v>
      </c>
      <c r="EJ99" s="28" t="s">
        <v>1563</v>
      </c>
      <c r="EK99" s="28" t="s">
        <v>1564</v>
      </c>
      <c r="EL99" s="28"/>
      <c r="EM99" s="28"/>
      <c r="EN99" s="28"/>
      <c r="EO99" s="28"/>
      <c r="EP99" s="28"/>
      <c r="EQ99" s="27"/>
    </row>
    <row r="100" spans="1:147" ht="19.5" customHeight="1">
      <c r="A100" s="28"/>
      <c r="B100" s="64" t="s">
        <v>1865</v>
      </c>
      <c r="C100" s="28" t="s">
        <v>1534</v>
      </c>
      <c r="D100" s="28" t="s">
        <v>1535</v>
      </c>
      <c r="E100" s="28" t="s">
        <v>1536</v>
      </c>
      <c r="F100" s="28" t="s">
        <v>855</v>
      </c>
      <c r="G100" s="28"/>
      <c r="H100" s="28" t="s">
        <v>862</v>
      </c>
      <c r="I100" s="28">
        <v>58</v>
      </c>
      <c r="J100" s="28">
        <v>710000000</v>
      </c>
      <c r="K100" s="25" t="s">
        <v>1532</v>
      </c>
      <c r="L100" s="28" t="s">
        <v>1773</v>
      </c>
      <c r="M100" s="28" t="s">
        <v>359</v>
      </c>
      <c r="N100" s="28">
        <v>351010000</v>
      </c>
      <c r="O100" s="28" t="s">
        <v>1543</v>
      </c>
      <c r="P100" s="28" t="s">
        <v>686</v>
      </c>
      <c r="Q100" s="28" t="s">
        <v>1559</v>
      </c>
      <c r="R100" s="28"/>
      <c r="S100" s="28"/>
      <c r="T100" s="28">
        <v>0</v>
      </c>
      <c r="U100" s="28">
        <v>0</v>
      </c>
      <c r="V100" s="28">
        <v>100</v>
      </c>
      <c r="W100" s="28" t="s">
        <v>968</v>
      </c>
      <c r="X100" s="28" t="s">
        <v>886</v>
      </c>
      <c r="Y100" s="28">
        <v>10</v>
      </c>
      <c r="Z100" s="30">
        <v>293.18</v>
      </c>
      <c r="AA100" s="30">
        <f t="shared" si="22"/>
        <v>2931.8</v>
      </c>
      <c r="AB100" s="30">
        <f t="shared" si="23"/>
        <v>3283.6160000000004</v>
      </c>
      <c r="AC100" s="30">
        <v>10</v>
      </c>
      <c r="AD100" s="30">
        <v>293.18</v>
      </c>
      <c r="AE100" s="30">
        <f t="shared" si="24"/>
        <v>2931.8</v>
      </c>
      <c r="AF100" s="30">
        <f t="shared" si="25"/>
        <v>3283.6160000000004</v>
      </c>
      <c r="AG100" s="30">
        <v>10</v>
      </c>
      <c r="AH100" s="30">
        <v>293.18</v>
      </c>
      <c r="AI100" s="30">
        <f t="shared" si="26"/>
        <v>2931.8</v>
      </c>
      <c r="AJ100" s="30">
        <f t="shared" si="27"/>
        <v>3283.6160000000004</v>
      </c>
      <c r="AK100" s="30">
        <v>10</v>
      </c>
      <c r="AL100" s="30">
        <v>293.18</v>
      </c>
      <c r="AM100" s="30">
        <f t="shared" si="28"/>
        <v>2931.8</v>
      </c>
      <c r="AN100" s="30">
        <f t="shared" si="29"/>
        <v>3283.6160000000004</v>
      </c>
      <c r="AO100" s="30"/>
      <c r="AP100" s="30"/>
      <c r="AQ100" s="30">
        <f t="shared" si="30"/>
        <v>0</v>
      </c>
      <c r="AR100" s="30">
        <f t="shared" si="31"/>
        <v>0</v>
      </c>
      <c r="AS100" s="30"/>
      <c r="AT100" s="30"/>
      <c r="AU100" s="30">
        <f t="shared" si="32"/>
        <v>0</v>
      </c>
      <c r="AV100" s="30">
        <f t="shared" si="33"/>
        <v>0</v>
      </c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>
        <f t="shared" si="34"/>
        <v>40</v>
      </c>
      <c r="ED100" s="90">
        <f t="shared" si="35"/>
        <v>11727.2</v>
      </c>
      <c r="EE100" s="90">
        <f t="shared" si="36"/>
        <v>13134.464000000002</v>
      </c>
      <c r="EF100" s="27" t="s">
        <v>1533</v>
      </c>
      <c r="EG100" s="28"/>
      <c r="EH100" s="28"/>
      <c r="EI100" s="28" t="s">
        <v>1342</v>
      </c>
      <c r="EJ100" s="28" t="s">
        <v>1563</v>
      </c>
      <c r="EK100" s="28" t="s">
        <v>1564</v>
      </c>
      <c r="EL100" s="28"/>
      <c r="EM100" s="28"/>
      <c r="EN100" s="28"/>
      <c r="EO100" s="28"/>
      <c r="EP100" s="28"/>
      <c r="EQ100" s="27"/>
    </row>
    <row r="101" spans="1:147" ht="19.5" customHeight="1">
      <c r="A101" s="28"/>
      <c r="B101" s="64" t="s">
        <v>1866</v>
      </c>
      <c r="C101" s="28" t="s">
        <v>1534</v>
      </c>
      <c r="D101" s="28" t="s">
        <v>1535</v>
      </c>
      <c r="E101" s="28" t="s">
        <v>1536</v>
      </c>
      <c r="F101" s="28" t="s">
        <v>855</v>
      </c>
      <c r="G101" s="28"/>
      <c r="H101" s="28" t="s">
        <v>862</v>
      </c>
      <c r="I101" s="28">
        <v>58</v>
      </c>
      <c r="J101" s="28">
        <v>710000000</v>
      </c>
      <c r="K101" s="25" t="s">
        <v>1532</v>
      </c>
      <c r="L101" s="28" t="s">
        <v>1773</v>
      </c>
      <c r="M101" s="28" t="s">
        <v>359</v>
      </c>
      <c r="N101" s="28" t="s">
        <v>1586</v>
      </c>
      <c r="O101" s="28" t="s">
        <v>1554</v>
      </c>
      <c r="P101" s="28" t="s">
        <v>686</v>
      </c>
      <c r="Q101" s="28" t="s">
        <v>1559</v>
      </c>
      <c r="R101" s="28"/>
      <c r="S101" s="28"/>
      <c r="T101" s="28">
        <v>0</v>
      </c>
      <c r="U101" s="28">
        <v>0</v>
      </c>
      <c r="V101" s="28">
        <v>100</v>
      </c>
      <c r="W101" s="28" t="s">
        <v>968</v>
      </c>
      <c r="X101" s="28" t="s">
        <v>886</v>
      </c>
      <c r="Y101" s="28">
        <v>11</v>
      </c>
      <c r="Z101" s="30">
        <v>293.18</v>
      </c>
      <c r="AA101" s="30">
        <f t="shared" si="22"/>
        <v>3224.98</v>
      </c>
      <c r="AB101" s="30">
        <f t="shared" si="23"/>
        <v>3611.9776</v>
      </c>
      <c r="AC101" s="30">
        <v>11</v>
      </c>
      <c r="AD101" s="30">
        <v>293.18</v>
      </c>
      <c r="AE101" s="30">
        <f t="shared" si="24"/>
        <v>3224.98</v>
      </c>
      <c r="AF101" s="30">
        <f t="shared" si="25"/>
        <v>3611.9776</v>
      </c>
      <c r="AG101" s="30">
        <v>11</v>
      </c>
      <c r="AH101" s="30">
        <v>293.18</v>
      </c>
      <c r="AI101" s="30">
        <f t="shared" si="26"/>
        <v>3224.98</v>
      </c>
      <c r="AJ101" s="30">
        <f t="shared" si="27"/>
        <v>3611.9776</v>
      </c>
      <c r="AK101" s="30">
        <v>11</v>
      </c>
      <c r="AL101" s="30">
        <v>293.18</v>
      </c>
      <c r="AM101" s="30">
        <f t="shared" si="28"/>
        <v>3224.98</v>
      </c>
      <c r="AN101" s="30">
        <f t="shared" si="29"/>
        <v>3611.9776</v>
      </c>
      <c r="AO101" s="30"/>
      <c r="AP101" s="30"/>
      <c r="AQ101" s="30">
        <f t="shared" si="30"/>
        <v>0</v>
      </c>
      <c r="AR101" s="30">
        <f t="shared" si="31"/>
        <v>0</v>
      </c>
      <c r="AS101" s="30"/>
      <c r="AT101" s="30"/>
      <c r="AU101" s="30">
        <f t="shared" si="32"/>
        <v>0</v>
      </c>
      <c r="AV101" s="30">
        <f t="shared" si="33"/>
        <v>0</v>
      </c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>
        <f t="shared" si="34"/>
        <v>44</v>
      </c>
      <c r="ED101" s="90">
        <f t="shared" si="35"/>
        <v>12899.92</v>
      </c>
      <c r="EE101" s="90">
        <f t="shared" si="36"/>
        <v>14447.9104</v>
      </c>
      <c r="EF101" s="27" t="s">
        <v>1533</v>
      </c>
      <c r="EG101" s="28"/>
      <c r="EH101" s="28"/>
      <c r="EI101" s="28" t="s">
        <v>1342</v>
      </c>
      <c r="EJ101" s="28" t="s">
        <v>1563</v>
      </c>
      <c r="EK101" s="28" t="s">
        <v>1564</v>
      </c>
      <c r="EL101" s="28"/>
      <c r="EM101" s="28"/>
      <c r="EN101" s="28"/>
      <c r="EO101" s="28"/>
      <c r="EP101" s="28"/>
      <c r="EQ101" s="27"/>
    </row>
    <row r="102" spans="1:147" ht="19.5" customHeight="1">
      <c r="A102" s="28"/>
      <c r="B102" s="64" t="s">
        <v>1867</v>
      </c>
      <c r="C102" s="28" t="s">
        <v>1534</v>
      </c>
      <c r="D102" s="28" t="s">
        <v>1535</v>
      </c>
      <c r="E102" s="28" t="s">
        <v>1536</v>
      </c>
      <c r="F102" s="28" t="s">
        <v>855</v>
      </c>
      <c r="G102" s="28"/>
      <c r="H102" s="28" t="s">
        <v>862</v>
      </c>
      <c r="I102" s="28">
        <v>58</v>
      </c>
      <c r="J102" s="28">
        <v>710000000</v>
      </c>
      <c r="K102" s="25" t="s">
        <v>1532</v>
      </c>
      <c r="L102" s="28" t="s">
        <v>1773</v>
      </c>
      <c r="M102" s="28" t="s">
        <v>359</v>
      </c>
      <c r="N102" s="28">
        <v>111010000</v>
      </c>
      <c r="O102" s="28" t="s">
        <v>1542</v>
      </c>
      <c r="P102" s="28" t="s">
        <v>686</v>
      </c>
      <c r="Q102" s="28" t="s">
        <v>1559</v>
      </c>
      <c r="R102" s="28"/>
      <c r="S102" s="28"/>
      <c r="T102" s="28">
        <v>0</v>
      </c>
      <c r="U102" s="28">
        <v>0</v>
      </c>
      <c r="V102" s="28">
        <v>100</v>
      </c>
      <c r="W102" s="28" t="s">
        <v>968</v>
      </c>
      <c r="X102" s="28" t="s">
        <v>886</v>
      </c>
      <c r="Y102" s="28">
        <v>23</v>
      </c>
      <c r="Z102" s="30">
        <v>293.18</v>
      </c>
      <c r="AA102" s="30">
        <f t="shared" si="22"/>
        <v>6743.14</v>
      </c>
      <c r="AB102" s="30">
        <f t="shared" si="23"/>
        <v>7552.316800000001</v>
      </c>
      <c r="AC102" s="30">
        <v>23</v>
      </c>
      <c r="AD102" s="30">
        <v>293.18</v>
      </c>
      <c r="AE102" s="30">
        <f t="shared" si="24"/>
        <v>6743.14</v>
      </c>
      <c r="AF102" s="30">
        <f t="shared" si="25"/>
        <v>7552.316800000001</v>
      </c>
      <c r="AG102" s="30">
        <v>23</v>
      </c>
      <c r="AH102" s="30">
        <v>293.18</v>
      </c>
      <c r="AI102" s="30">
        <f t="shared" si="26"/>
        <v>6743.14</v>
      </c>
      <c r="AJ102" s="30">
        <f t="shared" si="27"/>
        <v>7552.316800000001</v>
      </c>
      <c r="AK102" s="30">
        <v>23</v>
      </c>
      <c r="AL102" s="30">
        <v>293.18</v>
      </c>
      <c r="AM102" s="30">
        <f t="shared" si="28"/>
        <v>6743.14</v>
      </c>
      <c r="AN102" s="30">
        <f t="shared" si="29"/>
        <v>7552.316800000001</v>
      </c>
      <c r="AO102" s="30"/>
      <c r="AP102" s="30"/>
      <c r="AQ102" s="30">
        <f t="shared" si="30"/>
        <v>0</v>
      </c>
      <c r="AR102" s="30">
        <f t="shared" si="31"/>
        <v>0</v>
      </c>
      <c r="AS102" s="30"/>
      <c r="AT102" s="30"/>
      <c r="AU102" s="30">
        <f t="shared" si="32"/>
        <v>0</v>
      </c>
      <c r="AV102" s="30">
        <f t="shared" si="33"/>
        <v>0</v>
      </c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>
        <f t="shared" si="34"/>
        <v>92</v>
      </c>
      <c r="ED102" s="90">
        <f t="shared" si="35"/>
        <v>26972.56</v>
      </c>
      <c r="EE102" s="90">
        <f t="shared" si="36"/>
        <v>30209.267200000006</v>
      </c>
      <c r="EF102" s="27" t="s">
        <v>1533</v>
      </c>
      <c r="EG102" s="28"/>
      <c r="EH102" s="28"/>
      <c r="EI102" s="28" t="s">
        <v>1342</v>
      </c>
      <c r="EJ102" s="28" t="s">
        <v>1563</v>
      </c>
      <c r="EK102" s="28" t="s">
        <v>1564</v>
      </c>
      <c r="EL102" s="28"/>
      <c r="EM102" s="28"/>
      <c r="EN102" s="28"/>
      <c r="EO102" s="28"/>
      <c r="EP102" s="28"/>
      <c r="EQ102" s="27"/>
    </row>
    <row r="103" spans="1:147" ht="19.5" customHeight="1">
      <c r="A103" s="28"/>
      <c r="B103" s="64" t="s">
        <v>1868</v>
      </c>
      <c r="C103" s="28" t="s">
        <v>1534</v>
      </c>
      <c r="D103" s="28" t="s">
        <v>1535</v>
      </c>
      <c r="E103" s="28" t="s">
        <v>1536</v>
      </c>
      <c r="F103" s="28" t="s">
        <v>855</v>
      </c>
      <c r="G103" s="28"/>
      <c r="H103" s="28" t="s">
        <v>862</v>
      </c>
      <c r="I103" s="28">
        <v>58</v>
      </c>
      <c r="J103" s="28">
        <v>710000000</v>
      </c>
      <c r="K103" s="25" t="s">
        <v>1532</v>
      </c>
      <c r="L103" s="28" t="s">
        <v>1773</v>
      </c>
      <c r="M103" s="28" t="s">
        <v>359</v>
      </c>
      <c r="N103" s="28" t="s">
        <v>1584</v>
      </c>
      <c r="O103" s="28" t="s">
        <v>1541</v>
      </c>
      <c r="P103" s="28" t="s">
        <v>686</v>
      </c>
      <c r="Q103" s="28" t="s">
        <v>1559</v>
      </c>
      <c r="R103" s="28"/>
      <c r="S103" s="28"/>
      <c r="T103" s="28">
        <v>0</v>
      </c>
      <c r="U103" s="28">
        <v>0</v>
      </c>
      <c r="V103" s="28">
        <v>100</v>
      </c>
      <c r="W103" s="28" t="s">
        <v>968</v>
      </c>
      <c r="X103" s="28" t="s">
        <v>886</v>
      </c>
      <c r="Y103" s="28">
        <v>11</v>
      </c>
      <c r="Z103" s="30">
        <v>293.18</v>
      </c>
      <c r="AA103" s="30">
        <f t="shared" si="22"/>
        <v>3224.98</v>
      </c>
      <c r="AB103" s="30">
        <f t="shared" si="23"/>
        <v>3611.9776</v>
      </c>
      <c r="AC103" s="30">
        <v>11</v>
      </c>
      <c r="AD103" s="30">
        <v>293.18</v>
      </c>
      <c r="AE103" s="30">
        <f t="shared" si="24"/>
        <v>3224.98</v>
      </c>
      <c r="AF103" s="30">
        <f t="shared" si="25"/>
        <v>3611.9776</v>
      </c>
      <c r="AG103" s="30">
        <v>11</v>
      </c>
      <c r="AH103" s="30">
        <v>293.18</v>
      </c>
      <c r="AI103" s="30">
        <f t="shared" si="26"/>
        <v>3224.98</v>
      </c>
      <c r="AJ103" s="30">
        <f t="shared" si="27"/>
        <v>3611.9776</v>
      </c>
      <c r="AK103" s="30">
        <v>11</v>
      </c>
      <c r="AL103" s="30">
        <v>293.18</v>
      </c>
      <c r="AM103" s="30">
        <f t="shared" si="28"/>
        <v>3224.98</v>
      </c>
      <c r="AN103" s="30">
        <f t="shared" si="29"/>
        <v>3611.9776</v>
      </c>
      <c r="AO103" s="30"/>
      <c r="AP103" s="30"/>
      <c r="AQ103" s="30">
        <f t="shared" si="30"/>
        <v>0</v>
      </c>
      <c r="AR103" s="30">
        <f t="shared" si="31"/>
        <v>0</v>
      </c>
      <c r="AS103" s="30"/>
      <c r="AT103" s="30"/>
      <c r="AU103" s="30">
        <f t="shared" si="32"/>
        <v>0</v>
      </c>
      <c r="AV103" s="30">
        <f t="shared" si="33"/>
        <v>0</v>
      </c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>
        <f t="shared" si="34"/>
        <v>44</v>
      </c>
      <c r="ED103" s="90">
        <f t="shared" si="35"/>
        <v>12899.92</v>
      </c>
      <c r="EE103" s="90">
        <f t="shared" si="36"/>
        <v>14447.9104</v>
      </c>
      <c r="EF103" s="27" t="s">
        <v>1533</v>
      </c>
      <c r="EG103" s="28"/>
      <c r="EH103" s="28"/>
      <c r="EI103" s="28" t="s">
        <v>1342</v>
      </c>
      <c r="EJ103" s="28" t="s">
        <v>1563</v>
      </c>
      <c r="EK103" s="28" t="s">
        <v>1564</v>
      </c>
      <c r="EL103" s="28"/>
      <c r="EM103" s="28"/>
      <c r="EN103" s="28"/>
      <c r="EO103" s="28"/>
      <c r="EP103" s="28"/>
      <c r="EQ103" s="27"/>
    </row>
    <row r="104" spans="1:147" ht="19.5" customHeight="1">
      <c r="A104" s="25"/>
      <c r="B104" s="64" t="s">
        <v>1869</v>
      </c>
      <c r="C104" s="28" t="s">
        <v>1534</v>
      </c>
      <c r="D104" s="28" t="s">
        <v>1535</v>
      </c>
      <c r="E104" s="28" t="s">
        <v>1536</v>
      </c>
      <c r="F104" s="28" t="s">
        <v>855</v>
      </c>
      <c r="G104" s="28"/>
      <c r="H104" s="28" t="s">
        <v>862</v>
      </c>
      <c r="I104" s="28">
        <v>58</v>
      </c>
      <c r="J104" s="28">
        <v>710000000</v>
      </c>
      <c r="K104" s="25" t="s">
        <v>1532</v>
      </c>
      <c r="L104" s="28" t="s">
        <v>1773</v>
      </c>
      <c r="M104" s="28" t="s">
        <v>359</v>
      </c>
      <c r="N104" s="28">
        <v>511610000</v>
      </c>
      <c r="O104" s="28" t="s">
        <v>1551</v>
      </c>
      <c r="P104" s="28" t="s">
        <v>686</v>
      </c>
      <c r="Q104" s="28" t="s">
        <v>1559</v>
      </c>
      <c r="R104" s="28"/>
      <c r="S104" s="28"/>
      <c r="T104" s="28">
        <v>0</v>
      </c>
      <c r="U104" s="28">
        <v>0</v>
      </c>
      <c r="V104" s="28">
        <v>100</v>
      </c>
      <c r="W104" s="28" t="s">
        <v>968</v>
      </c>
      <c r="X104" s="28" t="s">
        <v>886</v>
      </c>
      <c r="Y104" s="28">
        <v>1800</v>
      </c>
      <c r="Z104" s="30">
        <v>1195.66</v>
      </c>
      <c r="AA104" s="30">
        <f t="shared" si="22"/>
        <v>2152188</v>
      </c>
      <c r="AB104" s="30">
        <f t="shared" si="23"/>
        <v>2410450.56</v>
      </c>
      <c r="AC104" s="30">
        <v>1800</v>
      </c>
      <c r="AD104" s="30">
        <v>1195.66</v>
      </c>
      <c r="AE104" s="30">
        <f t="shared" si="24"/>
        <v>2152188</v>
      </c>
      <c r="AF104" s="30">
        <f t="shared" si="25"/>
        <v>2410450.56</v>
      </c>
      <c r="AG104" s="30">
        <v>1800</v>
      </c>
      <c r="AH104" s="30">
        <v>1195.66</v>
      </c>
      <c r="AI104" s="30">
        <f t="shared" si="26"/>
        <v>2152188</v>
      </c>
      <c r="AJ104" s="30">
        <f t="shared" si="27"/>
        <v>2410450.56</v>
      </c>
      <c r="AK104" s="30">
        <v>1800</v>
      </c>
      <c r="AL104" s="30">
        <v>1195.66</v>
      </c>
      <c r="AM104" s="30">
        <f t="shared" si="28"/>
        <v>2152188</v>
      </c>
      <c r="AN104" s="30">
        <f t="shared" si="29"/>
        <v>2410450.56</v>
      </c>
      <c r="AO104" s="30"/>
      <c r="AP104" s="30"/>
      <c r="AQ104" s="30">
        <f t="shared" si="30"/>
        <v>0</v>
      </c>
      <c r="AR104" s="30">
        <f t="shared" si="31"/>
        <v>0</v>
      </c>
      <c r="AS104" s="30"/>
      <c r="AT104" s="30"/>
      <c r="AU104" s="30">
        <f t="shared" si="32"/>
        <v>0</v>
      </c>
      <c r="AV104" s="30">
        <f t="shared" si="33"/>
        <v>0</v>
      </c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>
        <f t="shared" si="34"/>
        <v>7200</v>
      </c>
      <c r="ED104" s="90">
        <f t="shared" si="35"/>
        <v>8608752</v>
      </c>
      <c r="EE104" s="90">
        <f t="shared" si="36"/>
        <v>9641802.24</v>
      </c>
      <c r="EF104" s="27" t="s">
        <v>1533</v>
      </c>
      <c r="EG104" s="28"/>
      <c r="EH104" s="28"/>
      <c r="EI104" s="28" t="s">
        <v>1342</v>
      </c>
      <c r="EJ104" s="28" t="s">
        <v>1561</v>
      </c>
      <c r="EK104" s="28" t="s">
        <v>1562</v>
      </c>
      <c r="EL104" s="28"/>
      <c r="EM104" s="28"/>
      <c r="EN104" s="28"/>
      <c r="EO104" s="28"/>
      <c r="EP104" s="28"/>
      <c r="EQ104" s="27"/>
    </row>
    <row r="105" spans="1:147" ht="19.5" customHeight="1">
      <c r="A105" s="25"/>
      <c r="B105" s="64" t="s">
        <v>1870</v>
      </c>
      <c r="C105" s="28" t="s">
        <v>1534</v>
      </c>
      <c r="D105" s="28" t="s">
        <v>1535</v>
      </c>
      <c r="E105" s="28" t="s">
        <v>1536</v>
      </c>
      <c r="F105" s="28" t="s">
        <v>855</v>
      </c>
      <c r="G105" s="28"/>
      <c r="H105" s="28" t="s">
        <v>862</v>
      </c>
      <c r="I105" s="28">
        <v>58</v>
      </c>
      <c r="J105" s="28">
        <v>710000000</v>
      </c>
      <c r="K105" s="25" t="s">
        <v>1532</v>
      </c>
      <c r="L105" s="28" t="s">
        <v>1773</v>
      </c>
      <c r="M105" s="28" t="s">
        <v>359</v>
      </c>
      <c r="N105" s="28">
        <v>316621100</v>
      </c>
      <c r="O105" s="28" t="s">
        <v>1550</v>
      </c>
      <c r="P105" s="28" t="s">
        <v>686</v>
      </c>
      <c r="Q105" s="28" t="s">
        <v>1559</v>
      </c>
      <c r="R105" s="28"/>
      <c r="S105" s="28"/>
      <c r="T105" s="28">
        <v>0</v>
      </c>
      <c r="U105" s="28">
        <v>0</v>
      </c>
      <c r="V105" s="28">
        <v>100</v>
      </c>
      <c r="W105" s="28" t="s">
        <v>968</v>
      </c>
      <c r="X105" s="28" t="s">
        <v>886</v>
      </c>
      <c r="Y105" s="28">
        <v>2200</v>
      </c>
      <c r="Z105" s="30">
        <v>1195.66</v>
      </c>
      <c r="AA105" s="30">
        <f t="shared" si="22"/>
        <v>2630452</v>
      </c>
      <c r="AB105" s="30">
        <f t="shared" si="23"/>
        <v>2946106.24</v>
      </c>
      <c r="AC105" s="30">
        <v>2200</v>
      </c>
      <c r="AD105" s="30">
        <v>1195.66</v>
      </c>
      <c r="AE105" s="30">
        <f t="shared" si="24"/>
        <v>2630452</v>
      </c>
      <c r="AF105" s="30">
        <f t="shared" si="25"/>
        <v>2946106.24</v>
      </c>
      <c r="AG105" s="30">
        <v>2200</v>
      </c>
      <c r="AH105" s="30">
        <v>1195.66</v>
      </c>
      <c r="AI105" s="30">
        <f t="shared" si="26"/>
        <v>2630452</v>
      </c>
      <c r="AJ105" s="30">
        <f aca="true" t="shared" si="37" ref="AJ105:AJ136">IF(X105="С НДС",AI105*1.12,AI105)</f>
        <v>2946106.24</v>
      </c>
      <c r="AK105" s="30">
        <v>2200</v>
      </c>
      <c r="AL105" s="30">
        <v>1195.66</v>
      </c>
      <c r="AM105" s="30">
        <f t="shared" si="28"/>
        <v>2630452</v>
      </c>
      <c r="AN105" s="30">
        <f aca="true" t="shared" si="38" ref="AN105:AN136">IF(X105="С НДС",AM105*1.12,AM105)</f>
        <v>2946106.24</v>
      </c>
      <c r="AO105" s="30"/>
      <c r="AP105" s="30"/>
      <c r="AQ105" s="30">
        <f t="shared" si="30"/>
        <v>0</v>
      </c>
      <c r="AR105" s="30">
        <f aca="true" t="shared" si="39" ref="AR105:AR136">IF(X105="С НДС",AQ105*1.12,AQ105)</f>
        <v>0</v>
      </c>
      <c r="AS105" s="30"/>
      <c r="AT105" s="30"/>
      <c r="AU105" s="30">
        <f t="shared" si="32"/>
        <v>0</v>
      </c>
      <c r="AV105" s="30">
        <f aca="true" t="shared" si="40" ref="AV105:AV136">IF(X105="С НДС",AU105*1.12,AU105)</f>
        <v>0</v>
      </c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>
        <f aca="true" t="shared" si="41" ref="EC105:EC136">SUM(Y105,AC105,AG105,AK105,AO105)</f>
        <v>8800</v>
      </c>
      <c r="ED105" s="90">
        <f aca="true" t="shared" si="42" ref="ED105:ED136">SUM(AU105,AQ105,AM105,AE105,AA105,AI105)</f>
        <v>10521808</v>
      </c>
      <c r="EE105" s="90">
        <f aca="true" t="shared" si="43" ref="EE105:EE136">IF(X105="С НДС",ED105*1.12,ED105)</f>
        <v>11784424.96</v>
      </c>
      <c r="EF105" s="27" t="s">
        <v>1533</v>
      </c>
      <c r="EG105" s="28"/>
      <c r="EH105" s="28"/>
      <c r="EI105" s="28" t="s">
        <v>1342</v>
      </c>
      <c r="EJ105" s="28" t="s">
        <v>1561</v>
      </c>
      <c r="EK105" s="28" t="s">
        <v>1562</v>
      </c>
      <c r="EL105" s="28"/>
      <c r="EM105" s="28"/>
      <c r="EN105" s="28"/>
      <c r="EO105" s="28"/>
      <c r="EP105" s="28"/>
      <c r="EQ105" s="27"/>
    </row>
    <row r="106" spans="1:147" ht="19.5" customHeight="1">
      <c r="A106" s="25"/>
      <c r="B106" s="64" t="s">
        <v>1871</v>
      </c>
      <c r="C106" s="28" t="s">
        <v>1534</v>
      </c>
      <c r="D106" s="28" t="s">
        <v>1535</v>
      </c>
      <c r="E106" s="28" t="s">
        <v>1536</v>
      </c>
      <c r="F106" s="28" t="s">
        <v>855</v>
      </c>
      <c r="G106" s="28"/>
      <c r="H106" s="28" t="s">
        <v>862</v>
      </c>
      <c r="I106" s="28">
        <v>58</v>
      </c>
      <c r="J106" s="28">
        <v>710000000</v>
      </c>
      <c r="K106" s="25" t="s">
        <v>1532</v>
      </c>
      <c r="L106" s="28" t="s">
        <v>1773</v>
      </c>
      <c r="M106" s="28" t="s">
        <v>359</v>
      </c>
      <c r="N106" s="28">
        <v>750000000</v>
      </c>
      <c r="O106" s="28" t="s">
        <v>1553</v>
      </c>
      <c r="P106" s="28" t="s">
        <v>686</v>
      </c>
      <c r="Q106" s="28" t="s">
        <v>1559</v>
      </c>
      <c r="R106" s="28"/>
      <c r="S106" s="28"/>
      <c r="T106" s="28">
        <v>0</v>
      </c>
      <c r="U106" s="28">
        <v>0</v>
      </c>
      <c r="V106" s="28">
        <v>100</v>
      </c>
      <c r="W106" s="28" t="s">
        <v>968</v>
      </c>
      <c r="X106" s="28" t="s">
        <v>886</v>
      </c>
      <c r="Y106" s="28">
        <v>600</v>
      </c>
      <c r="Z106" s="30">
        <v>1195.66</v>
      </c>
      <c r="AA106" s="30">
        <f t="shared" si="22"/>
        <v>717396</v>
      </c>
      <c r="AB106" s="30">
        <f t="shared" si="23"/>
        <v>803483.52</v>
      </c>
      <c r="AC106" s="30">
        <v>600</v>
      </c>
      <c r="AD106" s="30">
        <v>1195.66</v>
      </c>
      <c r="AE106" s="30">
        <f t="shared" si="24"/>
        <v>717396</v>
      </c>
      <c r="AF106" s="30">
        <f t="shared" si="25"/>
        <v>803483.52</v>
      </c>
      <c r="AG106" s="30">
        <v>600</v>
      </c>
      <c r="AH106" s="30">
        <v>1195.66</v>
      </c>
      <c r="AI106" s="30">
        <f t="shared" si="26"/>
        <v>717396</v>
      </c>
      <c r="AJ106" s="30">
        <f t="shared" si="37"/>
        <v>803483.52</v>
      </c>
      <c r="AK106" s="30">
        <v>600</v>
      </c>
      <c r="AL106" s="30">
        <v>1195.66</v>
      </c>
      <c r="AM106" s="30">
        <f t="shared" si="28"/>
        <v>717396</v>
      </c>
      <c r="AN106" s="30">
        <f t="shared" si="38"/>
        <v>803483.52</v>
      </c>
      <c r="AO106" s="30"/>
      <c r="AP106" s="30"/>
      <c r="AQ106" s="30">
        <f t="shared" si="30"/>
        <v>0</v>
      </c>
      <c r="AR106" s="30">
        <f t="shared" si="39"/>
        <v>0</v>
      </c>
      <c r="AS106" s="30"/>
      <c r="AT106" s="30"/>
      <c r="AU106" s="30">
        <f t="shared" si="32"/>
        <v>0</v>
      </c>
      <c r="AV106" s="30">
        <f t="shared" si="40"/>
        <v>0</v>
      </c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>
        <f t="shared" si="41"/>
        <v>2400</v>
      </c>
      <c r="ED106" s="90">
        <f t="shared" si="42"/>
        <v>2869584</v>
      </c>
      <c r="EE106" s="90">
        <f t="shared" si="43"/>
        <v>3213934.08</v>
      </c>
      <c r="EF106" s="27" t="s">
        <v>1533</v>
      </c>
      <c r="EG106" s="28"/>
      <c r="EH106" s="28"/>
      <c r="EI106" s="28" t="s">
        <v>1342</v>
      </c>
      <c r="EJ106" s="28" t="s">
        <v>1561</v>
      </c>
      <c r="EK106" s="28" t="s">
        <v>1562</v>
      </c>
      <c r="EL106" s="28"/>
      <c r="EM106" s="28"/>
      <c r="EN106" s="28"/>
      <c r="EO106" s="28"/>
      <c r="EP106" s="28"/>
      <c r="EQ106" s="27"/>
    </row>
    <row r="107" spans="1:147" ht="19.5" customHeight="1">
      <c r="A107" s="25"/>
      <c r="B107" s="64" t="s">
        <v>1872</v>
      </c>
      <c r="C107" s="28" t="s">
        <v>1534</v>
      </c>
      <c r="D107" s="28" t="s">
        <v>1535</v>
      </c>
      <c r="E107" s="28" t="s">
        <v>1536</v>
      </c>
      <c r="F107" s="28" t="s">
        <v>855</v>
      </c>
      <c r="G107" s="28"/>
      <c r="H107" s="28" t="s">
        <v>862</v>
      </c>
      <c r="I107" s="28">
        <v>58</v>
      </c>
      <c r="J107" s="28">
        <v>710000000</v>
      </c>
      <c r="K107" s="25" t="s">
        <v>1532</v>
      </c>
      <c r="L107" s="28" t="s">
        <v>1773</v>
      </c>
      <c r="M107" s="28" t="s">
        <v>359</v>
      </c>
      <c r="N107" s="28">
        <v>552210000</v>
      </c>
      <c r="O107" s="28" t="s">
        <v>1546</v>
      </c>
      <c r="P107" s="28" t="s">
        <v>686</v>
      </c>
      <c r="Q107" s="28" t="s">
        <v>1559</v>
      </c>
      <c r="R107" s="28"/>
      <c r="S107" s="28"/>
      <c r="T107" s="28">
        <v>0</v>
      </c>
      <c r="U107" s="28">
        <v>0</v>
      </c>
      <c r="V107" s="28">
        <v>100</v>
      </c>
      <c r="W107" s="28" t="s">
        <v>968</v>
      </c>
      <c r="X107" s="28" t="s">
        <v>886</v>
      </c>
      <c r="Y107" s="28">
        <v>400</v>
      </c>
      <c r="Z107" s="30">
        <v>1195.66</v>
      </c>
      <c r="AA107" s="30">
        <f t="shared" si="22"/>
        <v>478264.00000000006</v>
      </c>
      <c r="AB107" s="30">
        <f t="shared" si="23"/>
        <v>535655.6800000002</v>
      </c>
      <c r="AC107" s="30">
        <v>400</v>
      </c>
      <c r="AD107" s="30">
        <v>1195.66</v>
      </c>
      <c r="AE107" s="30">
        <f t="shared" si="24"/>
        <v>478264.00000000006</v>
      </c>
      <c r="AF107" s="30">
        <f t="shared" si="25"/>
        <v>535655.6800000002</v>
      </c>
      <c r="AG107" s="30">
        <v>400</v>
      </c>
      <c r="AH107" s="30">
        <v>1195.66</v>
      </c>
      <c r="AI107" s="30">
        <f t="shared" si="26"/>
        <v>478264.00000000006</v>
      </c>
      <c r="AJ107" s="30">
        <f t="shared" si="37"/>
        <v>535655.6800000002</v>
      </c>
      <c r="AK107" s="30">
        <v>400</v>
      </c>
      <c r="AL107" s="30">
        <v>1195.66</v>
      </c>
      <c r="AM107" s="30">
        <f t="shared" si="28"/>
        <v>478264.00000000006</v>
      </c>
      <c r="AN107" s="30">
        <f t="shared" si="38"/>
        <v>535655.6800000002</v>
      </c>
      <c r="AO107" s="30"/>
      <c r="AP107" s="30"/>
      <c r="AQ107" s="30">
        <f t="shared" si="30"/>
        <v>0</v>
      </c>
      <c r="AR107" s="30">
        <f t="shared" si="39"/>
        <v>0</v>
      </c>
      <c r="AS107" s="30"/>
      <c r="AT107" s="30"/>
      <c r="AU107" s="30">
        <f t="shared" si="32"/>
        <v>0</v>
      </c>
      <c r="AV107" s="30">
        <f t="shared" si="40"/>
        <v>0</v>
      </c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>
        <f t="shared" si="41"/>
        <v>1600</v>
      </c>
      <c r="ED107" s="90">
        <f t="shared" si="42"/>
        <v>1913056.0000000002</v>
      </c>
      <c r="EE107" s="90">
        <f t="shared" si="43"/>
        <v>2142622.7200000007</v>
      </c>
      <c r="EF107" s="27" t="s">
        <v>1533</v>
      </c>
      <c r="EG107" s="28"/>
      <c r="EH107" s="28"/>
      <c r="EI107" s="28" t="s">
        <v>1342</v>
      </c>
      <c r="EJ107" s="28" t="s">
        <v>1561</v>
      </c>
      <c r="EK107" s="28" t="s">
        <v>1562</v>
      </c>
      <c r="EL107" s="28"/>
      <c r="EM107" s="28"/>
      <c r="EN107" s="28"/>
      <c r="EO107" s="28"/>
      <c r="EP107" s="28"/>
      <c r="EQ107" s="27"/>
    </row>
    <row r="108" spans="1:147" ht="19.5" customHeight="1">
      <c r="A108" s="25"/>
      <c r="B108" s="64" t="s">
        <v>1873</v>
      </c>
      <c r="C108" s="28" t="s">
        <v>1534</v>
      </c>
      <c r="D108" s="28" t="s">
        <v>1535</v>
      </c>
      <c r="E108" s="28" t="s">
        <v>1536</v>
      </c>
      <c r="F108" s="28" t="s">
        <v>855</v>
      </c>
      <c r="G108" s="28"/>
      <c r="H108" s="28" t="s">
        <v>862</v>
      </c>
      <c r="I108" s="28">
        <v>58</v>
      </c>
      <c r="J108" s="28">
        <v>710000000</v>
      </c>
      <c r="K108" s="25" t="s">
        <v>1532</v>
      </c>
      <c r="L108" s="28" t="s">
        <v>1773</v>
      </c>
      <c r="M108" s="28" t="s">
        <v>359</v>
      </c>
      <c r="N108" s="28">
        <v>351010000</v>
      </c>
      <c r="O108" s="28" t="s">
        <v>1543</v>
      </c>
      <c r="P108" s="28" t="s">
        <v>686</v>
      </c>
      <c r="Q108" s="28" t="s">
        <v>1559</v>
      </c>
      <c r="R108" s="28"/>
      <c r="S108" s="28"/>
      <c r="T108" s="28">
        <v>0</v>
      </c>
      <c r="U108" s="28">
        <v>0</v>
      </c>
      <c r="V108" s="28">
        <v>100</v>
      </c>
      <c r="W108" s="28" t="s">
        <v>968</v>
      </c>
      <c r="X108" s="28" t="s">
        <v>886</v>
      </c>
      <c r="Y108" s="28">
        <v>1900</v>
      </c>
      <c r="Z108" s="30">
        <v>1195.66</v>
      </c>
      <c r="AA108" s="30">
        <f t="shared" si="22"/>
        <v>2271754</v>
      </c>
      <c r="AB108" s="30">
        <f t="shared" si="23"/>
        <v>2544364.4800000004</v>
      </c>
      <c r="AC108" s="30">
        <v>1900</v>
      </c>
      <c r="AD108" s="30">
        <v>1195.66</v>
      </c>
      <c r="AE108" s="30">
        <f t="shared" si="24"/>
        <v>2271754</v>
      </c>
      <c r="AF108" s="30">
        <f t="shared" si="25"/>
        <v>2544364.4800000004</v>
      </c>
      <c r="AG108" s="30">
        <v>1900</v>
      </c>
      <c r="AH108" s="30">
        <v>1195.66</v>
      </c>
      <c r="AI108" s="30">
        <f t="shared" si="26"/>
        <v>2271754</v>
      </c>
      <c r="AJ108" s="30">
        <f t="shared" si="37"/>
        <v>2544364.4800000004</v>
      </c>
      <c r="AK108" s="30">
        <v>1900</v>
      </c>
      <c r="AL108" s="30">
        <v>1195.66</v>
      </c>
      <c r="AM108" s="30">
        <f t="shared" si="28"/>
        <v>2271754</v>
      </c>
      <c r="AN108" s="30">
        <f t="shared" si="38"/>
        <v>2544364.4800000004</v>
      </c>
      <c r="AO108" s="30"/>
      <c r="AP108" s="30"/>
      <c r="AQ108" s="30">
        <f t="shared" si="30"/>
        <v>0</v>
      </c>
      <c r="AR108" s="30">
        <f t="shared" si="39"/>
        <v>0</v>
      </c>
      <c r="AS108" s="30"/>
      <c r="AT108" s="30"/>
      <c r="AU108" s="30">
        <f t="shared" si="32"/>
        <v>0</v>
      </c>
      <c r="AV108" s="30">
        <f t="shared" si="40"/>
        <v>0</v>
      </c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>
        <f t="shared" si="41"/>
        <v>7600</v>
      </c>
      <c r="ED108" s="90">
        <f t="shared" si="42"/>
        <v>9087016</v>
      </c>
      <c r="EE108" s="90">
        <f t="shared" si="43"/>
        <v>10177457.920000002</v>
      </c>
      <c r="EF108" s="27" t="s">
        <v>1533</v>
      </c>
      <c r="EG108" s="28"/>
      <c r="EH108" s="28"/>
      <c r="EI108" s="28" t="s">
        <v>1342</v>
      </c>
      <c r="EJ108" s="28" t="s">
        <v>1561</v>
      </c>
      <c r="EK108" s="28" t="s">
        <v>1562</v>
      </c>
      <c r="EL108" s="28"/>
      <c r="EM108" s="28"/>
      <c r="EN108" s="28"/>
      <c r="EO108" s="28"/>
      <c r="EP108" s="28"/>
      <c r="EQ108" s="27"/>
    </row>
    <row r="109" spans="1:147" ht="19.5" customHeight="1">
      <c r="A109" s="25"/>
      <c r="B109" s="64" t="s">
        <v>1874</v>
      </c>
      <c r="C109" s="28" t="s">
        <v>1534</v>
      </c>
      <c r="D109" s="28" t="s">
        <v>1535</v>
      </c>
      <c r="E109" s="28" t="s">
        <v>1536</v>
      </c>
      <c r="F109" s="28" t="s">
        <v>855</v>
      </c>
      <c r="G109" s="28"/>
      <c r="H109" s="28" t="s">
        <v>862</v>
      </c>
      <c r="I109" s="28">
        <v>58</v>
      </c>
      <c r="J109" s="28">
        <v>710000000</v>
      </c>
      <c r="K109" s="25" t="s">
        <v>1532</v>
      </c>
      <c r="L109" s="28" t="s">
        <v>1773</v>
      </c>
      <c r="M109" s="28" t="s">
        <v>359</v>
      </c>
      <c r="N109" s="28" t="s">
        <v>1586</v>
      </c>
      <c r="O109" s="28" t="s">
        <v>1554</v>
      </c>
      <c r="P109" s="28" t="s">
        <v>686</v>
      </c>
      <c r="Q109" s="28" t="s">
        <v>1559</v>
      </c>
      <c r="R109" s="28"/>
      <c r="S109" s="28"/>
      <c r="T109" s="28">
        <v>0</v>
      </c>
      <c r="U109" s="28">
        <v>0</v>
      </c>
      <c r="V109" s="28">
        <v>100</v>
      </c>
      <c r="W109" s="28" t="s">
        <v>968</v>
      </c>
      <c r="X109" s="28" t="s">
        <v>886</v>
      </c>
      <c r="Y109" s="28">
        <v>2000</v>
      </c>
      <c r="Z109" s="30">
        <v>1195.66</v>
      </c>
      <c r="AA109" s="30">
        <f t="shared" si="22"/>
        <v>2391320</v>
      </c>
      <c r="AB109" s="30">
        <f t="shared" si="23"/>
        <v>2678278.4000000004</v>
      </c>
      <c r="AC109" s="30">
        <v>2000</v>
      </c>
      <c r="AD109" s="30">
        <v>1195.66</v>
      </c>
      <c r="AE109" s="30">
        <f t="shared" si="24"/>
        <v>2391320</v>
      </c>
      <c r="AF109" s="30">
        <f t="shared" si="25"/>
        <v>2678278.4000000004</v>
      </c>
      <c r="AG109" s="30">
        <v>2000</v>
      </c>
      <c r="AH109" s="30">
        <v>1195.66</v>
      </c>
      <c r="AI109" s="30">
        <f t="shared" si="26"/>
        <v>2391320</v>
      </c>
      <c r="AJ109" s="30">
        <f t="shared" si="37"/>
        <v>2678278.4000000004</v>
      </c>
      <c r="AK109" s="30">
        <v>2000</v>
      </c>
      <c r="AL109" s="30">
        <v>1195.66</v>
      </c>
      <c r="AM109" s="30">
        <f t="shared" si="28"/>
        <v>2391320</v>
      </c>
      <c r="AN109" s="30">
        <f t="shared" si="38"/>
        <v>2678278.4000000004</v>
      </c>
      <c r="AO109" s="30"/>
      <c r="AP109" s="30"/>
      <c r="AQ109" s="30">
        <f t="shared" si="30"/>
        <v>0</v>
      </c>
      <c r="AR109" s="30">
        <f t="shared" si="39"/>
        <v>0</v>
      </c>
      <c r="AS109" s="30"/>
      <c r="AT109" s="30"/>
      <c r="AU109" s="30">
        <f t="shared" si="32"/>
        <v>0</v>
      </c>
      <c r="AV109" s="30">
        <f t="shared" si="40"/>
        <v>0</v>
      </c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>
        <f t="shared" si="41"/>
        <v>8000</v>
      </c>
      <c r="ED109" s="90">
        <f t="shared" si="42"/>
        <v>9565280</v>
      </c>
      <c r="EE109" s="90">
        <f t="shared" si="43"/>
        <v>10713113.600000001</v>
      </c>
      <c r="EF109" s="27" t="s">
        <v>1533</v>
      </c>
      <c r="EG109" s="28"/>
      <c r="EH109" s="28"/>
      <c r="EI109" s="28" t="s">
        <v>1342</v>
      </c>
      <c r="EJ109" s="28" t="s">
        <v>1561</v>
      </c>
      <c r="EK109" s="28" t="s">
        <v>1562</v>
      </c>
      <c r="EL109" s="28"/>
      <c r="EM109" s="28"/>
      <c r="EN109" s="28"/>
      <c r="EO109" s="28"/>
      <c r="EP109" s="28"/>
      <c r="EQ109" s="27"/>
    </row>
    <row r="110" spans="1:147" ht="19.5" customHeight="1">
      <c r="A110" s="25"/>
      <c r="B110" s="64" t="s">
        <v>1875</v>
      </c>
      <c r="C110" s="28" t="s">
        <v>1534</v>
      </c>
      <c r="D110" s="28" t="s">
        <v>1535</v>
      </c>
      <c r="E110" s="28" t="s">
        <v>1536</v>
      </c>
      <c r="F110" s="28" t="s">
        <v>855</v>
      </c>
      <c r="G110" s="28"/>
      <c r="H110" s="28" t="s">
        <v>862</v>
      </c>
      <c r="I110" s="28">
        <v>58</v>
      </c>
      <c r="J110" s="28">
        <v>710000000</v>
      </c>
      <c r="K110" s="25" t="s">
        <v>1532</v>
      </c>
      <c r="L110" s="28" t="s">
        <v>1773</v>
      </c>
      <c r="M110" s="28" t="s">
        <v>359</v>
      </c>
      <c r="N110" s="28" t="s">
        <v>1584</v>
      </c>
      <c r="O110" s="28" t="s">
        <v>1541</v>
      </c>
      <c r="P110" s="28" t="s">
        <v>686</v>
      </c>
      <c r="Q110" s="28" t="s">
        <v>1559</v>
      </c>
      <c r="R110" s="28"/>
      <c r="S110" s="28"/>
      <c r="T110" s="28">
        <v>0</v>
      </c>
      <c r="U110" s="28">
        <v>0</v>
      </c>
      <c r="V110" s="28">
        <v>100</v>
      </c>
      <c r="W110" s="28" t="s">
        <v>968</v>
      </c>
      <c r="X110" s="28" t="s">
        <v>886</v>
      </c>
      <c r="Y110" s="28">
        <v>500</v>
      </c>
      <c r="Z110" s="30">
        <v>1195.66</v>
      </c>
      <c r="AA110" s="30">
        <f t="shared" si="22"/>
        <v>597830</v>
      </c>
      <c r="AB110" s="30">
        <f t="shared" si="23"/>
        <v>669569.6000000001</v>
      </c>
      <c r="AC110" s="30">
        <v>500</v>
      </c>
      <c r="AD110" s="30">
        <v>1195.66</v>
      </c>
      <c r="AE110" s="30">
        <f t="shared" si="24"/>
        <v>597830</v>
      </c>
      <c r="AF110" s="30">
        <f t="shared" si="25"/>
        <v>669569.6000000001</v>
      </c>
      <c r="AG110" s="30">
        <v>500</v>
      </c>
      <c r="AH110" s="30">
        <v>1195.66</v>
      </c>
      <c r="AI110" s="30">
        <f t="shared" si="26"/>
        <v>597830</v>
      </c>
      <c r="AJ110" s="30">
        <f t="shared" si="37"/>
        <v>669569.6000000001</v>
      </c>
      <c r="AK110" s="30">
        <v>500</v>
      </c>
      <c r="AL110" s="30">
        <v>1195.66</v>
      </c>
      <c r="AM110" s="30">
        <f t="shared" si="28"/>
        <v>597830</v>
      </c>
      <c r="AN110" s="30">
        <f t="shared" si="38"/>
        <v>669569.6000000001</v>
      </c>
      <c r="AO110" s="30"/>
      <c r="AP110" s="30"/>
      <c r="AQ110" s="30">
        <f t="shared" si="30"/>
        <v>0</v>
      </c>
      <c r="AR110" s="30">
        <f t="shared" si="39"/>
        <v>0</v>
      </c>
      <c r="AS110" s="30"/>
      <c r="AT110" s="30"/>
      <c r="AU110" s="30">
        <f t="shared" si="32"/>
        <v>0</v>
      </c>
      <c r="AV110" s="30">
        <f t="shared" si="40"/>
        <v>0</v>
      </c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>
        <f t="shared" si="41"/>
        <v>2000</v>
      </c>
      <c r="ED110" s="90">
        <f t="shared" si="42"/>
        <v>2391320</v>
      </c>
      <c r="EE110" s="90">
        <f t="shared" si="43"/>
        <v>2678278.4000000004</v>
      </c>
      <c r="EF110" s="27" t="s">
        <v>1533</v>
      </c>
      <c r="EG110" s="28"/>
      <c r="EH110" s="28"/>
      <c r="EI110" s="28" t="s">
        <v>1342</v>
      </c>
      <c r="EJ110" s="28" t="s">
        <v>1561</v>
      </c>
      <c r="EK110" s="28" t="s">
        <v>1562</v>
      </c>
      <c r="EL110" s="28"/>
      <c r="EM110" s="28"/>
      <c r="EN110" s="28"/>
      <c r="EO110" s="28"/>
      <c r="EP110" s="28"/>
      <c r="EQ110" s="27"/>
    </row>
    <row r="111" spans="1:147" ht="19.5" customHeight="1">
      <c r="A111" s="25"/>
      <c r="B111" s="64" t="s">
        <v>1876</v>
      </c>
      <c r="C111" s="28" t="s">
        <v>1534</v>
      </c>
      <c r="D111" s="28" t="s">
        <v>1535</v>
      </c>
      <c r="E111" s="28" t="s">
        <v>1536</v>
      </c>
      <c r="F111" s="28" t="s">
        <v>855</v>
      </c>
      <c r="G111" s="28"/>
      <c r="H111" s="28" t="s">
        <v>862</v>
      </c>
      <c r="I111" s="28">
        <v>58</v>
      </c>
      <c r="J111" s="28">
        <v>710000000</v>
      </c>
      <c r="K111" s="25" t="s">
        <v>1532</v>
      </c>
      <c r="L111" s="28" t="s">
        <v>1773</v>
      </c>
      <c r="M111" s="28" t="s">
        <v>359</v>
      </c>
      <c r="N111" s="28">
        <v>396473100</v>
      </c>
      <c r="O111" s="28" t="s">
        <v>1548</v>
      </c>
      <c r="P111" s="28" t="s">
        <v>686</v>
      </c>
      <c r="Q111" s="28" t="s">
        <v>1559</v>
      </c>
      <c r="R111" s="28"/>
      <c r="S111" s="28"/>
      <c r="T111" s="28">
        <v>0</v>
      </c>
      <c r="U111" s="28">
        <v>0</v>
      </c>
      <c r="V111" s="28">
        <v>100</v>
      </c>
      <c r="W111" s="28" t="s">
        <v>968</v>
      </c>
      <c r="X111" s="28" t="s">
        <v>886</v>
      </c>
      <c r="Y111" s="28">
        <v>1600</v>
      </c>
      <c r="Z111" s="30">
        <v>1195.66</v>
      </c>
      <c r="AA111" s="30">
        <f t="shared" si="22"/>
        <v>1913056.0000000002</v>
      </c>
      <c r="AB111" s="30">
        <f t="shared" si="23"/>
        <v>2142622.7200000007</v>
      </c>
      <c r="AC111" s="30">
        <v>1600</v>
      </c>
      <c r="AD111" s="30">
        <v>1195.66</v>
      </c>
      <c r="AE111" s="30">
        <f t="shared" si="24"/>
        <v>1913056.0000000002</v>
      </c>
      <c r="AF111" s="30">
        <f t="shared" si="25"/>
        <v>2142622.7200000007</v>
      </c>
      <c r="AG111" s="30">
        <v>1600</v>
      </c>
      <c r="AH111" s="30">
        <v>1195.66</v>
      </c>
      <c r="AI111" s="30">
        <f t="shared" si="26"/>
        <v>1913056.0000000002</v>
      </c>
      <c r="AJ111" s="30">
        <f t="shared" si="37"/>
        <v>2142622.7200000007</v>
      </c>
      <c r="AK111" s="30">
        <v>1600</v>
      </c>
      <c r="AL111" s="30">
        <v>1195.66</v>
      </c>
      <c r="AM111" s="30">
        <f t="shared" si="28"/>
        <v>1913056.0000000002</v>
      </c>
      <c r="AN111" s="30">
        <f t="shared" si="38"/>
        <v>2142622.7200000007</v>
      </c>
      <c r="AO111" s="30"/>
      <c r="AP111" s="30"/>
      <c r="AQ111" s="30">
        <f t="shared" si="30"/>
        <v>0</v>
      </c>
      <c r="AR111" s="30">
        <f t="shared" si="39"/>
        <v>0</v>
      </c>
      <c r="AS111" s="30"/>
      <c r="AT111" s="30"/>
      <c r="AU111" s="30">
        <f t="shared" si="32"/>
        <v>0</v>
      </c>
      <c r="AV111" s="30">
        <f t="shared" si="40"/>
        <v>0</v>
      </c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>
        <f t="shared" si="41"/>
        <v>6400</v>
      </c>
      <c r="ED111" s="90">
        <f t="shared" si="42"/>
        <v>7652224.000000001</v>
      </c>
      <c r="EE111" s="90">
        <f t="shared" si="43"/>
        <v>8570490.880000003</v>
      </c>
      <c r="EF111" s="27" t="s">
        <v>1533</v>
      </c>
      <c r="EG111" s="28"/>
      <c r="EH111" s="28"/>
      <c r="EI111" s="28" t="s">
        <v>1342</v>
      </c>
      <c r="EJ111" s="28" t="s">
        <v>1561</v>
      </c>
      <c r="EK111" s="28" t="s">
        <v>1562</v>
      </c>
      <c r="EL111" s="28"/>
      <c r="EM111" s="28"/>
      <c r="EN111" s="28"/>
      <c r="EO111" s="28"/>
      <c r="EP111" s="28"/>
      <c r="EQ111" s="27"/>
    </row>
    <row r="112" spans="1:147" ht="19.5" customHeight="1">
      <c r="A112" s="28"/>
      <c r="B112" s="64" t="s">
        <v>1877</v>
      </c>
      <c r="C112" s="28" t="s">
        <v>1534</v>
      </c>
      <c r="D112" s="28" t="s">
        <v>1535</v>
      </c>
      <c r="E112" s="28" t="s">
        <v>1536</v>
      </c>
      <c r="F112" s="28" t="s">
        <v>855</v>
      </c>
      <c r="G112" s="28"/>
      <c r="H112" s="28" t="s">
        <v>862</v>
      </c>
      <c r="I112" s="28">
        <v>58</v>
      </c>
      <c r="J112" s="28">
        <v>710000000</v>
      </c>
      <c r="K112" s="25" t="s">
        <v>1532</v>
      </c>
      <c r="L112" s="28" t="s">
        <v>1773</v>
      </c>
      <c r="M112" s="28" t="s">
        <v>359</v>
      </c>
      <c r="N112" s="28">
        <v>433257100</v>
      </c>
      <c r="O112" s="28" t="s">
        <v>1587</v>
      </c>
      <c r="P112" s="28" t="s">
        <v>686</v>
      </c>
      <c r="Q112" s="28" t="s">
        <v>1559</v>
      </c>
      <c r="R112" s="28"/>
      <c r="S112" s="28"/>
      <c r="T112" s="28">
        <v>0</v>
      </c>
      <c r="U112" s="28">
        <v>0</v>
      </c>
      <c r="V112" s="28">
        <v>100</v>
      </c>
      <c r="W112" s="28" t="s">
        <v>968</v>
      </c>
      <c r="X112" s="28" t="s">
        <v>886</v>
      </c>
      <c r="Y112" s="28">
        <v>60</v>
      </c>
      <c r="Z112" s="30">
        <v>1234.34</v>
      </c>
      <c r="AA112" s="30">
        <f t="shared" si="22"/>
        <v>74060.4</v>
      </c>
      <c r="AB112" s="30">
        <f t="shared" si="23"/>
        <v>82947.648</v>
      </c>
      <c r="AC112" s="30">
        <v>60</v>
      </c>
      <c r="AD112" s="30">
        <v>1234.34</v>
      </c>
      <c r="AE112" s="30">
        <f t="shared" si="24"/>
        <v>74060.4</v>
      </c>
      <c r="AF112" s="30">
        <f t="shared" si="25"/>
        <v>82947.648</v>
      </c>
      <c r="AG112" s="30">
        <v>60</v>
      </c>
      <c r="AH112" s="30">
        <v>1234.34</v>
      </c>
      <c r="AI112" s="30">
        <f t="shared" si="26"/>
        <v>74060.4</v>
      </c>
      <c r="AJ112" s="30">
        <f t="shared" si="37"/>
        <v>82947.648</v>
      </c>
      <c r="AK112" s="30">
        <v>60</v>
      </c>
      <c r="AL112" s="30">
        <v>1234.34</v>
      </c>
      <c r="AM112" s="30">
        <f t="shared" si="28"/>
        <v>74060.4</v>
      </c>
      <c r="AN112" s="30">
        <f t="shared" si="38"/>
        <v>82947.648</v>
      </c>
      <c r="AO112" s="30"/>
      <c r="AP112" s="30"/>
      <c r="AQ112" s="30">
        <f t="shared" si="30"/>
        <v>0</v>
      </c>
      <c r="AR112" s="30">
        <f t="shared" si="39"/>
        <v>0</v>
      </c>
      <c r="AS112" s="30"/>
      <c r="AT112" s="30"/>
      <c r="AU112" s="30">
        <f t="shared" si="32"/>
        <v>0</v>
      </c>
      <c r="AV112" s="30">
        <f t="shared" si="40"/>
        <v>0</v>
      </c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>
        <f t="shared" si="41"/>
        <v>240</v>
      </c>
      <c r="ED112" s="90">
        <f t="shared" si="42"/>
        <v>296241.6</v>
      </c>
      <c r="EE112" s="90">
        <f t="shared" si="43"/>
        <v>331790.592</v>
      </c>
      <c r="EF112" s="27" t="s">
        <v>1533</v>
      </c>
      <c r="EG112" s="28"/>
      <c r="EH112" s="28"/>
      <c r="EI112" s="28" t="s">
        <v>1342</v>
      </c>
      <c r="EJ112" s="28" t="s">
        <v>1560</v>
      </c>
      <c r="EK112" s="28" t="s">
        <v>1560</v>
      </c>
      <c r="EL112" s="28"/>
      <c r="EM112" s="28"/>
      <c r="EN112" s="28"/>
      <c r="EO112" s="28"/>
      <c r="EP112" s="28"/>
      <c r="EQ112" s="27"/>
    </row>
    <row r="113" spans="1:147" ht="19.5" customHeight="1">
      <c r="A113" s="28"/>
      <c r="B113" s="64" t="s">
        <v>1878</v>
      </c>
      <c r="C113" s="28" t="s">
        <v>1534</v>
      </c>
      <c r="D113" s="28" t="s">
        <v>1535</v>
      </c>
      <c r="E113" s="28" t="s">
        <v>1536</v>
      </c>
      <c r="F113" s="28" t="s">
        <v>855</v>
      </c>
      <c r="G113" s="28"/>
      <c r="H113" s="28" t="s">
        <v>862</v>
      </c>
      <c r="I113" s="28">
        <v>58</v>
      </c>
      <c r="J113" s="28">
        <v>710000000</v>
      </c>
      <c r="K113" s="25" t="s">
        <v>1532</v>
      </c>
      <c r="L113" s="28" t="s">
        <v>1773</v>
      </c>
      <c r="M113" s="28" t="s">
        <v>359</v>
      </c>
      <c r="N113" s="28">
        <v>431010000</v>
      </c>
      <c r="O113" s="28" t="s">
        <v>1552</v>
      </c>
      <c r="P113" s="28" t="s">
        <v>686</v>
      </c>
      <c r="Q113" s="28" t="s">
        <v>1559</v>
      </c>
      <c r="R113" s="28"/>
      <c r="S113" s="28"/>
      <c r="T113" s="28">
        <v>0</v>
      </c>
      <c r="U113" s="28">
        <v>0</v>
      </c>
      <c r="V113" s="28">
        <v>100</v>
      </c>
      <c r="W113" s="28" t="s">
        <v>968</v>
      </c>
      <c r="X113" s="28" t="s">
        <v>886</v>
      </c>
      <c r="Y113" s="28">
        <v>600</v>
      </c>
      <c r="Z113" s="30">
        <v>1234.34</v>
      </c>
      <c r="AA113" s="30">
        <f t="shared" si="22"/>
        <v>740604</v>
      </c>
      <c r="AB113" s="30">
        <f t="shared" si="23"/>
        <v>829476.4800000001</v>
      </c>
      <c r="AC113" s="30">
        <v>600</v>
      </c>
      <c r="AD113" s="30">
        <v>1234.34</v>
      </c>
      <c r="AE113" s="30">
        <f t="shared" si="24"/>
        <v>740604</v>
      </c>
      <c r="AF113" s="30">
        <f t="shared" si="25"/>
        <v>829476.4800000001</v>
      </c>
      <c r="AG113" s="30">
        <v>600</v>
      </c>
      <c r="AH113" s="30">
        <v>1234.34</v>
      </c>
      <c r="AI113" s="30">
        <f t="shared" si="26"/>
        <v>740604</v>
      </c>
      <c r="AJ113" s="30">
        <f t="shared" si="37"/>
        <v>829476.4800000001</v>
      </c>
      <c r="AK113" s="30">
        <v>600</v>
      </c>
      <c r="AL113" s="30">
        <v>1234.34</v>
      </c>
      <c r="AM113" s="30">
        <f t="shared" si="28"/>
        <v>740604</v>
      </c>
      <c r="AN113" s="30">
        <f t="shared" si="38"/>
        <v>829476.4800000001</v>
      </c>
      <c r="AO113" s="30"/>
      <c r="AP113" s="30"/>
      <c r="AQ113" s="30">
        <f t="shared" si="30"/>
        <v>0</v>
      </c>
      <c r="AR113" s="30">
        <f t="shared" si="39"/>
        <v>0</v>
      </c>
      <c r="AS113" s="30"/>
      <c r="AT113" s="30"/>
      <c r="AU113" s="30">
        <f t="shared" si="32"/>
        <v>0</v>
      </c>
      <c r="AV113" s="30">
        <f t="shared" si="40"/>
        <v>0</v>
      </c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>
        <f t="shared" si="41"/>
        <v>2400</v>
      </c>
      <c r="ED113" s="90">
        <f t="shared" si="42"/>
        <v>2962416</v>
      </c>
      <c r="EE113" s="90">
        <f t="shared" si="43"/>
        <v>3317905.9200000004</v>
      </c>
      <c r="EF113" s="27" t="s">
        <v>1533</v>
      </c>
      <c r="EG113" s="28"/>
      <c r="EH113" s="28"/>
      <c r="EI113" s="28" t="s">
        <v>1342</v>
      </c>
      <c r="EJ113" s="28" t="s">
        <v>1560</v>
      </c>
      <c r="EK113" s="28" t="s">
        <v>1560</v>
      </c>
      <c r="EL113" s="28"/>
      <c r="EM113" s="28"/>
      <c r="EN113" s="28"/>
      <c r="EO113" s="28"/>
      <c r="EP113" s="28"/>
      <c r="EQ113" s="27"/>
    </row>
    <row r="114" spans="1:147" ht="19.5" customHeight="1">
      <c r="A114" s="28"/>
      <c r="B114" s="64" t="s">
        <v>1879</v>
      </c>
      <c r="C114" s="28" t="s">
        <v>1534</v>
      </c>
      <c r="D114" s="28" t="s">
        <v>1535</v>
      </c>
      <c r="E114" s="28" t="s">
        <v>1536</v>
      </c>
      <c r="F114" s="28" t="s">
        <v>855</v>
      </c>
      <c r="G114" s="28"/>
      <c r="H114" s="28" t="s">
        <v>862</v>
      </c>
      <c r="I114" s="28">
        <v>58</v>
      </c>
      <c r="J114" s="28">
        <v>710000000</v>
      </c>
      <c r="K114" s="25" t="s">
        <v>1532</v>
      </c>
      <c r="L114" s="28" t="s">
        <v>1773</v>
      </c>
      <c r="M114" s="28" t="s">
        <v>359</v>
      </c>
      <c r="N114" s="28">
        <v>511610000</v>
      </c>
      <c r="O114" s="28" t="s">
        <v>1551</v>
      </c>
      <c r="P114" s="28" t="s">
        <v>686</v>
      </c>
      <c r="Q114" s="28" t="s">
        <v>1559</v>
      </c>
      <c r="R114" s="28"/>
      <c r="S114" s="28"/>
      <c r="T114" s="28">
        <v>0</v>
      </c>
      <c r="U114" s="28">
        <v>0</v>
      </c>
      <c r="V114" s="28">
        <v>100</v>
      </c>
      <c r="W114" s="28" t="s">
        <v>968</v>
      </c>
      <c r="X114" s="28" t="s">
        <v>886</v>
      </c>
      <c r="Y114" s="28">
        <v>80</v>
      </c>
      <c r="Z114" s="30">
        <v>1234.34</v>
      </c>
      <c r="AA114" s="30">
        <f t="shared" si="22"/>
        <v>98747.2</v>
      </c>
      <c r="AB114" s="30">
        <f t="shared" si="23"/>
        <v>110596.864</v>
      </c>
      <c r="AC114" s="30">
        <v>80</v>
      </c>
      <c r="AD114" s="30">
        <v>1234.34</v>
      </c>
      <c r="AE114" s="30">
        <f t="shared" si="24"/>
        <v>98747.2</v>
      </c>
      <c r="AF114" s="30">
        <f t="shared" si="25"/>
        <v>110596.864</v>
      </c>
      <c r="AG114" s="30">
        <v>80</v>
      </c>
      <c r="AH114" s="30">
        <v>1234.34</v>
      </c>
      <c r="AI114" s="30">
        <f t="shared" si="26"/>
        <v>98747.2</v>
      </c>
      <c r="AJ114" s="30">
        <f t="shared" si="37"/>
        <v>110596.864</v>
      </c>
      <c r="AK114" s="30">
        <v>80</v>
      </c>
      <c r="AL114" s="30">
        <v>1234.34</v>
      </c>
      <c r="AM114" s="30">
        <f t="shared" si="28"/>
        <v>98747.2</v>
      </c>
      <c r="AN114" s="30">
        <f t="shared" si="38"/>
        <v>110596.864</v>
      </c>
      <c r="AO114" s="30"/>
      <c r="AP114" s="30"/>
      <c r="AQ114" s="30">
        <f t="shared" si="30"/>
        <v>0</v>
      </c>
      <c r="AR114" s="30">
        <f t="shared" si="39"/>
        <v>0</v>
      </c>
      <c r="AS114" s="30"/>
      <c r="AT114" s="30"/>
      <c r="AU114" s="30">
        <f t="shared" si="32"/>
        <v>0</v>
      </c>
      <c r="AV114" s="30">
        <f t="shared" si="40"/>
        <v>0</v>
      </c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>
        <f t="shared" si="41"/>
        <v>320</v>
      </c>
      <c r="ED114" s="90">
        <f t="shared" si="42"/>
        <v>394988.8</v>
      </c>
      <c r="EE114" s="90">
        <f t="shared" si="43"/>
        <v>442387.456</v>
      </c>
      <c r="EF114" s="27" t="s">
        <v>1533</v>
      </c>
      <c r="EG114" s="28"/>
      <c r="EH114" s="28"/>
      <c r="EI114" s="28" t="s">
        <v>1342</v>
      </c>
      <c r="EJ114" s="28" t="s">
        <v>1560</v>
      </c>
      <c r="EK114" s="28" t="s">
        <v>1560</v>
      </c>
      <c r="EL114" s="28"/>
      <c r="EM114" s="28"/>
      <c r="EN114" s="28"/>
      <c r="EO114" s="28"/>
      <c r="EP114" s="28"/>
      <c r="EQ114" s="27"/>
    </row>
    <row r="115" spans="1:147" ht="19.5" customHeight="1">
      <c r="A115" s="28"/>
      <c r="B115" s="64" t="s">
        <v>1880</v>
      </c>
      <c r="C115" s="28" t="s">
        <v>1534</v>
      </c>
      <c r="D115" s="28" t="s">
        <v>1535</v>
      </c>
      <c r="E115" s="28" t="s">
        <v>1536</v>
      </c>
      <c r="F115" s="28" t="s">
        <v>855</v>
      </c>
      <c r="G115" s="28"/>
      <c r="H115" s="28" t="s">
        <v>862</v>
      </c>
      <c r="I115" s="28">
        <v>58</v>
      </c>
      <c r="J115" s="28">
        <v>710000000</v>
      </c>
      <c r="K115" s="25" t="s">
        <v>1532</v>
      </c>
      <c r="L115" s="28" t="s">
        <v>1773</v>
      </c>
      <c r="M115" s="28" t="s">
        <v>359</v>
      </c>
      <c r="N115" s="28">
        <v>316621100</v>
      </c>
      <c r="O115" s="28" t="s">
        <v>1550</v>
      </c>
      <c r="P115" s="28" t="s">
        <v>686</v>
      </c>
      <c r="Q115" s="28" t="s">
        <v>1559</v>
      </c>
      <c r="R115" s="28"/>
      <c r="S115" s="28"/>
      <c r="T115" s="28">
        <v>0</v>
      </c>
      <c r="U115" s="28">
        <v>0</v>
      </c>
      <c r="V115" s="28">
        <v>100</v>
      </c>
      <c r="W115" s="28" t="s">
        <v>968</v>
      </c>
      <c r="X115" s="28" t="s">
        <v>886</v>
      </c>
      <c r="Y115" s="28">
        <v>80</v>
      </c>
      <c r="Z115" s="30">
        <v>1234.34</v>
      </c>
      <c r="AA115" s="30">
        <f t="shared" si="22"/>
        <v>98747.2</v>
      </c>
      <c r="AB115" s="30">
        <f t="shared" si="23"/>
        <v>110596.864</v>
      </c>
      <c r="AC115" s="30">
        <v>80</v>
      </c>
      <c r="AD115" s="30">
        <v>1234.34</v>
      </c>
      <c r="AE115" s="30">
        <f t="shared" si="24"/>
        <v>98747.2</v>
      </c>
      <c r="AF115" s="30">
        <f t="shared" si="25"/>
        <v>110596.864</v>
      </c>
      <c r="AG115" s="30">
        <v>80</v>
      </c>
      <c r="AH115" s="30">
        <v>1234.34</v>
      </c>
      <c r="AI115" s="30">
        <f t="shared" si="26"/>
        <v>98747.2</v>
      </c>
      <c r="AJ115" s="30">
        <f t="shared" si="37"/>
        <v>110596.864</v>
      </c>
      <c r="AK115" s="30">
        <v>80</v>
      </c>
      <c r="AL115" s="30">
        <v>1234.34</v>
      </c>
      <c r="AM115" s="30">
        <f t="shared" si="28"/>
        <v>98747.2</v>
      </c>
      <c r="AN115" s="30">
        <f t="shared" si="38"/>
        <v>110596.864</v>
      </c>
      <c r="AO115" s="30"/>
      <c r="AP115" s="30"/>
      <c r="AQ115" s="30">
        <f t="shared" si="30"/>
        <v>0</v>
      </c>
      <c r="AR115" s="30">
        <f t="shared" si="39"/>
        <v>0</v>
      </c>
      <c r="AS115" s="30"/>
      <c r="AT115" s="30"/>
      <c r="AU115" s="30">
        <f t="shared" si="32"/>
        <v>0</v>
      </c>
      <c r="AV115" s="30">
        <f t="shared" si="40"/>
        <v>0</v>
      </c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>
        <f t="shared" si="41"/>
        <v>320</v>
      </c>
      <c r="ED115" s="90">
        <f t="shared" si="42"/>
        <v>394988.8</v>
      </c>
      <c r="EE115" s="90">
        <f t="shared" si="43"/>
        <v>442387.456</v>
      </c>
      <c r="EF115" s="27" t="s">
        <v>1533</v>
      </c>
      <c r="EG115" s="28"/>
      <c r="EH115" s="28"/>
      <c r="EI115" s="28" t="s">
        <v>1342</v>
      </c>
      <c r="EJ115" s="28" t="s">
        <v>1560</v>
      </c>
      <c r="EK115" s="28" t="s">
        <v>1560</v>
      </c>
      <c r="EL115" s="28"/>
      <c r="EM115" s="28"/>
      <c r="EN115" s="28"/>
      <c r="EO115" s="28"/>
      <c r="EP115" s="28"/>
      <c r="EQ115" s="27"/>
    </row>
    <row r="116" spans="1:147" ht="19.5" customHeight="1">
      <c r="A116" s="28"/>
      <c r="B116" s="64" t="s">
        <v>1881</v>
      </c>
      <c r="C116" s="28" t="s">
        <v>1534</v>
      </c>
      <c r="D116" s="28" t="s">
        <v>1535</v>
      </c>
      <c r="E116" s="28" t="s">
        <v>1536</v>
      </c>
      <c r="F116" s="28" t="s">
        <v>855</v>
      </c>
      <c r="G116" s="28"/>
      <c r="H116" s="28" t="s">
        <v>862</v>
      </c>
      <c r="I116" s="28">
        <v>58</v>
      </c>
      <c r="J116" s="28">
        <v>710000000</v>
      </c>
      <c r="K116" s="25" t="s">
        <v>1532</v>
      </c>
      <c r="L116" s="28" t="s">
        <v>1773</v>
      </c>
      <c r="M116" s="28" t="s">
        <v>359</v>
      </c>
      <c r="N116" s="28" t="s">
        <v>1588</v>
      </c>
      <c r="O116" s="28" t="s">
        <v>1557</v>
      </c>
      <c r="P116" s="28" t="s">
        <v>686</v>
      </c>
      <c r="Q116" s="28" t="s">
        <v>1559</v>
      </c>
      <c r="R116" s="28"/>
      <c r="S116" s="28"/>
      <c r="T116" s="28">
        <v>0</v>
      </c>
      <c r="U116" s="28">
        <v>0</v>
      </c>
      <c r="V116" s="28">
        <v>100</v>
      </c>
      <c r="W116" s="28" t="s">
        <v>968</v>
      </c>
      <c r="X116" s="28" t="s">
        <v>886</v>
      </c>
      <c r="Y116" s="28">
        <v>60</v>
      </c>
      <c r="Z116" s="30">
        <v>1234.34</v>
      </c>
      <c r="AA116" s="30">
        <f t="shared" si="22"/>
        <v>74060.4</v>
      </c>
      <c r="AB116" s="30">
        <f t="shared" si="23"/>
        <v>82947.648</v>
      </c>
      <c r="AC116" s="30">
        <v>60</v>
      </c>
      <c r="AD116" s="30">
        <v>1234.34</v>
      </c>
      <c r="AE116" s="30">
        <f t="shared" si="24"/>
        <v>74060.4</v>
      </c>
      <c r="AF116" s="30">
        <f t="shared" si="25"/>
        <v>82947.648</v>
      </c>
      <c r="AG116" s="30">
        <v>60</v>
      </c>
      <c r="AH116" s="30">
        <v>1234.34</v>
      </c>
      <c r="AI116" s="30">
        <f t="shared" si="26"/>
        <v>74060.4</v>
      </c>
      <c r="AJ116" s="30">
        <f t="shared" si="37"/>
        <v>82947.648</v>
      </c>
      <c r="AK116" s="30">
        <v>60</v>
      </c>
      <c r="AL116" s="30">
        <v>1234.34</v>
      </c>
      <c r="AM116" s="30">
        <f t="shared" si="28"/>
        <v>74060.4</v>
      </c>
      <c r="AN116" s="30">
        <f t="shared" si="38"/>
        <v>82947.648</v>
      </c>
      <c r="AO116" s="30"/>
      <c r="AP116" s="30"/>
      <c r="AQ116" s="30">
        <f t="shared" si="30"/>
        <v>0</v>
      </c>
      <c r="AR116" s="30">
        <f t="shared" si="39"/>
        <v>0</v>
      </c>
      <c r="AS116" s="30"/>
      <c r="AT116" s="30"/>
      <c r="AU116" s="30">
        <f t="shared" si="32"/>
        <v>0</v>
      </c>
      <c r="AV116" s="30">
        <f t="shared" si="40"/>
        <v>0</v>
      </c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>
        <f t="shared" si="41"/>
        <v>240</v>
      </c>
      <c r="ED116" s="90">
        <f t="shared" si="42"/>
        <v>296241.6</v>
      </c>
      <c r="EE116" s="90">
        <f t="shared" si="43"/>
        <v>331790.592</v>
      </c>
      <c r="EF116" s="27" t="s">
        <v>1533</v>
      </c>
      <c r="EG116" s="28"/>
      <c r="EH116" s="28"/>
      <c r="EI116" s="28" t="s">
        <v>1342</v>
      </c>
      <c r="EJ116" s="28" t="s">
        <v>1560</v>
      </c>
      <c r="EK116" s="28" t="s">
        <v>1560</v>
      </c>
      <c r="EL116" s="28"/>
      <c r="EM116" s="28"/>
      <c r="EN116" s="28"/>
      <c r="EO116" s="28"/>
      <c r="EP116" s="28"/>
      <c r="EQ116" s="27"/>
    </row>
    <row r="117" spans="1:147" ht="19.5" customHeight="1">
      <c r="A117" s="28"/>
      <c r="B117" s="64" t="s">
        <v>1882</v>
      </c>
      <c r="C117" s="28" t="s">
        <v>1534</v>
      </c>
      <c r="D117" s="28" t="s">
        <v>1535</v>
      </c>
      <c r="E117" s="28" t="s">
        <v>1536</v>
      </c>
      <c r="F117" s="28" t="s">
        <v>855</v>
      </c>
      <c r="G117" s="28"/>
      <c r="H117" s="28" t="s">
        <v>862</v>
      </c>
      <c r="I117" s="28">
        <v>58</v>
      </c>
      <c r="J117" s="28">
        <v>710000000</v>
      </c>
      <c r="K117" s="25" t="s">
        <v>1532</v>
      </c>
      <c r="L117" s="28" t="s">
        <v>1773</v>
      </c>
      <c r="M117" s="28" t="s">
        <v>359</v>
      </c>
      <c r="N117" s="28">
        <v>750000000</v>
      </c>
      <c r="O117" s="28" t="s">
        <v>1553</v>
      </c>
      <c r="P117" s="28" t="s">
        <v>686</v>
      </c>
      <c r="Q117" s="28" t="s">
        <v>1559</v>
      </c>
      <c r="R117" s="28"/>
      <c r="S117" s="28"/>
      <c r="T117" s="28">
        <v>0</v>
      </c>
      <c r="U117" s="28">
        <v>0</v>
      </c>
      <c r="V117" s="28">
        <v>100</v>
      </c>
      <c r="W117" s="28" t="s">
        <v>968</v>
      </c>
      <c r="X117" s="28" t="s">
        <v>886</v>
      </c>
      <c r="Y117" s="28">
        <v>20</v>
      </c>
      <c r="Z117" s="30">
        <v>1234.34</v>
      </c>
      <c r="AA117" s="30">
        <f t="shared" si="22"/>
        <v>24686.8</v>
      </c>
      <c r="AB117" s="30">
        <f t="shared" si="23"/>
        <v>27649.216</v>
      </c>
      <c r="AC117" s="30">
        <v>20</v>
      </c>
      <c r="AD117" s="30">
        <v>1234.34</v>
      </c>
      <c r="AE117" s="30">
        <f t="shared" si="24"/>
        <v>24686.8</v>
      </c>
      <c r="AF117" s="30">
        <f t="shared" si="25"/>
        <v>27649.216</v>
      </c>
      <c r="AG117" s="30">
        <v>20</v>
      </c>
      <c r="AH117" s="30">
        <v>1234.34</v>
      </c>
      <c r="AI117" s="30">
        <f t="shared" si="26"/>
        <v>24686.8</v>
      </c>
      <c r="AJ117" s="30">
        <f t="shared" si="37"/>
        <v>27649.216</v>
      </c>
      <c r="AK117" s="30">
        <v>20</v>
      </c>
      <c r="AL117" s="30">
        <v>1234.34</v>
      </c>
      <c r="AM117" s="30">
        <f t="shared" si="28"/>
        <v>24686.8</v>
      </c>
      <c r="AN117" s="30">
        <f t="shared" si="38"/>
        <v>27649.216</v>
      </c>
      <c r="AO117" s="30"/>
      <c r="AP117" s="30"/>
      <c r="AQ117" s="30">
        <f t="shared" si="30"/>
        <v>0</v>
      </c>
      <c r="AR117" s="30">
        <f t="shared" si="39"/>
        <v>0</v>
      </c>
      <c r="AS117" s="30"/>
      <c r="AT117" s="30"/>
      <c r="AU117" s="30">
        <f t="shared" si="32"/>
        <v>0</v>
      </c>
      <c r="AV117" s="30">
        <f t="shared" si="40"/>
        <v>0</v>
      </c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>
        <f t="shared" si="41"/>
        <v>80</v>
      </c>
      <c r="ED117" s="90">
        <f t="shared" si="42"/>
        <v>98747.2</v>
      </c>
      <c r="EE117" s="90">
        <f t="shared" si="43"/>
        <v>110596.864</v>
      </c>
      <c r="EF117" s="27" t="s">
        <v>1533</v>
      </c>
      <c r="EG117" s="28"/>
      <c r="EH117" s="28"/>
      <c r="EI117" s="28" t="s">
        <v>1342</v>
      </c>
      <c r="EJ117" s="28" t="s">
        <v>1560</v>
      </c>
      <c r="EK117" s="28" t="s">
        <v>1560</v>
      </c>
      <c r="EL117" s="28"/>
      <c r="EM117" s="28"/>
      <c r="EN117" s="28"/>
      <c r="EO117" s="28"/>
      <c r="EP117" s="28"/>
      <c r="EQ117" s="27"/>
    </row>
    <row r="118" spans="1:147" ht="19.5" customHeight="1">
      <c r="A118" s="28"/>
      <c r="B118" s="64" t="s">
        <v>1883</v>
      </c>
      <c r="C118" s="28" t="s">
        <v>1534</v>
      </c>
      <c r="D118" s="28" t="s">
        <v>1535</v>
      </c>
      <c r="E118" s="28" t="s">
        <v>1536</v>
      </c>
      <c r="F118" s="28" t="s">
        <v>855</v>
      </c>
      <c r="G118" s="28"/>
      <c r="H118" s="28" t="s">
        <v>862</v>
      </c>
      <c r="I118" s="28">
        <v>58</v>
      </c>
      <c r="J118" s="28">
        <v>710000000</v>
      </c>
      <c r="K118" s="25" t="s">
        <v>1532</v>
      </c>
      <c r="L118" s="28" t="s">
        <v>1773</v>
      </c>
      <c r="M118" s="28" t="s">
        <v>359</v>
      </c>
      <c r="N118" s="28">
        <v>631010000</v>
      </c>
      <c r="O118" s="28" t="s">
        <v>1549</v>
      </c>
      <c r="P118" s="28" t="s">
        <v>686</v>
      </c>
      <c r="Q118" s="28" t="s">
        <v>1559</v>
      </c>
      <c r="R118" s="28"/>
      <c r="S118" s="28"/>
      <c r="T118" s="28">
        <v>0</v>
      </c>
      <c r="U118" s="28">
        <v>0</v>
      </c>
      <c r="V118" s="28">
        <v>100</v>
      </c>
      <c r="W118" s="28" t="s">
        <v>968</v>
      </c>
      <c r="X118" s="28" t="s">
        <v>886</v>
      </c>
      <c r="Y118" s="28">
        <v>50</v>
      </c>
      <c r="Z118" s="30">
        <v>1234.34</v>
      </c>
      <c r="AA118" s="30">
        <f t="shared" si="22"/>
        <v>61716.99999999999</v>
      </c>
      <c r="AB118" s="30">
        <f t="shared" si="23"/>
        <v>69123.04</v>
      </c>
      <c r="AC118" s="30">
        <v>50</v>
      </c>
      <c r="AD118" s="30">
        <v>1234.34</v>
      </c>
      <c r="AE118" s="30">
        <f t="shared" si="24"/>
        <v>61716.99999999999</v>
      </c>
      <c r="AF118" s="30">
        <f t="shared" si="25"/>
        <v>69123.04</v>
      </c>
      <c r="AG118" s="30">
        <v>50</v>
      </c>
      <c r="AH118" s="30">
        <v>1234.34</v>
      </c>
      <c r="AI118" s="30">
        <f t="shared" si="26"/>
        <v>61716.99999999999</v>
      </c>
      <c r="AJ118" s="30">
        <f t="shared" si="37"/>
        <v>69123.04</v>
      </c>
      <c r="AK118" s="30">
        <v>50</v>
      </c>
      <c r="AL118" s="30">
        <v>1234.34</v>
      </c>
      <c r="AM118" s="30">
        <f t="shared" si="28"/>
        <v>61716.99999999999</v>
      </c>
      <c r="AN118" s="30">
        <f t="shared" si="38"/>
        <v>69123.04</v>
      </c>
      <c r="AO118" s="30"/>
      <c r="AP118" s="30"/>
      <c r="AQ118" s="30">
        <f t="shared" si="30"/>
        <v>0</v>
      </c>
      <c r="AR118" s="30">
        <f t="shared" si="39"/>
        <v>0</v>
      </c>
      <c r="AS118" s="30"/>
      <c r="AT118" s="30"/>
      <c r="AU118" s="30">
        <f t="shared" si="32"/>
        <v>0</v>
      </c>
      <c r="AV118" s="30">
        <f t="shared" si="40"/>
        <v>0</v>
      </c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>
        <f t="shared" si="41"/>
        <v>200</v>
      </c>
      <c r="ED118" s="90">
        <f t="shared" si="42"/>
        <v>246867.99999999997</v>
      </c>
      <c r="EE118" s="90">
        <f t="shared" si="43"/>
        <v>276492.16</v>
      </c>
      <c r="EF118" s="27" t="s">
        <v>1533</v>
      </c>
      <c r="EG118" s="28"/>
      <c r="EH118" s="28"/>
      <c r="EI118" s="28" t="s">
        <v>1342</v>
      </c>
      <c r="EJ118" s="28" t="s">
        <v>1560</v>
      </c>
      <c r="EK118" s="28" t="s">
        <v>1560</v>
      </c>
      <c r="EL118" s="28"/>
      <c r="EM118" s="28"/>
      <c r="EN118" s="28"/>
      <c r="EO118" s="28"/>
      <c r="EP118" s="28"/>
      <c r="EQ118" s="27"/>
    </row>
    <row r="119" spans="1:147" ht="19.5" customHeight="1">
      <c r="A119" s="28"/>
      <c r="B119" s="64" t="s">
        <v>1884</v>
      </c>
      <c r="C119" s="28" t="s">
        <v>1534</v>
      </c>
      <c r="D119" s="28" t="s">
        <v>1535</v>
      </c>
      <c r="E119" s="28" t="s">
        <v>1536</v>
      </c>
      <c r="F119" s="28" t="s">
        <v>855</v>
      </c>
      <c r="G119" s="28"/>
      <c r="H119" s="28" t="s">
        <v>862</v>
      </c>
      <c r="I119" s="28">
        <v>58</v>
      </c>
      <c r="J119" s="28">
        <v>710000000</v>
      </c>
      <c r="K119" s="25" t="s">
        <v>1532</v>
      </c>
      <c r="L119" s="28" t="s">
        <v>1773</v>
      </c>
      <c r="M119" s="28" t="s">
        <v>359</v>
      </c>
      <c r="N119" s="28">
        <v>396473100</v>
      </c>
      <c r="O119" s="28" t="s">
        <v>1548</v>
      </c>
      <c r="P119" s="28" t="s">
        <v>686</v>
      </c>
      <c r="Q119" s="28" t="s">
        <v>1559</v>
      </c>
      <c r="R119" s="28"/>
      <c r="S119" s="28"/>
      <c r="T119" s="28">
        <v>0</v>
      </c>
      <c r="U119" s="28">
        <v>0</v>
      </c>
      <c r="V119" s="28">
        <v>100</v>
      </c>
      <c r="W119" s="28" t="s">
        <v>968</v>
      </c>
      <c r="X119" s="28" t="s">
        <v>886</v>
      </c>
      <c r="Y119" s="28">
        <v>400</v>
      </c>
      <c r="Z119" s="30">
        <v>1234.34</v>
      </c>
      <c r="AA119" s="30">
        <f t="shared" si="22"/>
        <v>493735.99999999994</v>
      </c>
      <c r="AB119" s="30">
        <f t="shared" si="23"/>
        <v>552984.32</v>
      </c>
      <c r="AC119" s="30">
        <v>400</v>
      </c>
      <c r="AD119" s="30">
        <v>1234.34</v>
      </c>
      <c r="AE119" s="30">
        <f t="shared" si="24"/>
        <v>493735.99999999994</v>
      </c>
      <c r="AF119" s="30">
        <f t="shared" si="25"/>
        <v>552984.32</v>
      </c>
      <c r="AG119" s="30">
        <v>400</v>
      </c>
      <c r="AH119" s="30">
        <v>1234.34</v>
      </c>
      <c r="AI119" s="30">
        <f t="shared" si="26"/>
        <v>493735.99999999994</v>
      </c>
      <c r="AJ119" s="30">
        <f t="shared" si="37"/>
        <v>552984.32</v>
      </c>
      <c r="AK119" s="30">
        <v>400</v>
      </c>
      <c r="AL119" s="30">
        <v>1234.34</v>
      </c>
      <c r="AM119" s="30">
        <f t="shared" si="28"/>
        <v>493735.99999999994</v>
      </c>
      <c r="AN119" s="30">
        <f t="shared" si="38"/>
        <v>552984.32</v>
      </c>
      <c r="AO119" s="30"/>
      <c r="AP119" s="30"/>
      <c r="AQ119" s="30">
        <f t="shared" si="30"/>
        <v>0</v>
      </c>
      <c r="AR119" s="30">
        <f t="shared" si="39"/>
        <v>0</v>
      </c>
      <c r="AS119" s="30"/>
      <c r="AT119" s="30"/>
      <c r="AU119" s="30">
        <f t="shared" si="32"/>
        <v>0</v>
      </c>
      <c r="AV119" s="30">
        <f t="shared" si="40"/>
        <v>0</v>
      </c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>
        <f t="shared" si="41"/>
        <v>1600</v>
      </c>
      <c r="ED119" s="90">
        <f t="shared" si="42"/>
        <v>1974943.9999999998</v>
      </c>
      <c r="EE119" s="90">
        <f t="shared" si="43"/>
        <v>2211937.28</v>
      </c>
      <c r="EF119" s="27" t="s">
        <v>1533</v>
      </c>
      <c r="EG119" s="28"/>
      <c r="EH119" s="28"/>
      <c r="EI119" s="28" t="s">
        <v>1342</v>
      </c>
      <c r="EJ119" s="28" t="s">
        <v>1560</v>
      </c>
      <c r="EK119" s="28" t="s">
        <v>1560</v>
      </c>
      <c r="EL119" s="28"/>
      <c r="EM119" s="28"/>
      <c r="EN119" s="28"/>
      <c r="EO119" s="28"/>
      <c r="EP119" s="28"/>
      <c r="EQ119" s="27"/>
    </row>
    <row r="120" spans="1:147" ht="19.5" customHeight="1">
      <c r="A120" s="28"/>
      <c r="B120" s="64" t="s">
        <v>1885</v>
      </c>
      <c r="C120" s="28" t="s">
        <v>1534</v>
      </c>
      <c r="D120" s="28" t="s">
        <v>1535</v>
      </c>
      <c r="E120" s="28" t="s">
        <v>1536</v>
      </c>
      <c r="F120" s="28" t="s">
        <v>855</v>
      </c>
      <c r="G120" s="28"/>
      <c r="H120" s="28" t="s">
        <v>862</v>
      </c>
      <c r="I120" s="28">
        <v>58</v>
      </c>
      <c r="J120" s="28">
        <v>710000000</v>
      </c>
      <c r="K120" s="25" t="s">
        <v>1532</v>
      </c>
      <c r="L120" s="28" t="s">
        <v>1773</v>
      </c>
      <c r="M120" s="28" t="s">
        <v>359</v>
      </c>
      <c r="N120" s="28">
        <v>551010000</v>
      </c>
      <c r="O120" s="28" t="s">
        <v>1547</v>
      </c>
      <c r="P120" s="28" t="s">
        <v>686</v>
      </c>
      <c r="Q120" s="28" t="s">
        <v>1559</v>
      </c>
      <c r="R120" s="28"/>
      <c r="S120" s="28"/>
      <c r="T120" s="28">
        <v>0</v>
      </c>
      <c r="U120" s="28">
        <v>0</v>
      </c>
      <c r="V120" s="28">
        <v>100</v>
      </c>
      <c r="W120" s="28" t="s">
        <v>968</v>
      </c>
      <c r="X120" s="28" t="s">
        <v>886</v>
      </c>
      <c r="Y120" s="28">
        <v>30</v>
      </c>
      <c r="Z120" s="30">
        <v>1234.34</v>
      </c>
      <c r="AA120" s="30">
        <f t="shared" si="22"/>
        <v>37030.2</v>
      </c>
      <c r="AB120" s="30">
        <f t="shared" si="23"/>
        <v>41473.824</v>
      </c>
      <c r="AC120" s="30">
        <v>30</v>
      </c>
      <c r="AD120" s="30">
        <v>1234.34</v>
      </c>
      <c r="AE120" s="30">
        <f t="shared" si="24"/>
        <v>37030.2</v>
      </c>
      <c r="AF120" s="30">
        <f t="shared" si="25"/>
        <v>41473.824</v>
      </c>
      <c r="AG120" s="30">
        <v>30</v>
      </c>
      <c r="AH120" s="30">
        <v>1234.34</v>
      </c>
      <c r="AI120" s="30">
        <f t="shared" si="26"/>
        <v>37030.2</v>
      </c>
      <c r="AJ120" s="30">
        <f t="shared" si="37"/>
        <v>41473.824</v>
      </c>
      <c r="AK120" s="30">
        <v>30</v>
      </c>
      <c r="AL120" s="30">
        <v>1234.34</v>
      </c>
      <c r="AM120" s="30">
        <f t="shared" si="28"/>
        <v>37030.2</v>
      </c>
      <c r="AN120" s="30">
        <f t="shared" si="38"/>
        <v>41473.824</v>
      </c>
      <c r="AO120" s="30"/>
      <c r="AP120" s="30"/>
      <c r="AQ120" s="30">
        <f t="shared" si="30"/>
        <v>0</v>
      </c>
      <c r="AR120" s="30">
        <f t="shared" si="39"/>
        <v>0</v>
      </c>
      <c r="AS120" s="30"/>
      <c r="AT120" s="30"/>
      <c r="AU120" s="30">
        <f t="shared" si="32"/>
        <v>0</v>
      </c>
      <c r="AV120" s="30">
        <f t="shared" si="40"/>
        <v>0</v>
      </c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>
        <f t="shared" si="41"/>
        <v>120</v>
      </c>
      <c r="ED120" s="90">
        <f t="shared" si="42"/>
        <v>148120.8</v>
      </c>
      <c r="EE120" s="90">
        <f t="shared" si="43"/>
        <v>165895.296</v>
      </c>
      <c r="EF120" s="27" t="s">
        <v>1533</v>
      </c>
      <c r="EG120" s="28"/>
      <c r="EH120" s="28"/>
      <c r="EI120" s="28" t="s">
        <v>1342</v>
      </c>
      <c r="EJ120" s="28" t="s">
        <v>1560</v>
      </c>
      <c r="EK120" s="28" t="s">
        <v>1560</v>
      </c>
      <c r="EL120" s="28"/>
      <c r="EM120" s="28"/>
      <c r="EN120" s="28"/>
      <c r="EO120" s="28"/>
      <c r="EP120" s="28"/>
      <c r="EQ120" s="27"/>
    </row>
    <row r="121" spans="1:147" ht="19.5" customHeight="1">
      <c r="A121" s="28"/>
      <c r="B121" s="64" t="s">
        <v>1886</v>
      </c>
      <c r="C121" s="28" t="s">
        <v>1534</v>
      </c>
      <c r="D121" s="28" t="s">
        <v>1535</v>
      </c>
      <c r="E121" s="28" t="s">
        <v>1536</v>
      </c>
      <c r="F121" s="28" t="s">
        <v>855</v>
      </c>
      <c r="G121" s="28"/>
      <c r="H121" s="28" t="s">
        <v>862</v>
      </c>
      <c r="I121" s="28">
        <v>58</v>
      </c>
      <c r="J121" s="28">
        <v>710000000</v>
      </c>
      <c r="K121" s="25" t="s">
        <v>1532</v>
      </c>
      <c r="L121" s="28" t="s">
        <v>1773</v>
      </c>
      <c r="M121" s="28" t="s">
        <v>359</v>
      </c>
      <c r="N121" s="28">
        <v>552210000</v>
      </c>
      <c r="O121" s="28" t="s">
        <v>1546</v>
      </c>
      <c r="P121" s="28" t="s">
        <v>686</v>
      </c>
      <c r="Q121" s="28" t="s">
        <v>1559</v>
      </c>
      <c r="R121" s="28"/>
      <c r="S121" s="28"/>
      <c r="T121" s="28">
        <v>0</v>
      </c>
      <c r="U121" s="28">
        <v>0</v>
      </c>
      <c r="V121" s="28">
        <v>100</v>
      </c>
      <c r="W121" s="28" t="s">
        <v>968</v>
      </c>
      <c r="X121" s="28" t="s">
        <v>886</v>
      </c>
      <c r="Y121" s="28">
        <v>60</v>
      </c>
      <c r="Z121" s="30">
        <v>1234.34</v>
      </c>
      <c r="AA121" s="30">
        <f t="shared" si="22"/>
        <v>74060.4</v>
      </c>
      <c r="AB121" s="30">
        <f t="shared" si="23"/>
        <v>82947.648</v>
      </c>
      <c r="AC121" s="30">
        <v>60</v>
      </c>
      <c r="AD121" s="30">
        <v>1234.34</v>
      </c>
      <c r="AE121" s="30">
        <f t="shared" si="24"/>
        <v>74060.4</v>
      </c>
      <c r="AF121" s="30">
        <f t="shared" si="25"/>
        <v>82947.648</v>
      </c>
      <c r="AG121" s="30">
        <v>60</v>
      </c>
      <c r="AH121" s="30">
        <v>1234.34</v>
      </c>
      <c r="AI121" s="30">
        <f t="shared" si="26"/>
        <v>74060.4</v>
      </c>
      <c r="AJ121" s="30">
        <f t="shared" si="37"/>
        <v>82947.648</v>
      </c>
      <c r="AK121" s="30">
        <v>60</v>
      </c>
      <c r="AL121" s="30">
        <v>1234.34</v>
      </c>
      <c r="AM121" s="30">
        <f t="shared" si="28"/>
        <v>74060.4</v>
      </c>
      <c r="AN121" s="30">
        <f t="shared" si="38"/>
        <v>82947.648</v>
      </c>
      <c r="AO121" s="30"/>
      <c r="AP121" s="30"/>
      <c r="AQ121" s="30">
        <f t="shared" si="30"/>
        <v>0</v>
      </c>
      <c r="AR121" s="30">
        <f t="shared" si="39"/>
        <v>0</v>
      </c>
      <c r="AS121" s="30"/>
      <c r="AT121" s="30"/>
      <c r="AU121" s="30">
        <f t="shared" si="32"/>
        <v>0</v>
      </c>
      <c r="AV121" s="30">
        <f t="shared" si="40"/>
        <v>0</v>
      </c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>
        <f t="shared" si="41"/>
        <v>240</v>
      </c>
      <c r="ED121" s="90">
        <f t="shared" si="42"/>
        <v>296241.6</v>
      </c>
      <c r="EE121" s="90">
        <f t="shared" si="43"/>
        <v>331790.592</v>
      </c>
      <c r="EF121" s="27" t="s">
        <v>1533</v>
      </c>
      <c r="EG121" s="28"/>
      <c r="EH121" s="28"/>
      <c r="EI121" s="28" t="s">
        <v>1342</v>
      </c>
      <c r="EJ121" s="28" t="s">
        <v>1560</v>
      </c>
      <c r="EK121" s="28" t="s">
        <v>1560</v>
      </c>
      <c r="EL121" s="28"/>
      <c r="EM121" s="28"/>
      <c r="EN121" s="28"/>
      <c r="EO121" s="28"/>
      <c r="EP121" s="28"/>
      <c r="EQ121" s="27"/>
    </row>
    <row r="122" spans="1:147" ht="19.5" customHeight="1">
      <c r="A122" s="28"/>
      <c r="B122" s="64" t="s">
        <v>1887</v>
      </c>
      <c r="C122" s="28" t="s">
        <v>1534</v>
      </c>
      <c r="D122" s="28" t="s">
        <v>1535</v>
      </c>
      <c r="E122" s="28" t="s">
        <v>1536</v>
      </c>
      <c r="F122" s="28" t="s">
        <v>855</v>
      </c>
      <c r="G122" s="28"/>
      <c r="H122" s="28" t="s">
        <v>862</v>
      </c>
      <c r="I122" s="28">
        <v>58</v>
      </c>
      <c r="J122" s="28">
        <v>710000000</v>
      </c>
      <c r="K122" s="25" t="s">
        <v>1532</v>
      </c>
      <c r="L122" s="28" t="s">
        <v>1773</v>
      </c>
      <c r="M122" s="28" t="s">
        <v>359</v>
      </c>
      <c r="N122" s="28">
        <v>354400000</v>
      </c>
      <c r="O122" s="28" t="s">
        <v>1545</v>
      </c>
      <c r="P122" s="28" t="s">
        <v>686</v>
      </c>
      <c r="Q122" s="28" t="s">
        <v>1559</v>
      </c>
      <c r="R122" s="28"/>
      <c r="S122" s="28"/>
      <c r="T122" s="28">
        <v>0</v>
      </c>
      <c r="U122" s="28">
        <v>0</v>
      </c>
      <c r="V122" s="28">
        <v>100</v>
      </c>
      <c r="W122" s="28" t="s">
        <v>968</v>
      </c>
      <c r="X122" s="28" t="s">
        <v>886</v>
      </c>
      <c r="Y122" s="28">
        <v>300</v>
      </c>
      <c r="Z122" s="30">
        <v>1234.34</v>
      </c>
      <c r="AA122" s="30">
        <f t="shared" si="22"/>
        <v>370302</v>
      </c>
      <c r="AB122" s="30">
        <f t="shared" si="23"/>
        <v>414738.24000000005</v>
      </c>
      <c r="AC122" s="30">
        <v>300</v>
      </c>
      <c r="AD122" s="30">
        <v>1234.34</v>
      </c>
      <c r="AE122" s="30">
        <f t="shared" si="24"/>
        <v>370302</v>
      </c>
      <c r="AF122" s="30">
        <f t="shared" si="25"/>
        <v>414738.24000000005</v>
      </c>
      <c r="AG122" s="30">
        <v>300</v>
      </c>
      <c r="AH122" s="30">
        <v>1234.34</v>
      </c>
      <c r="AI122" s="30">
        <f t="shared" si="26"/>
        <v>370302</v>
      </c>
      <c r="AJ122" s="30">
        <f t="shared" si="37"/>
        <v>414738.24000000005</v>
      </c>
      <c r="AK122" s="30">
        <v>300</v>
      </c>
      <c r="AL122" s="30">
        <v>1234.34</v>
      </c>
      <c r="AM122" s="30">
        <f t="shared" si="28"/>
        <v>370302</v>
      </c>
      <c r="AN122" s="30">
        <f t="shared" si="38"/>
        <v>414738.24000000005</v>
      </c>
      <c r="AO122" s="30"/>
      <c r="AP122" s="30"/>
      <c r="AQ122" s="30">
        <f t="shared" si="30"/>
        <v>0</v>
      </c>
      <c r="AR122" s="30">
        <f t="shared" si="39"/>
        <v>0</v>
      </c>
      <c r="AS122" s="30"/>
      <c r="AT122" s="30"/>
      <c r="AU122" s="30">
        <f t="shared" si="32"/>
        <v>0</v>
      </c>
      <c r="AV122" s="30">
        <f t="shared" si="40"/>
        <v>0</v>
      </c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>
        <f t="shared" si="41"/>
        <v>1200</v>
      </c>
      <c r="ED122" s="90">
        <f t="shared" si="42"/>
        <v>1481208</v>
      </c>
      <c r="EE122" s="90">
        <f t="shared" si="43"/>
        <v>1658952.9600000002</v>
      </c>
      <c r="EF122" s="27" t="s">
        <v>1533</v>
      </c>
      <c r="EG122" s="28"/>
      <c r="EH122" s="28"/>
      <c r="EI122" s="28" t="s">
        <v>1342</v>
      </c>
      <c r="EJ122" s="28" t="s">
        <v>1560</v>
      </c>
      <c r="EK122" s="28" t="s">
        <v>1560</v>
      </c>
      <c r="EL122" s="28"/>
      <c r="EM122" s="28"/>
      <c r="EN122" s="28"/>
      <c r="EO122" s="28"/>
      <c r="EP122" s="28"/>
      <c r="EQ122" s="27"/>
    </row>
    <row r="123" spans="1:147" ht="19.5" customHeight="1">
      <c r="A123" s="28"/>
      <c r="B123" s="64" t="s">
        <v>1888</v>
      </c>
      <c r="C123" s="28" t="s">
        <v>1534</v>
      </c>
      <c r="D123" s="28" t="s">
        <v>1535</v>
      </c>
      <c r="E123" s="28" t="s">
        <v>1536</v>
      </c>
      <c r="F123" s="28" t="s">
        <v>855</v>
      </c>
      <c r="G123" s="28"/>
      <c r="H123" s="28" t="s">
        <v>862</v>
      </c>
      <c r="I123" s="28">
        <v>58</v>
      </c>
      <c r="J123" s="28">
        <v>710000000</v>
      </c>
      <c r="K123" s="25" t="s">
        <v>1532</v>
      </c>
      <c r="L123" s="28" t="s">
        <v>1773</v>
      </c>
      <c r="M123" s="28" t="s">
        <v>359</v>
      </c>
      <c r="N123" s="28">
        <v>351610000</v>
      </c>
      <c r="O123" s="28" t="s">
        <v>1544</v>
      </c>
      <c r="P123" s="28" t="s">
        <v>686</v>
      </c>
      <c r="Q123" s="28" t="s">
        <v>1559</v>
      </c>
      <c r="R123" s="28"/>
      <c r="S123" s="28"/>
      <c r="T123" s="28">
        <v>0</v>
      </c>
      <c r="U123" s="28">
        <v>0</v>
      </c>
      <c r="V123" s="28">
        <v>100</v>
      </c>
      <c r="W123" s="28" t="s">
        <v>968</v>
      </c>
      <c r="X123" s="28" t="s">
        <v>886</v>
      </c>
      <c r="Y123" s="28">
        <v>80</v>
      </c>
      <c r="Z123" s="30">
        <v>1234.34</v>
      </c>
      <c r="AA123" s="30">
        <f t="shared" si="22"/>
        <v>98747.2</v>
      </c>
      <c r="AB123" s="30">
        <f t="shared" si="23"/>
        <v>110596.864</v>
      </c>
      <c r="AC123" s="30">
        <v>80</v>
      </c>
      <c r="AD123" s="30">
        <v>1234.34</v>
      </c>
      <c r="AE123" s="30">
        <f t="shared" si="24"/>
        <v>98747.2</v>
      </c>
      <c r="AF123" s="30">
        <f t="shared" si="25"/>
        <v>110596.864</v>
      </c>
      <c r="AG123" s="30">
        <v>80</v>
      </c>
      <c r="AH123" s="30">
        <v>1234.34</v>
      </c>
      <c r="AI123" s="30">
        <f t="shared" si="26"/>
        <v>98747.2</v>
      </c>
      <c r="AJ123" s="30">
        <f t="shared" si="37"/>
        <v>110596.864</v>
      </c>
      <c r="AK123" s="30">
        <v>80</v>
      </c>
      <c r="AL123" s="30">
        <v>1234.34</v>
      </c>
      <c r="AM123" s="30">
        <f t="shared" si="28"/>
        <v>98747.2</v>
      </c>
      <c r="AN123" s="30">
        <f t="shared" si="38"/>
        <v>110596.864</v>
      </c>
      <c r="AO123" s="30"/>
      <c r="AP123" s="30"/>
      <c r="AQ123" s="30">
        <f t="shared" si="30"/>
        <v>0</v>
      </c>
      <c r="AR123" s="30">
        <f t="shared" si="39"/>
        <v>0</v>
      </c>
      <c r="AS123" s="30"/>
      <c r="AT123" s="30"/>
      <c r="AU123" s="30">
        <f t="shared" si="32"/>
        <v>0</v>
      </c>
      <c r="AV123" s="30">
        <f t="shared" si="40"/>
        <v>0</v>
      </c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>
        <f t="shared" si="41"/>
        <v>320</v>
      </c>
      <c r="ED123" s="90">
        <f t="shared" si="42"/>
        <v>394988.8</v>
      </c>
      <c r="EE123" s="90">
        <f t="shared" si="43"/>
        <v>442387.456</v>
      </c>
      <c r="EF123" s="27" t="s">
        <v>1533</v>
      </c>
      <c r="EG123" s="28"/>
      <c r="EH123" s="28"/>
      <c r="EI123" s="28" t="s">
        <v>1342</v>
      </c>
      <c r="EJ123" s="28" t="s">
        <v>1560</v>
      </c>
      <c r="EK123" s="28" t="s">
        <v>1560</v>
      </c>
      <c r="EL123" s="28"/>
      <c r="EM123" s="28"/>
      <c r="EN123" s="28"/>
      <c r="EO123" s="28"/>
      <c r="EP123" s="28"/>
      <c r="EQ123" s="27"/>
    </row>
    <row r="124" spans="1:147" ht="19.5" customHeight="1">
      <c r="A124" s="28"/>
      <c r="B124" s="64" t="s">
        <v>1889</v>
      </c>
      <c r="C124" s="28" t="s">
        <v>1534</v>
      </c>
      <c r="D124" s="28" t="s">
        <v>1535</v>
      </c>
      <c r="E124" s="28" t="s">
        <v>1536</v>
      </c>
      <c r="F124" s="28" t="s">
        <v>855</v>
      </c>
      <c r="G124" s="28"/>
      <c r="H124" s="28" t="s">
        <v>862</v>
      </c>
      <c r="I124" s="28">
        <v>58</v>
      </c>
      <c r="J124" s="28">
        <v>710000000</v>
      </c>
      <c r="K124" s="25" t="s">
        <v>1532</v>
      </c>
      <c r="L124" s="28" t="s">
        <v>1773</v>
      </c>
      <c r="M124" s="28" t="s">
        <v>359</v>
      </c>
      <c r="N124" s="28">
        <v>351010000</v>
      </c>
      <c r="O124" s="28" t="s">
        <v>1543</v>
      </c>
      <c r="P124" s="28" t="s">
        <v>686</v>
      </c>
      <c r="Q124" s="28" t="s">
        <v>1559</v>
      </c>
      <c r="R124" s="28"/>
      <c r="S124" s="28"/>
      <c r="T124" s="28">
        <v>0</v>
      </c>
      <c r="U124" s="28">
        <v>0</v>
      </c>
      <c r="V124" s="28">
        <v>100</v>
      </c>
      <c r="W124" s="28" t="s">
        <v>968</v>
      </c>
      <c r="X124" s="28" t="s">
        <v>886</v>
      </c>
      <c r="Y124" s="28">
        <v>100</v>
      </c>
      <c r="Z124" s="30">
        <v>1234.34</v>
      </c>
      <c r="AA124" s="30">
        <f t="shared" si="22"/>
        <v>123433.99999999999</v>
      </c>
      <c r="AB124" s="30">
        <f t="shared" si="23"/>
        <v>138246.08</v>
      </c>
      <c r="AC124" s="30">
        <v>100</v>
      </c>
      <c r="AD124" s="30">
        <v>1234.34</v>
      </c>
      <c r="AE124" s="30">
        <f t="shared" si="24"/>
        <v>123433.99999999999</v>
      </c>
      <c r="AF124" s="30">
        <f t="shared" si="25"/>
        <v>138246.08</v>
      </c>
      <c r="AG124" s="30">
        <v>100</v>
      </c>
      <c r="AH124" s="30">
        <v>1234.34</v>
      </c>
      <c r="AI124" s="30">
        <f t="shared" si="26"/>
        <v>123433.99999999999</v>
      </c>
      <c r="AJ124" s="30">
        <f t="shared" si="37"/>
        <v>138246.08</v>
      </c>
      <c r="AK124" s="30">
        <v>100</v>
      </c>
      <c r="AL124" s="30">
        <v>1234.34</v>
      </c>
      <c r="AM124" s="30">
        <f t="shared" si="28"/>
        <v>123433.99999999999</v>
      </c>
      <c r="AN124" s="30">
        <f t="shared" si="38"/>
        <v>138246.08</v>
      </c>
      <c r="AO124" s="30"/>
      <c r="AP124" s="30"/>
      <c r="AQ124" s="30">
        <f t="shared" si="30"/>
        <v>0</v>
      </c>
      <c r="AR124" s="30">
        <f t="shared" si="39"/>
        <v>0</v>
      </c>
      <c r="AS124" s="30"/>
      <c r="AT124" s="30"/>
      <c r="AU124" s="30">
        <f t="shared" si="32"/>
        <v>0</v>
      </c>
      <c r="AV124" s="30">
        <f t="shared" si="40"/>
        <v>0</v>
      </c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>
        <f t="shared" si="41"/>
        <v>400</v>
      </c>
      <c r="ED124" s="90">
        <f t="shared" si="42"/>
        <v>493735.99999999994</v>
      </c>
      <c r="EE124" s="90">
        <f t="shared" si="43"/>
        <v>552984.32</v>
      </c>
      <c r="EF124" s="27" t="s">
        <v>1533</v>
      </c>
      <c r="EG124" s="28"/>
      <c r="EH124" s="28"/>
      <c r="EI124" s="28" t="s">
        <v>1342</v>
      </c>
      <c r="EJ124" s="28" t="s">
        <v>1560</v>
      </c>
      <c r="EK124" s="28" t="s">
        <v>1560</v>
      </c>
      <c r="EL124" s="28"/>
      <c r="EM124" s="28"/>
      <c r="EN124" s="28"/>
      <c r="EO124" s="28"/>
      <c r="EP124" s="28"/>
      <c r="EQ124" s="27"/>
    </row>
    <row r="125" spans="1:147" ht="19.5" customHeight="1">
      <c r="A125" s="28"/>
      <c r="B125" s="64" t="s">
        <v>1890</v>
      </c>
      <c r="C125" s="28" t="s">
        <v>1534</v>
      </c>
      <c r="D125" s="28" t="s">
        <v>1535</v>
      </c>
      <c r="E125" s="28" t="s">
        <v>1536</v>
      </c>
      <c r="F125" s="28" t="s">
        <v>855</v>
      </c>
      <c r="G125" s="28"/>
      <c r="H125" s="28" t="s">
        <v>862</v>
      </c>
      <c r="I125" s="28">
        <v>58</v>
      </c>
      <c r="J125" s="28">
        <v>710000000</v>
      </c>
      <c r="K125" s="25" t="s">
        <v>1532</v>
      </c>
      <c r="L125" s="28" t="s">
        <v>1773</v>
      </c>
      <c r="M125" s="28" t="s">
        <v>359</v>
      </c>
      <c r="N125" s="28">
        <v>111010000</v>
      </c>
      <c r="O125" s="28" t="s">
        <v>1542</v>
      </c>
      <c r="P125" s="28" t="s">
        <v>686</v>
      </c>
      <c r="Q125" s="28" t="s">
        <v>1559</v>
      </c>
      <c r="R125" s="28"/>
      <c r="S125" s="28"/>
      <c r="T125" s="28">
        <v>0</v>
      </c>
      <c r="U125" s="28">
        <v>0</v>
      </c>
      <c r="V125" s="28">
        <v>100</v>
      </c>
      <c r="W125" s="28" t="s">
        <v>968</v>
      </c>
      <c r="X125" s="28" t="s">
        <v>886</v>
      </c>
      <c r="Y125" s="28">
        <v>800</v>
      </c>
      <c r="Z125" s="30">
        <v>1234.34</v>
      </c>
      <c r="AA125" s="30">
        <f t="shared" si="22"/>
        <v>987471.9999999999</v>
      </c>
      <c r="AB125" s="30">
        <f t="shared" si="23"/>
        <v>1105968.64</v>
      </c>
      <c r="AC125" s="30">
        <v>800</v>
      </c>
      <c r="AD125" s="30">
        <v>1234.34</v>
      </c>
      <c r="AE125" s="30">
        <f t="shared" si="24"/>
        <v>987471.9999999999</v>
      </c>
      <c r="AF125" s="30">
        <f t="shared" si="25"/>
        <v>1105968.64</v>
      </c>
      <c r="AG125" s="30">
        <v>800</v>
      </c>
      <c r="AH125" s="30">
        <v>1234.34</v>
      </c>
      <c r="AI125" s="30">
        <f t="shared" si="26"/>
        <v>987471.9999999999</v>
      </c>
      <c r="AJ125" s="30">
        <f t="shared" si="37"/>
        <v>1105968.64</v>
      </c>
      <c r="AK125" s="30">
        <v>800</v>
      </c>
      <c r="AL125" s="30">
        <v>1234.34</v>
      </c>
      <c r="AM125" s="30">
        <f t="shared" si="28"/>
        <v>987471.9999999999</v>
      </c>
      <c r="AN125" s="30">
        <f t="shared" si="38"/>
        <v>1105968.64</v>
      </c>
      <c r="AO125" s="30"/>
      <c r="AP125" s="30"/>
      <c r="AQ125" s="30">
        <f t="shared" si="30"/>
        <v>0</v>
      </c>
      <c r="AR125" s="30">
        <f t="shared" si="39"/>
        <v>0</v>
      </c>
      <c r="AS125" s="30"/>
      <c r="AT125" s="30"/>
      <c r="AU125" s="30">
        <f t="shared" si="32"/>
        <v>0</v>
      </c>
      <c r="AV125" s="30">
        <f t="shared" si="40"/>
        <v>0</v>
      </c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>
        <f t="shared" si="41"/>
        <v>3200</v>
      </c>
      <c r="ED125" s="90">
        <f t="shared" si="42"/>
        <v>3949887.9999999995</v>
      </c>
      <c r="EE125" s="90">
        <f t="shared" si="43"/>
        <v>4423874.56</v>
      </c>
      <c r="EF125" s="27" t="s">
        <v>1533</v>
      </c>
      <c r="EG125" s="28"/>
      <c r="EH125" s="28"/>
      <c r="EI125" s="28" t="s">
        <v>1342</v>
      </c>
      <c r="EJ125" s="28" t="s">
        <v>1560</v>
      </c>
      <c r="EK125" s="28" t="s">
        <v>1560</v>
      </c>
      <c r="EL125" s="28"/>
      <c r="EM125" s="28"/>
      <c r="EN125" s="28"/>
      <c r="EO125" s="28"/>
      <c r="EP125" s="28"/>
      <c r="EQ125" s="27"/>
    </row>
    <row r="126" spans="1:147" ht="19.5" customHeight="1">
      <c r="A126" s="28"/>
      <c r="B126" s="64" t="s">
        <v>1891</v>
      </c>
      <c r="C126" s="28" t="s">
        <v>1534</v>
      </c>
      <c r="D126" s="28" t="s">
        <v>1535</v>
      </c>
      <c r="E126" s="28" t="s">
        <v>1536</v>
      </c>
      <c r="F126" s="28" t="s">
        <v>855</v>
      </c>
      <c r="G126" s="28"/>
      <c r="H126" s="28" t="s">
        <v>862</v>
      </c>
      <c r="I126" s="28">
        <v>58</v>
      </c>
      <c r="J126" s="28">
        <v>710000000</v>
      </c>
      <c r="K126" s="25" t="s">
        <v>1532</v>
      </c>
      <c r="L126" s="28" t="s">
        <v>1773</v>
      </c>
      <c r="M126" s="28" t="s">
        <v>359</v>
      </c>
      <c r="N126" s="28">
        <v>475030100</v>
      </c>
      <c r="O126" s="28" t="s">
        <v>1540</v>
      </c>
      <c r="P126" s="28" t="s">
        <v>686</v>
      </c>
      <c r="Q126" s="28" t="s">
        <v>1559</v>
      </c>
      <c r="R126" s="28"/>
      <c r="S126" s="28"/>
      <c r="T126" s="28">
        <v>0</v>
      </c>
      <c r="U126" s="28">
        <v>0</v>
      </c>
      <c r="V126" s="28">
        <v>100</v>
      </c>
      <c r="W126" s="28" t="s">
        <v>968</v>
      </c>
      <c r="X126" s="28" t="s">
        <v>886</v>
      </c>
      <c r="Y126" s="28">
        <v>120</v>
      </c>
      <c r="Z126" s="30">
        <v>1234.34</v>
      </c>
      <c r="AA126" s="30">
        <f t="shared" si="22"/>
        <v>148120.8</v>
      </c>
      <c r="AB126" s="30">
        <f t="shared" si="23"/>
        <v>165895.296</v>
      </c>
      <c r="AC126" s="30">
        <v>120</v>
      </c>
      <c r="AD126" s="30">
        <v>1234.34</v>
      </c>
      <c r="AE126" s="30">
        <f t="shared" si="24"/>
        <v>148120.8</v>
      </c>
      <c r="AF126" s="30">
        <f t="shared" si="25"/>
        <v>165895.296</v>
      </c>
      <c r="AG126" s="30">
        <v>120</v>
      </c>
      <c r="AH126" s="30">
        <v>1234.34</v>
      </c>
      <c r="AI126" s="30">
        <f t="shared" si="26"/>
        <v>148120.8</v>
      </c>
      <c r="AJ126" s="30">
        <f t="shared" si="37"/>
        <v>165895.296</v>
      </c>
      <c r="AK126" s="30">
        <v>120</v>
      </c>
      <c r="AL126" s="30">
        <v>1234.34</v>
      </c>
      <c r="AM126" s="30">
        <f t="shared" si="28"/>
        <v>148120.8</v>
      </c>
      <c r="AN126" s="30">
        <f t="shared" si="38"/>
        <v>165895.296</v>
      </c>
      <c r="AO126" s="30"/>
      <c r="AP126" s="30"/>
      <c r="AQ126" s="30">
        <f t="shared" si="30"/>
        <v>0</v>
      </c>
      <c r="AR126" s="30">
        <f t="shared" si="39"/>
        <v>0</v>
      </c>
      <c r="AS126" s="30"/>
      <c r="AT126" s="30"/>
      <c r="AU126" s="30">
        <f t="shared" si="32"/>
        <v>0</v>
      </c>
      <c r="AV126" s="30">
        <f t="shared" si="40"/>
        <v>0</v>
      </c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>
        <f t="shared" si="41"/>
        <v>480</v>
      </c>
      <c r="ED126" s="90">
        <f t="shared" si="42"/>
        <v>592483.2</v>
      </c>
      <c r="EE126" s="90">
        <f t="shared" si="43"/>
        <v>663581.184</v>
      </c>
      <c r="EF126" s="27" t="s">
        <v>1533</v>
      </c>
      <c r="EG126" s="28"/>
      <c r="EH126" s="28"/>
      <c r="EI126" s="28" t="s">
        <v>1342</v>
      </c>
      <c r="EJ126" s="28" t="s">
        <v>1560</v>
      </c>
      <c r="EK126" s="28" t="s">
        <v>1560</v>
      </c>
      <c r="EL126" s="28"/>
      <c r="EM126" s="28"/>
      <c r="EN126" s="28"/>
      <c r="EO126" s="28"/>
      <c r="EP126" s="28"/>
      <c r="EQ126" s="27"/>
    </row>
    <row r="127" spans="1:147" ht="19.5" customHeight="1">
      <c r="A127" s="28"/>
      <c r="B127" s="64" t="s">
        <v>1892</v>
      </c>
      <c r="C127" s="28" t="s">
        <v>1534</v>
      </c>
      <c r="D127" s="28" t="s">
        <v>1535</v>
      </c>
      <c r="E127" s="28" t="s">
        <v>1536</v>
      </c>
      <c r="F127" s="28" t="s">
        <v>855</v>
      </c>
      <c r="G127" s="28"/>
      <c r="H127" s="28" t="s">
        <v>862</v>
      </c>
      <c r="I127" s="28">
        <v>58</v>
      </c>
      <c r="J127" s="28">
        <v>710000000</v>
      </c>
      <c r="K127" s="25" t="s">
        <v>1532</v>
      </c>
      <c r="L127" s="28" t="s">
        <v>1773</v>
      </c>
      <c r="M127" s="28" t="s">
        <v>359</v>
      </c>
      <c r="N127" s="28">
        <v>154820100</v>
      </c>
      <c r="O127" s="28" t="s">
        <v>1539</v>
      </c>
      <c r="P127" s="28" t="s">
        <v>686</v>
      </c>
      <c r="Q127" s="28" t="s">
        <v>1559</v>
      </c>
      <c r="R127" s="28"/>
      <c r="S127" s="28"/>
      <c r="T127" s="28">
        <v>0</v>
      </c>
      <c r="U127" s="28">
        <v>0</v>
      </c>
      <c r="V127" s="28">
        <v>100</v>
      </c>
      <c r="W127" s="28" t="s">
        <v>968</v>
      </c>
      <c r="X127" s="28" t="s">
        <v>886</v>
      </c>
      <c r="Y127" s="28">
        <v>80</v>
      </c>
      <c r="Z127" s="30">
        <v>1234.34</v>
      </c>
      <c r="AA127" s="30">
        <f t="shared" si="22"/>
        <v>98747.2</v>
      </c>
      <c r="AB127" s="30">
        <f t="shared" si="23"/>
        <v>110596.864</v>
      </c>
      <c r="AC127" s="30">
        <v>80</v>
      </c>
      <c r="AD127" s="30">
        <v>1234.34</v>
      </c>
      <c r="AE127" s="30">
        <f t="shared" si="24"/>
        <v>98747.2</v>
      </c>
      <c r="AF127" s="30">
        <f t="shared" si="25"/>
        <v>110596.864</v>
      </c>
      <c r="AG127" s="30">
        <v>80</v>
      </c>
      <c r="AH127" s="30">
        <v>1234.34</v>
      </c>
      <c r="AI127" s="30">
        <f t="shared" si="26"/>
        <v>98747.2</v>
      </c>
      <c r="AJ127" s="30">
        <f t="shared" si="37"/>
        <v>110596.864</v>
      </c>
      <c r="AK127" s="30">
        <v>80</v>
      </c>
      <c r="AL127" s="30">
        <v>1234.34</v>
      </c>
      <c r="AM127" s="30">
        <f t="shared" si="28"/>
        <v>98747.2</v>
      </c>
      <c r="AN127" s="30">
        <f t="shared" si="38"/>
        <v>110596.864</v>
      </c>
      <c r="AO127" s="30"/>
      <c r="AP127" s="30"/>
      <c r="AQ127" s="30">
        <f t="shared" si="30"/>
        <v>0</v>
      </c>
      <c r="AR127" s="30">
        <f t="shared" si="39"/>
        <v>0</v>
      </c>
      <c r="AS127" s="30"/>
      <c r="AT127" s="30"/>
      <c r="AU127" s="30">
        <f t="shared" si="32"/>
        <v>0</v>
      </c>
      <c r="AV127" s="30">
        <f t="shared" si="40"/>
        <v>0</v>
      </c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>
        <f t="shared" si="41"/>
        <v>320</v>
      </c>
      <c r="ED127" s="90">
        <f t="shared" si="42"/>
        <v>394988.8</v>
      </c>
      <c r="EE127" s="90">
        <f t="shared" si="43"/>
        <v>442387.456</v>
      </c>
      <c r="EF127" s="27" t="s">
        <v>1533</v>
      </c>
      <c r="EG127" s="28"/>
      <c r="EH127" s="28"/>
      <c r="EI127" s="28" t="s">
        <v>1342</v>
      </c>
      <c r="EJ127" s="28" t="s">
        <v>1560</v>
      </c>
      <c r="EK127" s="28" t="s">
        <v>1560</v>
      </c>
      <c r="EL127" s="28"/>
      <c r="EM127" s="28"/>
      <c r="EN127" s="28"/>
      <c r="EO127" s="28"/>
      <c r="EP127" s="28"/>
      <c r="EQ127" s="27"/>
    </row>
    <row r="128" spans="1:147" ht="19.5" customHeight="1">
      <c r="A128" s="28"/>
      <c r="B128" s="64" t="s">
        <v>1893</v>
      </c>
      <c r="C128" s="28" t="s">
        <v>1534</v>
      </c>
      <c r="D128" s="28" t="s">
        <v>1535</v>
      </c>
      <c r="E128" s="28" t="s">
        <v>1536</v>
      </c>
      <c r="F128" s="28" t="s">
        <v>855</v>
      </c>
      <c r="G128" s="28"/>
      <c r="H128" s="28" t="s">
        <v>862</v>
      </c>
      <c r="I128" s="28">
        <v>58</v>
      </c>
      <c r="J128" s="28">
        <v>710000000</v>
      </c>
      <c r="K128" s="25" t="s">
        <v>1532</v>
      </c>
      <c r="L128" s="28" t="s">
        <v>1773</v>
      </c>
      <c r="M128" s="28" t="s">
        <v>359</v>
      </c>
      <c r="N128" s="28" t="s">
        <v>1585</v>
      </c>
      <c r="O128" s="28" t="s">
        <v>1538</v>
      </c>
      <c r="P128" s="28" t="s">
        <v>686</v>
      </c>
      <c r="Q128" s="28" t="s">
        <v>1559</v>
      </c>
      <c r="R128" s="28"/>
      <c r="S128" s="28"/>
      <c r="T128" s="28">
        <v>0</v>
      </c>
      <c r="U128" s="28">
        <v>0</v>
      </c>
      <c r="V128" s="28">
        <v>100</v>
      </c>
      <c r="W128" s="28" t="s">
        <v>968</v>
      </c>
      <c r="X128" s="28" t="s">
        <v>886</v>
      </c>
      <c r="Y128" s="28">
        <v>30</v>
      </c>
      <c r="Z128" s="30">
        <v>1234.34</v>
      </c>
      <c r="AA128" s="30">
        <f t="shared" si="22"/>
        <v>37030.2</v>
      </c>
      <c r="AB128" s="30">
        <f t="shared" si="23"/>
        <v>41473.824</v>
      </c>
      <c r="AC128" s="30">
        <v>30</v>
      </c>
      <c r="AD128" s="30">
        <v>1234.34</v>
      </c>
      <c r="AE128" s="30">
        <f t="shared" si="24"/>
        <v>37030.2</v>
      </c>
      <c r="AF128" s="30">
        <f t="shared" si="25"/>
        <v>41473.824</v>
      </c>
      <c r="AG128" s="30">
        <v>30</v>
      </c>
      <c r="AH128" s="30">
        <v>1234.34</v>
      </c>
      <c r="AI128" s="30">
        <f t="shared" si="26"/>
        <v>37030.2</v>
      </c>
      <c r="AJ128" s="30">
        <f t="shared" si="37"/>
        <v>41473.824</v>
      </c>
      <c r="AK128" s="30">
        <v>30</v>
      </c>
      <c r="AL128" s="30">
        <v>1234.34</v>
      </c>
      <c r="AM128" s="30">
        <f t="shared" si="28"/>
        <v>37030.2</v>
      </c>
      <c r="AN128" s="30">
        <f t="shared" si="38"/>
        <v>41473.824</v>
      </c>
      <c r="AO128" s="30"/>
      <c r="AP128" s="30"/>
      <c r="AQ128" s="30">
        <f t="shared" si="30"/>
        <v>0</v>
      </c>
      <c r="AR128" s="30">
        <f t="shared" si="39"/>
        <v>0</v>
      </c>
      <c r="AS128" s="30"/>
      <c r="AT128" s="30"/>
      <c r="AU128" s="30">
        <f t="shared" si="32"/>
        <v>0</v>
      </c>
      <c r="AV128" s="30">
        <f t="shared" si="40"/>
        <v>0</v>
      </c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>
        <f t="shared" si="41"/>
        <v>120</v>
      </c>
      <c r="ED128" s="90">
        <f t="shared" si="42"/>
        <v>148120.8</v>
      </c>
      <c r="EE128" s="90">
        <f t="shared" si="43"/>
        <v>165895.296</v>
      </c>
      <c r="EF128" s="27" t="s">
        <v>1533</v>
      </c>
      <c r="EG128" s="28"/>
      <c r="EH128" s="28"/>
      <c r="EI128" s="28" t="s">
        <v>1342</v>
      </c>
      <c r="EJ128" s="28" t="s">
        <v>1560</v>
      </c>
      <c r="EK128" s="28" t="s">
        <v>1560</v>
      </c>
      <c r="EL128" s="28"/>
      <c r="EM128" s="28"/>
      <c r="EN128" s="28"/>
      <c r="EO128" s="28"/>
      <c r="EP128" s="28"/>
      <c r="EQ128" s="27"/>
    </row>
    <row r="129" spans="1:147" ht="19.5" customHeight="1">
      <c r="A129" s="28"/>
      <c r="B129" s="64" t="s">
        <v>1894</v>
      </c>
      <c r="C129" s="28" t="s">
        <v>1534</v>
      </c>
      <c r="D129" s="28" t="s">
        <v>1535</v>
      </c>
      <c r="E129" s="28" t="s">
        <v>1536</v>
      </c>
      <c r="F129" s="28" t="s">
        <v>855</v>
      </c>
      <c r="G129" s="28"/>
      <c r="H129" s="28" t="s">
        <v>862</v>
      </c>
      <c r="I129" s="28">
        <v>58</v>
      </c>
      <c r="J129" s="28">
        <v>710000000</v>
      </c>
      <c r="K129" s="25" t="s">
        <v>1532</v>
      </c>
      <c r="L129" s="28" t="s">
        <v>1773</v>
      </c>
      <c r="M129" s="28" t="s">
        <v>359</v>
      </c>
      <c r="N129" s="28">
        <v>231010000</v>
      </c>
      <c r="O129" s="28" t="s">
        <v>1537</v>
      </c>
      <c r="P129" s="28" t="s">
        <v>686</v>
      </c>
      <c r="Q129" s="28" t="s">
        <v>1559</v>
      </c>
      <c r="R129" s="28"/>
      <c r="S129" s="28"/>
      <c r="T129" s="28">
        <v>0</v>
      </c>
      <c r="U129" s="28">
        <v>0</v>
      </c>
      <c r="V129" s="28">
        <v>100</v>
      </c>
      <c r="W129" s="28" t="s">
        <v>968</v>
      </c>
      <c r="X129" s="28" t="s">
        <v>886</v>
      </c>
      <c r="Y129" s="28">
        <v>50</v>
      </c>
      <c r="Z129" s="30">
        <v>1234.34</v>
      </c>
      <c r="AA129" s="30">
        <f t="shared" si="22"/>
        <v>61716.99999999999</v>
      </c>
      <c r="AB129" s="30">
        <f t="shared" si="23"/>
        <v>69123.04</v>
      </c>
      <c r="AC129" s="30">
        <v>50</v>
      </c>
      <c r="AD129" s="30">
        <v>1234.34</v>
      </c>
      <c r="AE129" s="30">
        <f t="shared" si="24"/>
        <v>61716.99999999999</v>
      </c>
      <c r="AF129" s="30">
        <f t="shared" si="25"/>
        <v>69123.04</v>
      </c>
      <c r="AG129" s="30">
        <v>50</v>
      </c>
      <c r="AH129" s="30">
        <v>1234.34</v>
      </c>
      <c r="AI129" s="30">
        <f t="shared" si="26"/>
        <v>61716.99999999999</v>
      </c>
      <c r="AJ129" s="30">
        <f t="shared" si="37"/>
        <v>69123.04</v>
      </c>
      <c r="AK129" s="30">
        <v>50</v>
      </c>
      <c r="AL129" s="30">
        <v>1234.34</v>
      </c>
      <c r="AM129" s="30">
        <f t="shared" si="28"/>
        <v>61716.99999999999</v>
      </c>
      <c r="AN129" s="30">
        <f t="shared" si="38"/>
        <v>69123.04</v>
      </c>
      <c r="AO129" s="30"/>
      <c r="AP129" s="30"/>
      <c r="AQ129" s="30">
        <f t="shared" si="30"/>
        <v>0</v>
      </c>
      <c r="AR129" s="30">
        <f t="shared" si="39"/>
        <v>0</v>
      </c>
      <c r="AS129" s="30"/>
      <c r="AT129" s="30"/>
      <c r="AU129" s="30">
        <f t="shared" si="32"/>
        <v>0</v>
      </c>
      <c r="AV129" s="30">
        <f t="shared" si="40"/>
        <v>0</v>
      </c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>
        <f t="shared" si="41"/>
        <v>200</v>
      </c>
      <c r="ED129" s="90">
        <f t="shared" si="42"/>
        <v>246867.99999999997</v>
      </c>
      <c r="EE129" s="90">
        <f t="shared" si="43"/>
        <v>276492.16</v>
      </c>
      <c r="EF129" s="27" t="s">
        <v>1533</v>
      </c>
      <c r="EG129" s="28"/>
      <c r="EH129" s="28"/>
      <c r="EI129" s="28" t="s">
        <v>1342</v>
      </c>
      <c r="EJ129" s="28" t="s">
        <v>1560</v>
      </c>
      <c r="EK129" s="28" t="s">
        <v>1560</v>
      </c>
      <c r="EL129" s="28"/>
      <c r="EM129" s="28"/>
      <c r="EN129" s="28"/>
      <c r="EO129" s="28"/>
      <c r="EP129" s="28"/>
      <c r="EQ129" s="27"/>
    </row>
    <row r="130" spans="1:147" ht="19.5" customHeight="1">
      <c r="A130" s="28"/>
      <c r="B130" s="64" t="s">
        <v>1895</v>
      </c>
      <c r="C130" s="28" t="s">
        <v>1534</v>
      </c>
      <c r="D130" s="28" t="s">
        <v>1535</v>
      </c>
      <c r="E130" s="28" t="s">
        <v>1536</v>
      </c>
      <c r="F130" s="28" t="s">
        <v>855</v>
      </c>
      <c r="G130" s="28"/>
      <c r="H130" s="28" t="s">
        <v>862</v>
      </c>
      <c r="I130" s="28">
        <v>58</v>
      </c>
      <c r="J130" s="28">
        <v>710000000</v>
      </c>
      <c r="K130" s="25" t="s">
        <v>1532</v>
      </c>
      <c r="L130" s="28" t="s">
        <v>1773</v>
      </c>
      <c r="M130" s="28" t="s">
        <v>359</v>
      </c>
      <c r="N130" s="28">
        <v>433257100</v>
      </c>
      <c r="O130" s="28" t="s">
        <v>1587</v>
      </c>
      <c r="P130" s="28" t="s">
        <v>686</v>
      </c>
      <c r="Q130" s="28" t="s">
        <v>1559</v>
      </c>
      <c r="R130" s="28"/>
      <c r="S130" s="28"/>
      <c r="T130" s="28">
        <v>0</v>
      </c>
      <c r="U130" s="28">
        <v>0</v>
      </c>
      <c r="V130" s="28">
        <v>100</v>
      </c>
      <c r="W130" s="28" t="s">
        <v>968</v>
      </c>
      <c r="X130" s="28" t="s">
        <v>886</v>
      </c>
      <c r="Y130" s="28">
        <v>30</v>
      </c>
      <c r="Z130" s="30">
        <v>1159.96</v>
      </c>
      <c r="AA130" s="30">
        <f t="shared" si="22"/>
        <v>34798.8</v>
      </c>
      <c r="AB130" s="30">
        <f t="shared" si="23"/>
        <v>38974.65600000001</v>
      </c>
      <c r="AC130" s="30">
        <v>30</v>
      </c>
      <c r="AD130" s="30">
        <v>1159.96</v>
      </c>
      <c r="AE130" s="30">
        <f t="shared" si="24"/>
        <v>34798.8</v>
      </c>
      <c r="AF130" s="30">
        <f t="shared" si="25"/>
        <v>38974.65600000001</v>
      </c>
      <c r="AG130" s="30">
        <v>30</v>
      </c>
      <c r="AH130" s="30">
        <v>1159.96</v>
      </c>
      <c r="AI130" s="30">
        <f t="shared" si="26"/>
        <v>34798.8</v>
      </c>
      <c r="AJ130" s="30">
        <f t="shared" si="37"/>
        <v>38974.65600000001</v>
      </c>
      <c r="AK130" s="30">
        <v>30</v>
      </c>
      <c r="AL130" s="30">
        <v>1159.96</v>
      </c>
      <c r="AM130" s="30">
        <f t="shared" si="28"/>
        <v>34798.8</v>
      </c>
      <c r="AN130" s="30">
        <f t="shared" si="38"/>
        <v>38974.65600000001</v>
      </c>
      <c r="AO130" s="30"/>
      <c r="AP130" s="30"/>
      <c r="AQ130" s="30">
        <f t="shared" si="30"/>
        <v>0</v>
      </c>
      <c r="AR130" s="30">
        <f t="shared" si="39"/>
        <v>0</v>
      </c>
      <c r="AS130" s="30"/>
      <c r="AT130" s="30"/>
      <c r="AU130" s="30">
        <f t="shared" si="32"/>
        <v>0</v>
      </c>
      <c r="AV130" s="30">
        <f t="shared" si="40"/>
        <v>0</v>
      </c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>
        <f t="shared" si="41"/>
        <v>120</v>
      </c>
      <c r="ED130" s="90">
        <f t="shared" si="42"/>
        <v>139195.2</v>
      </c>
      <c r="EE130" s="90">
        <f t="shared" si="43"/>
        <v>155898.62400000004</v>
      </c>
      <c r="EF130" s="27" t="s">
        <v>1533</v>
      </c>
      <c r="EG130" s="28"/>
      <c r="EH130" s="28"/>
      <c r="EI130" s="28" t="s">
        <v>1342</v>
      </c>
      <c r="EJ130" s="28" t="s">
        <v>1590</v>
      </c>
      <c r="EK130" s="28" t="s">
        <v>1589</v>
      </c>
      <c r="EL130" s="28"/>
      <c r="EM130" s="28"/>
      <c r="EN130" s="28"/>
      <c r="EO130" s="28"/>
      <c r="EP130" s="28"/>
      <c r="EQ130" s="27"/>
    </row>
    <row r="131" spans="1:147" ht="19.5" customHeight="1">
      <c r="A131" s="28"/>
      <c r="B131" s="64" t="s">
        <v>1896</v>
      </c>
      <c r="C131" s="28" t="s">
        <v>1534</v>
      </c>
      <c r="D131" s="28" t="s">
        <v>1535</v>
      </c>
      <c r="E131" s="28" t="s">
        <v>1536</v>
      </c>
      <c r="F131" s="28" t="s">
        <v>855</v>
      </c>
      <c r="G131" s="28"/>
      <c r="H131" s="28" t="s">
        <v>862</v>
      </c>
      <c r="I131" s="28">
        <v>58</v>
      </c>
      <c r="J131" s="28">
        <v>710000000</v>
      </c>
      <c r="K131" s="25" t="s">
        <v>1532</v>
      </c>
      <c r="L131" s="28" t="s">
        <v>1773</v>
      </c>
      <c r="M131" s="28" t="s">
        <v>359</v>
      </c>
      <c r="N131" s="28">
        <v>431010000</v>
      </c>
      <c r="O131" s="28" t="s">
        <v>1552</v>
      </c>
      <c r="P131" s="28" t="s">
        <v>686</v>
      </c>
      <c r="Q131" s="28" t="s">
        <v>1559</v>
      </c>
      <c r="R131" s="28"/>
      <c r="S131" s="28"/>
      <c r="T131" s="28">
        <v>0</v>
      </c>
      <c r="U131" s="28">
        <v>0</v>
      </c>
      <c r="V131" s="28">
        <v>100</v>
      </c>
      <c r="W131" s="28" t="s">
        <v>968</v>
      </c>
      <c r="X131" s="28" t="s">
        <v>886</v>
      </c>
      <c r="Y131" s="28">
        <v>300</v>
      </c>
      <c r="Z131" s="30">
        <v>1159.96</v>
      </c>
      <c r="AA131" s="30">
        <f t="shared" si="22"/>
        <v>347988</v>
      </c>
      <c r="AB131" s="30">
        <f t="shared" si="23"/>
        <v>389746.56000000006</v>
      </c>
      <c r="AC131" s="30">
        <v>300</v>
      </c>
      <c r="AD131" s="30">
        <v>1159.96</v>
      </c>
      <c r="AE131" s="30">
        <f t="shared" si="24"/>
        <v>347988</v>
      </c>
      <c r="AF131" s="30">
        <f t="shared" si="25"/>
        <v>389746.56000000006</v>
      </c>
      <c r="AG131" s="30">
        <v>300</v>
      </c>
      <c r="AH131" s="30">
        <v>1159.96</v>
      </c>
      <c r="AI131" s="30">
        <f t="shared" si="26"/>
        <v>347988</v>
      </c>
      <c r="AJ131" s="30">
        <f t="shared" si="37"/>
        <v>389746.56000000006</v>
      </c>
      <c r="AK131" s="30">
        <v>300</v>
      </c>
      <c r="AL131" s="30">
        <v>1159.96</v>
      </c>
      <c r="AM131" s="30">
        <f t="shared" si="28"/>
        <v>347988</v>
      </c>
      <c r="AN131" s="30">
        <f t="shared" si="38"/>
        <v>389746.56000000006</v>
      </c>
      <c r="AO131" s="30"/>
      <c r="AP131" s="30"/>
      <c r="AQ131" s="30">
        <f t="shared" si="30"/>
        <v>0</v>
      </c>
      <c r="AR131" s="30">
        <f t="shared" si="39"/>
        <v>0</v>
      </c>
      <c r="AS131" s="30"/>
      <c r="AT131" s="30"/>
      <c r="AU131" s="30">
        <f t="shared" si="32"/>
        <v>0</v>
      </c>
      <c r="AV131" s="30">
        <f t="shared" si="40"/>
        <v>0</v>
      </c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>
        <f t="shared" si="41"/>
        <v>1200</v>
      </c>
      <c r="ED131" s="90">
        <f t="shared" si="42"/>
        <v>1391952</v>
      </c>
      <c r="EE131" s="90">
        <f t="shared" si="43"/>
        <v>1558986.2400000002</v>
      </c>
      <c r="EF131" s="27" t="s">
        <v>1533</v>
      </c>
      <c r="EG131" s="28"/>
      <c r="EH131" s="28"/>
      <c r="EI131" s="28" t="s">
        <v>1342</v>
      </c>
      <c r="EJ131" s="28" t="s">
        <v>1590</v>
      </c>
      <c r="EK131" s="28" t="s">
        <v>1589</v>
      </c>
      <c r="EL131" s="28"/>
      <c r="EM131" s="28"/>
      <c r="EN131" s="28"/>
      <c r="EO131" s="28"/>
      <c r="EP131" s="28"/>
      <c r="EQ131" s="27"/>
    </row>
    <row r="132" spans="1:147" ht="19.5" customHeight="1">
      <c r="A132" s="28"/>
      <c r="B132" s="64" t="s">
        <v>1897</v>
      </c>
      <c r="C132" s="28" t="s">
        <v>1534</v>
      </c>
      <c r="D132" s="28" t="s">
        <v>1535</v>
      </c>
      <c r="E132" s="28" t="s">
        <v>1536</v>
      </c>
      <c r="F132" s="28" t="s">
        <v>855</v>
      </c>
      <c r="G132" s="28"/>
      <c r="H132" s="28" t="s">
        <v>862</v>
      </c>
      <c r="I132" s="28">
        <v>58</v>
      </c>
      <c r="J132" s="28">
        <v>710000000</v>
      </c>
      <c r="K132" s="25" t="s">
        <v>1532</v>
      </c>
      <c r="L132" s="28" t="s">
        <v>1773</v>
      </c>
      <c r="M132" s="28" t="s">
        <v>359</v>
      </c>
      <c r="N132" s="28">
        <v>511610000</v>
      </c>
      <c r="O132" s="28" t="s">
        <v>1551</v>
      </c>
      <c r="P132" s="28" t="s">
        <v>686</v>
      </c>
      <c r="Q132" s="28" t="s">
        <v>1559</v>
      </c>
      <c r="R132" s="28"/>
      <c r="S132" s="28"/>
      <c r="T132" s="28">
        <v>0</v>
      </c>
      <c r="U132" s="28">
        <v>0</v>
      </c>
      <c r="V132" s="28">
        <v>100</v>
      </c>
      <c r="W132" s="28" t="s">
        <v>968</v>
      </c>
      <c r="X132" s="28" t="s">
        <v>886</v>
      </c>
      <c r="Y132" s="28">
        <v>40</v>
      </c>
      <c r="Z132" s="30">
        <v>1159.96</v>
      </c>
      <c r="AA132" s="30">
        <f t="shared" si="22"/>
        <v>46398.4</v>
      </c>
      <c r="AB132" s="30">
        <f t="shared" si="23"/>
        <v>51966.208000000006</v>
      </c>
      <c r="AC132" s="30">
        <v>40</v>
      </c>
      <c r="AD132" s="30">
        <v>1159.96</v>
      </c>
      <c r="AE132" s="30">
        <f t="shared" si="24"/>
        <v>46398.4</v>
      </c>
      <c r="AF132" s="30">
        <f t="shared" si="25"/>
        <v>51966.208000000006</v>
      </c>
      <c r="AG132" s="30">
        <v>40</v>
      </c>
      <c r="AH132" s="30">
        <v>1159.96</v>
      </c>
      <c r="AI132" s="30">
        <f t="shared" si="26"/>
        <v>46398.4</v>
      </c>
      <c r="AJ132" s="30">
        <f t="shared" si="37"/>
        <v>51966.208000000006</v>
      </c>
      <c r="AK132" s="30">
        <v>40</v>
      </c>
      <c r="AL132" s="30">
        <v>1159.96</v>
      </c>
      <c r="AM132" s="30">
        <f t="shared" si="28"/>
        <v>46398.4</v>
      </c>
      <c r="AN132" s="30">
        <f t="shared" si="38"/>
        <v>51966.208000000006</v>
      </c>
      <c r="AO132" s="30"/>
      <c r="AP132" s="30"/>
      <c r="AQ132" s="30">
        <f t="shared" si="30"/>
        <v>0</v>
      </c>
      <c r="AR132" s="30">
        <f t="shared" si="39"/>
        <v>0</v>
      </c>
      <c r="AS132" s="30"/>
      <c r="AT132" s="30"/>
      <c r="AU132" s="30">
        <f t="shared" si="32"/>
        <v>0</v>
      </c>
      <c r="AV132" s="30">
        <f t="shared" si="40"/>
        <v>0</v>
      </c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>
        <f t="shared" si="41"/>
        <v>160</v>
      </c>
      <c r="ED132" s="90">
        <f t="shared" si="42"/>
        <v>185593.6</v>
      </c>
      <c r="EE132" s="90">
        <f t="shared" si="43"/>
        <v>207864.83200000002</v>
      </c>
      <c r="EF132" s="27" t="s">
        <v>1533</v>
      </c>
      <c r="EG132" s="28"/>
      <c r="EH132" s="28"/>
      <c r="EI132" s="28" t="s">
        <v>1342</v>
      </c>
      <c r="EJ132" s="28" t="s">
        <v>1590</v>
      </c>
      <c r="EK132" s="28" t="s">
        <v>1589</v>
      </c>
      <c r="EL132" s="28"/>
      <c r="EM132" s="28"/>
      <c r="EN132" s="28"/>
      <c r="EO132" s="28"/>
      <c r="EP132" s="28"/>
      <c r="EQ132" s="27"/>
    </row>
    <row r="133" spans="1:147" ht="19.5" customHeight="1">
      <c r="A133" s="28"/>
      <c r="B133" s="64" t="s">
        <v>1898</v>
      </c>
      <c r="C133" s="28" t="s">
        <v>1534</v>
      </c>
      <c r="D133" s="28" t="s">
        <v>1535</v>
      </c>
      <c r="E133" s="28" t="s">
        <v>1536</v>
      </c>
      <c r="F133" s="28" t="s">
        <v>855</v>
      </c>
      <c r="G133" s="28"/>
      <c r="H133" s="28" t="s">
        <v>862</v>
      </c>
      <c r="I133" s="28">
        <v>58</v>
      </c>
      <c r="J133" s="28">
        <v>710000000</v>
      </c>
      <c r="K133" s="25" t="s">
        <v>1532</v>
      </c>
      <c r="L133" s="28" t="s">
        <v>1773</v>
      </c>
      <c r="M133" s="28" t="s">
        <v>359</v>
      </c>
      <c r="N133" s="28">
        <v>316621100</v>
      </c>
      <c r="O133" s="28" t="s">
        <v>1550</v>
      </c>
      <c r="P133" s="28" t="s">
        <v>686</v>
      </c>
      <c r="Q133" s="28" t="s">
        <v>1559</v>
      </c>
      <c r="R133" s="28"/>
      <c r="S133" s="28"/>
      <c r="T133" s="28">
        <v>0</v>
      </c>
      <c r="U133" s="28">
        <v>0</v>
      </c>
      <c r="V133" s="28">
        <v>100</v>
      </c>
      <c r="W133" s="28" t="s">
        <v>968</v>
      </c>
      <c r="X133" s="28" t="s">
        <v>886</v>
      </c>
      <c r="Y133" s="28">
        <v>30</v>
      </c>
      <c r="Z133" s="30">
        <v>1159.96</v>
      </c>
      <c r="AA133" s="30">
        <f t="shared" si="22"/>
        <v>34798.8</v>
      </c>
      <c r="AB133" s="30">
        <f t="shared" si="23"/>
        <v>38974.65600000001</v>
      </c>
      <c r="AC133" s="30">
        <v>30</v>
      </c>
      <c r="AD133" s="30">
        <v>1159.96</v>
      </c>
      <c r="AE133" s="30">
        <f t="shared" si="24"/>
        <v>34798.8</v>
      </c>
      <c r="AF133" s="30">
        <f t="shared" si="25"/>
        <v>38974.65600000001</v>
      </c>
      <c r="AG133" s="30">
        <v>30</v>
      </c>
      <c r="AH133" s="30">
        <v>1159.96</v>
      </c>
      <c r="AI133" s="30">
        <f t="shared" si="26"/>
        <v>34798.8</v>
      </c>
      <c r="AJ133" s="30">
        <f t="shared" si="37"/>
        <v>38974.65600000001</v>
      </c>
      <c r="AK133" s="30">
        <v>30</v>
      </c>
      <c r="AL133" s="30">
        <v>1159.96</v>
      </c>
      <c r="AM133" s="30">
        <f t="shared" si="28"/>
        <v>34798.8</v>
      </c>
      <c r="AN133" s="30">
        <f t="shared" si="38"/>
        <v>38974.65600000001</v>
      </c>
      <c r="AO133" s="30"/>
      <c r="AP133" s="30"/>
      <c r="AQ133" s="30">
        <f t="shared" si="30"/>
        <v>0</v>
      </c>
      <c r="AR133" s="30">
        <f t="shared" si="39"/>
        <v>0</v>
      </c>
      <c r="AS133" s="30"/>
      <c r="AT133" s="30"/>
      <c r="AU133" s="30">
        <f t="shared" si="32"/>
        <v>0</v>
      </c>
      <c r="AV133" s="30">
        <f t="shared" si="40"/>
        <v>0</v>
      </c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>
        <f t="shared" si="41"/>
        <v>120</v>
      </c>
      <c r="ED133" s="90">
        <f t="shared" si="42"/>
        <v>139195.2</v>
      </c>
      <c r="EE133" s="90">
        <f t="shared" si="43"/>
        <v>155898.62400000004</v>
      </c>
      <c r="EF133" s="27" t="s">
        <v>1533</v>
      </c>
      <c r="EG133" s="28"/>
      <c r="EH133" s="28"/>
      <c r="EI133" s="28" t="s">
        <v>1342</v>
      </c>
      <c r="EJ133" s="28" t="s">
        <v>1590</v>
      </c>
      <c r="EK133" s="28" t="s">
        <v>1589</v>
      </c>
      <c r="EL133" s="28"/>
      <c r="EM133" s="28"/>
      <c r="EN133" s="28"/>
      <c r="EO133" s="28"/>
      <c r="EP133" s="28"/>
      <c r="EQ133" s="27"/>
    </row>
    <row r="134" spans="1:147" ht="19.5" customHeight="1">
      <c r="A134" s="28"/>
      <c r="B134" s="64" t="s">
        <v>1899</v>
      </c>
      <c r="C134" s="28" t="s">
        <v>1534</v>
      </c>
      <c r="D134" s="28" t="s">
        <v>1535</v>
      </c>
      <c r="E134" s="28" t="s">
        <v>1536</v>
      </c>
      <c r="F134" s="28" t="s">
        <v>855</v>
      </c>
      <c r="G134" s="28"/>
      <c r="H134" s="28" t="s">
        <v>862</v>
      </c>
      <c r="I134" s="28">
        <v>58</v>
      </c>
      <c r="J134" s="28">
        <v>710000000</v>
      </c>
      <c r="K134" s="25" t="s">
        <v>1532</v>
      </c>
      <c r="L134" s="28" t="s">
        <v>1773</v>
      </c>
      <c r="M134" s="28" t="s">
        <v>359</v>
      </c>
      <c r="N134" s="28">
        <v>631010000</v>
      </c>
      <c r="O134" s="28" t="s">
        <v>1549</v>
      </c>
      <c r="P134" s="28" t="s">
        <v>686</v>
      </c>
      <c r="Q134" s="28" t="s">
        <v>1559</v>
      </c>
      <c r="R134" s="28"/>
      <c r="S134" s="28"/>
      <c r="T134" s="28">
        <v>0</v>
      </c>
      <c r="U134" s="28">
        <v>0</v>
      </c>
      <c r="V134" s="28">
        <v>100</v>
      </c>
      <c r="W134" s="28" t="s">
        <v>968</v>
      </c>
      <c r="X134" s="28" t="s">
        <v>886</v>
      </c>
      <c r="Y134" s="28">
        <v>20</v>
      </c>
      <c r="Z134" s="30">
        <v>1159.96</v>
      </c>
      <c r="AA134" s="30">
        <f t="shared" si="22"/>
        <v>23199.2</v>
      </c>
      <c r="AB134" s="30">
        <f t="shared" si="23"/>
        <v>25983.104000000003</v>
      </c>
      <c r="AC134" s="30">
        <v>20</v>
      </c>
      <c r="AD134" s="30">
        <v>1159.96</v>
      </c>
      <c r="AE134" s="30">
        <f t="shared" si="24"/>
        <v>23199.2</v>
      </c>
      <c r="AF134" s="30">
        <f t="shared" si="25"/>
        <v>25983.104000000003</v>
      </c>
      <c r="AG134" s="30">
        <v>20</v>
      </c>
      <c r="AH134" s="30">
        <v>1159.96</v>
      </c>
      <c r="AI134" s="30">
        <f t="shared" si="26"/>
        <v>23199.2</v>
      </c>
      <c r="AJ134" s="30">
        <f t="shared" si="37"/>
        <v>25983.104000000003</v>
      </c>
      <c r="AK134" s="30">
        <v>20</v>
      </c>
      <c r="AL134" s="30">
        <v>1159.96</v>
      </c>
      <c r="AM134" s="30">
        <f t="shared" si="28"/>
        <v>23199.2</v>
      </c>
      <c r="AN134" s="30">
        <f t="shared" si="38"/>
        <v>25983.104000000003</v>
      </c>
      <c r="AO134" s="30"/>
      <c r="AP134" s="30"/>
      <c r="AQ134" s="30">
        <f t="shared" si="30"/>
        <v>0</v>
      </c>
      <c r="AR134" s="30">
        <f t="shared" si="39"/>
        <v>0</v>
      </c>
      <c r="AS134" s="30"/>
      <c r="AT134" s="30"/>
      <c r="AU134" s="30">
        <f t="shared" si="32"/>
        <v>0</v>
      </c>
      <c r="AV134" s="30">
        <f t="shared" si="40"/>
        <v>0</v>
      </c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>
        <f t="shared" si="41"/>
        <v>80</v>
      </c>
      <c r="ED134" s="90">
        <f t="shared" si="42"/>
        <v>92796.8</v>
      </c>
      <c r="EE134" s="90">
        <f t="shared" si="43"/>
        <v>103932.41600000001</v>
      </c>
      <c r="EF134" s="27" t="s">
        <v>1533</v>
      </c>
      <c r="EG134" s="28"/>
      <c r="EH134" s="28"/>
      <c r="EI134" s="28" t="s">
        <v>1342</v>
      </c>
      <c r="EJ134" s="28" t="s">
        <v>1590</v>
      </c>
      <c r="EK134" s="28" t="s">
        <v>1589</v>
      </c>
      <c r="EL134" s="28"/>
      <c r="EM134" s="28"/>
      <c r="EN134" s="28"/>
      <c r="EO134" s="28"/>
      <c r="EP134" s="28"/>
      <c r="EQ134" s="27"/>
    </row>
    <row r="135" spans="1:147" ht="19.5" customHeight="1">
      <c r="A135" s="28"/>
      <c r="B135" s="64" t="s">
        <v>1900</v>
      </c>
      <c r="C135" s="28" t="s">
        <v>1534</v>
      </c>
      <c r="D135" s="28" t="s">
        <v>1535</v>
      </c>
      <c r="E135" s="28" t="s">
        <v>1536</v>
      </c>
      <c r="F135" s="28" t="s">
        <v>855</v>
      </c>
      <c r="G135" s="28"/>
      <c r="H135" s="28" t="s">
        <v>862</v>
      </c>
      <c r="I135" s="28">
        <v>58</v>
      </c>
      <c r="J135" s="28">
        <v>710000000</v>
      </c>
      <c r="K135" s="25" t="s">
        <v>1532</v>
      </c>
      <c r="L135" s="28" t="s">
        <v>1773</v>
      </c>
      <c r="M135" s="28" t="s">
        <v>359</v>
      </c>
      <c r="N135" s="28">
        <v>396473100</v>
      </c>
      <c r="O135" s="28" t="s">
        <v>1548</v>
      </c>
      <c r="P135" s="28" t="s">
        <v>686</v>
      </c>
      <c r="Q135" s="28" t="s">
        <v>1559</v>
      </c>
      <c r="R135" s="28"/>
      <c r="S135" s="28"/>
      <c r="T135" s="28">
        <v>0</v>
      </c>
      <c r="U135" s="28">
        <v>0</v>
      </c>
      <c r="V135" s="28">
        <v>100</v>
      </c>
      <c r="W135" s="28" t="s">
        <v>968</v>
      </c>
      <c r="X135" s="28" t="s">
        <v>886</v>
      </c>
      <c r="Y135" s="28">
        <v>240</v>
      </c>
      <c r="Z135" s="30">
        <v>1159.96</v>
      </c>
      <c r="AA135" s="30">
        <f t="shared" si="22"/>
        <v>278390.4</v>
      </c>
      <c r="AB135" s="30">
        <f t="shared" si="23"/>
        <v>311797.2480000001</v>
      </c>
      <c r="AC135" s="30">
        <v>240</v>
      </c>
      <c r="AD135" s="30">
        <v>1159.96</v>
      </c>
      <c r="AE135" s="30">
        <f t="shared" si="24"/>
        <v>278390.4</v>
      </c>
      <c r="AF135" s="30">
        <f t="shared" si="25"/>
        <v>311797.2480000001</v>
      </c>
      <c r="AG135" s="30">
        <v>240</v>
      </c>
      <c r="AH135" s="30">
        <v>1159.96</v>
      </c>
      <c r="AI135" s="30">
        <f t="shared" si="26"/>
        <v>278390.4</v>
      </c>
      <c r="AJ135" s="30">
        <f t="shared" si="37"/>
        <v>311797.2480000001</v>
      </c>
      <c r="AK135" s="30">
        <v>240</v>
      </c>
      <c r="AL135" s="30">
        <v>1159.96</v>
      </c>
      <c r="AM135" s="30">
        <f t="shared" si="28"/>
        <v>278390.4</v>
      </c>
      <c r="AN135" s="30">
        <f t="shared" si="38"/>
        <v>311797.2480000001</v>
      </c>
      <c r="AO135" s="30"/>
      <c r="AP135" s="30"/>
      <c r="AQ135" s="30">
        <f t="shared" si="30"/>
        <v>0</v>
      </c>
      <c r="AR135" s="30">
        <f t="shared" si="39"/>
        <v>0</v>
      </c>
      <c r="AS135" s="30"/>
      <c r="AT135" s="30"/>
      <c r="AU135" s="30">
        <f t="shared" si="32"/>
        <v>0</v>
      </c>
      <c r="AV135" s="30">
        <f t="shared" si="40"/>
        <v>0</v>
      </c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>
        <f t="shared" si="41"/>
        <v>960</v>
      </c>
      <c r="ED135" s="90">
        <f t="shared" si="42"/>
        <v>1113561.6</v>
      </c>
      <c r="EE135" s="90">
        <f t="shared" si="43"/>
        <v>1247188.9920000003</v>
      </c>
      <c r="EF135" s="27" t="s">
        <v>1533</v>
      </c>
      <c r="EG135" s="28"/>
      <c r="EH135" s="28"/>
      <c r="EI135" s="28" t="s">
        <v>1342</v>
      </c>
      <c r="EJ135" s="28" t="s">
        <v>1590</v>
      </c>
      <c r="EK135" s="28" t="s">
        <v>1589</v>
      </c>
      <c r="EL135" s="28"/>
      <c r="EM135" s="28"/>
      <c r="EN135" s="28"/>
      <c r="EO135" s="28"/>
      <c r="EP135" s="28"/>
      <c r="EQ135" s="27"/>
    </row>
    <row r="136" spans="1:147" ht="19.5" customHeight="1">
      <c r="A136" s="28"/>
      <c r="B136" s="64" t="s">
        <v>1901</v>
      </c>
      <c r="C136" s="28" t="s">
        <v>1534</v>
      </c>
      <c r="D136" s="28" t="s">
        <v>1535</v>
      </c>
      <c r="E136" s="28" t="s">
        <v>1536</v>
      </c>
      <c r="F136" s="28" t="s">
        <v>855</v>
      </c>
      <c r="G136" s="28"/>
      <c r="H136" s="28" t="s">
        <v>862</v>
      </c>
      <c r="I136" s="28">
        <v>58</v>
      </c>
      <c r="J136" s="28">
        <v>710000000</v>
      </c>
      <c r="K136" s="25" t="s">
        <v>1532</v>
      </c>
      <c r="L136" s="28" t="s">
        <v>1773</v>
      </c>
      <c r="M136" s="28" t="s">
        <v>359</v>
      </c>
      <c r="N136" s="28">
        <v>551010000</v>
      </c>
      <c r="O136" s="28" t="s">
        <v>1547</v>
      </c>
      <c r="P136" s="28" t="s">
        <v>686</v>
      </c>
      <c r="Q136" s="28" t="s">
        <v>1559</v>
      </c>
      <c r="R136" s="28"/>
      <c r="S136" s="28"/>
      <c r="T136" s="28">
        <v>0</v>
      </c>
      <c r="U136" s="28">
        <v>0</v>
      </c>
      <c r="V136" s="28">
        <v>100</v>
      </c>
      <c r="W136" s="28" t="s">
        <v>968</v>
      </c>
      <c r="X136" s="28" t="s">
        <v>886</v>
      </c>
      <c r="Y136" s="28">
        <v>30</v>
      </c>
      <c r="Z136" s="30">
        <v>1159.96</v>
      </c>
      <c r="AA136" s="30">
        <f t="shared" si="22"/>
        <v>34798.8</v>
      </c>
      <c r="AB136" s="30">
        <f t="shared" si="23"/>
        <v>38974.65600000001</v>
      </c>
      <c r="AC136" s="30">
        <v>30</v>
      </c>
      <c r="AD136" s="30">
        <v>1159.96</v>
      </c>
      <c r="AE136" s="30">
        <f t="shared" si="24"/>
        <v>34798.8</v>
      </c>
      <c r="AF136" s="30">
        <f t="shared" si="25"/>
        <v>38974.65600000001</v>
      </c>
      <c r="AG136" s="30">
        <v>30</v>
      </c>
      <c r="AH136" s="30">
        <v>1159.96</v>
      </c>
      <c r="AI136" s="30">
        <f t="shared" si="26"/>
        <v>34798.8</v>
      </c>
      <c r="AJ136" s="30">
        <f t="shared" si="37"/>
        <v>38974.65600000001</v>
      </c>
      <c r="AK136" s="30">
        <v>30</v>
      </c>
      <c r="AL136" s="30">
        <v>1159.96</v>
      </c>
      <c r="AM136" s="30">
        <f t="shared" si="28"/>
        <v>34798.8</v>
      </c>
      <c r="AN136" s="30">
        <f t="shared" si="38"/>
        <v>38974.65600000001</v>
      </c>
      <c r="AO136" s="30"/>
      <c r="AP136" s="30"/>
      <c r="AQ136" s="30">
        <f t="shared" si="30"/>
        <v>0</v>
      </c>
      <c r="AR136" s="30">
        <f t="shared" si="39"/>
        <v>0</v>
      </c>
      <c r="AS136" s="30"/>
      <c r="AT136" s="30"/>
      <c r="AU136" s="30">
        <f t="shared" si="32"/>
        <v>0</v>
      </c>
      <c r="AV136" s="30">
        <f t="shared" si="40"/>
        <v>0</v>
      </c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>
        <f t="shared" si="41"/>
        <v>120</v>
      </c>
      <c r="ED136" s="90">
        <f t="shared" si="42"/>
        <v>139195.2</v>
      </c>
      <c r="EE136" s="90">
        <f t="shared" si="43"/>
        <v>155898.62400000004</v>
      </c>
      <c r="EF136" s="27" t="s">
        <v>1533</v>
      </c>
      <c r="EG136" s="28"/>
      <c r="EH136" s="28"/>
      <c r="EI136" s="28" t="s">
        <v>1342</v>
      </c>
      <c r="EJ136" s="28" t="s">
        <v>1590</v>
      </c>
      <c r="EK136" s="28" t="s">
        <v>1589</v>
      </c>
      <c r="EL136" s="28"/>
      <c r="EM136" s="28"/>
      <c r="EN136" s="28"/>
      <c r="EO136" s="28"/>
      <c r="EP136" s="28"/>
      <c r="EQ136" s="27"/>
    </row>
    <row r="137" spans="1:147" ht="19.5" customHeight="1">
      <c r="A137" s="28"/>
      <c r="B137" s="64" t="s">
        <v>1902</v>
      </c>
      <c r="C137" s="28" t="s">
        <v>1534</v>
      </c>
      <c r="D137" s="28" t="s">
        <v>1535</v>
      </c>
      <c r="E137" s="28" t="s">
        <v>1536</v>
      </c>
      <c r="F137" s="28" t="s">
        <v>855</v>
      </c>
      <c r="G137" s="28"/>
      <c r="H137" s="28" t="s">
        <v>862</v>
      </c>
      <c r="I137" s="28">
        <v>58</v>
      </c>
      <c r="J137" s="28">
        <v>710000000</v>
      </c>
      <c r="K137" s="25" t="s">
        <v>1532</v>
      </c>
      <c r="L137" s="28" t="s">
        <v>1773</v>
      </c>
      <c r="M137" s="28" t="s">
        <v>359</v>
      </c>
      <c r="N137" s="28">
        <v>552210000</v>
      </c>
      <c r="O137" s="28" t="s">
        <v>1546</v>
      </c>
      <c r="P137" s="28" t="s">
        <v>686</v>
      </c>
      <c r="Q137" s="28" t="s">
        <v>1559</v>
      </c>
      <c r="R137" s="28"/>
      <c r="S137" s="28"/>
      <c r="T137" s="28">
        <v>0</v>
      </c>
      <c r="U137" s="28">
        <v>0</v>
      </c>
      <c r="V137" s="28">
        <v>100</v>
      </c>
      <c r="W137" s="28" t="s">
        <v>968</v>
      </c>
      <c r="X137" s="28" t="s">
        <v>886</v>
      </c>
      <c r="Y137" s="28">
        <v>30</v>
      </c>
      <c r="Z137" s="30">
        <v>1159.96</v>
      </c>
      <c r="AA137" s="30">
        <f aca="true" t="shared" si="44" ref="AA137:AA146">Y137*Z137</f>
        <v>34798.8</v>
      </c>
      <c r="AB137" s="30">
        <f aca="true" t="shared" si="45" ref="AB137:AB146">IF(X137="С НДС",AA137*1.12,AA137)</f>
        <v>38974.65600000001</v>
      </c>
      <c r="AC137" s="30">
        <v>30</v>
      </c>
      <c r="AD137" s="30">
        <v>1159.96</v>
      </c>
      <c r="AE137" s="30">
        <f aca="true" t="shared" si="46" ref="AE137:AE146">AC137*AD137</f>
        <v>34798.8</v>
      </c>
      <c r="AF137" s="30">
        <f aca="true" t="shared" si="47" ref="AF137:AF146">IF(X137="С НДС",AE137*1.12,AE137)</f>
        <v>38974.65600000001</v>
      </c>
      <c r="AG137" s="30">
        <v>30</v>
      </c>
      <c r="AH137" s="30">
        <v>1159.96</v>
      </c>
      <c r="AI137" s="30">
        <f aca="true" t="shared" si="48" ref="AI137:AI146">AG137*AH137</f>
        <v>34798.8</v>
      </c>
      <c r="AJ137" s="30">
        <f aca="true" t="shared" si="49" ref="AJ137:AJ147">IF(X137="С НДС",AI137*1.12,AI137)</f>
        <v>38974.65600000001</v>
      </c>
      <c r="AK137" s="30">
        <v>30</v>
      </c>
      <c r="AL137" s="30">
        <v>1159.96</v>
      </c>
      <c r="AM137" s="30">
        <f aca="true" t="shared" si="50" ref="AM137:AM146">AK137*AL137</f>
        <v>34798.8</v>
      </c>
      <c r="AN137" s="30">
        <f aca="true" t="shared" si="51" ref="AN137:AN147">IF(X137="С НДС",AM137*1.12,AM137)</f>
        <v>38974.65600000001</v>
      </c>
      <c r="AO137" s="30"/>
      <c r="AP137" s="30"/>
      <c r="AQ137" s="30">
        <f aca="true" t="shared" si="52" ref="AQ137:AQ146">AO137*AP137</f>
        <v>0</v>
      </c>
      <c r="AR137" s="30">
        <f aca="true" t="shared" si="53" ref="AR137:AR147">IF(X137="С НДС",AQ137*1.12,AQ137)</f>
        <v>0</v>
      </c>
      <c r="AS137" s="30"/>
      <c r="AT137" s="30"/>
      <c r="AU137" s="30">
        <f aca="true" t="shared" si="54" ref="AU137:AU146">AS137*AT137</f>
        <v>0</v>
      </c>
      <c r="AV137" s="30">
        <f aca="true" t="shared" si="55" ref="AV137:AV147">IF(X137="С НДС",AU137*1.12,AU137)</f>
        <v>0</v>
      </c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>
        <f aca="true" t="shared" si="56" ref="EC137:EC146">SUM(Y137,AC137,AG137,AK137,AO137)</f>
        <v>120</v>
      </c>
      <c r="ED137" s="90">
        <f aca="true" t="shared" si="57" ref="ED137:ED146">SUM(AU137,AQ137,AM137,AE137,AA137,AI137)</f>
        <v>139195.2</v>
      </c>
      <c r="EE137" s="90">
        <f aca="true" t="shared" si="58" ref="EE137:EE147">IF(X137="С НДС",ED137*1.12,ED137)</f>
        <v>155898.62400000004</v>
      </c>
      <c r="EF137" s="27" t="s">
        <v>1533</v>
      </c>
      <c r="EG137" s="28"/>
      <c r="EH137" s="28"/>
      <c r="EI137" s="28" t="s">
        <v>1342</v>
      </c>
      <c r="EJ137" s="28" t="s">
        <v>1590</v>
      </c>
      <c r="EK137" s="28" t="s">
        <v>1589</v>
      </c>
      <c r="EL137" s="28"/>
      <c r="EM137" s="28"/>
      <c r="EN137" s="28"/>
      <c r="EO137" s="28"/>
      <c r="EP137" s="28"/>
      <c r="EQ137" s="27"/>
    </row>
    <row r="138" spans="1:147" ht="19.5" customHeight="1">
      <c r="A138" s="28"/>
      <c r="B138" s="64" t="s">
        <v>1903</v>
      </c>
      <c r="C138" s="28" t="s">
        <v>1534</v>
      </c>
      <c r="D138" s="28" t="s">
        <v>1535</v>
      </c>
      <c r="E138" s="28" t="s">
        <v>1536</v>
      </c>
      <c r="F138" s="28" t="s">
        <v>855</v>
      </c>
      <c r="G138" s="28"/>
      <c r="H138" s="28" t="s">
        <v>862</v>
      </c>
      <c r="I138" s="28">
        <v>58</v>
      </c>
      <c r="J138" s="28">
        <v>710000000</v>
      </c>
      <c r="K138" s="25" t="s">
        <v>1532</v>
      </c>
      <c r="L138" s="28" t="s">
        <v>1773</v>
      </c>
      <c r="M138" s="28" t="s">
        <v>359</v>
      </c>
      <c r="N138" s="28">
        <v>354400000</v>
      </c>
      <c r="O138" s="28" t="s">
        <v>1545</v>
      </c>
      <c r="P138" s="28" t="s">
        <v>686</v>
      </c>
      <c r="Q138" s="28" t="s">
        <v>1559</v>
      </c>
      <c r="R138" s="28"/>
      <c r="S138" s="28"/>
      <c r="T138" s="28">
        <v>0</v>
      </c>
      <c r="U138" s="28">
        <v>0</v>
      </c>
      <c r="V138" s="28">
        <v>100</v>
      </c>
      <c r="W138" s="28" t="s">
        <v>968</v>
      </c>
      <c r="X138" s="28" t="s">
        <v>886</v>
      </c>
      <c r="Y138" s="28">
        <v>150</v>
      </c>
      <c r="Z138" s="30">
        <v>1159.96</v>
      </c>
      <c r="AA138" s="30">
        <f t="shared" si="44"/>
        <v>173994</v>
      </c>
      <c r="AB138" s="30">
        <f t="shared" si="45"/>
        <v>194873.28000000003</v>
      </c>
      <c r="AC138" s="30">
        <v>150</v>
      </c>
      <c r="AD138" s="30">
        <v>1159.96</v>
      </c>
      <c r="AE138" s="30">
        <f t="shared" si="46"/>
        <v>173994</v>
      </c>
      <c r="AF138" s="30">
        <f t="shared" si="47"/>
        <v>194873.28000000003</v>
      </c>
      <c r="AG138" s="30">
        <v>150</v>
      </c>
      <c r="AH138" s="30">
        <v>1159.96</v>
      </c>
      <c r="AI138" s="30">
        <f t="shared" si="48"/>
        <v>173994</v>
      </c>
      <c r="AJ138" s="30">
        <f t="shared" si="49"/>
        <v>194873.28000000003</v>
      </c>
      <c r="AK138" s="30">
        <v>150</v>
      </c>
      <c r="AL138" s="30">
        <v>1159.96</v>
      </c>
      <c r="AM138" s="30">
        <f t="shared" si="50"/>
        <v>173994</v>
      </c>
      <c r="AN138" s="30">
        <f t="shared" si="51"/>
        <v>194873.28000000003</v>
      </c>
      <c r="AO138" s="30"/>
      <c r="AP138" s="30"/>
      <c r="AQ138" s="30">
        <f t="shared" si="52"/>
        <v>0</v>
      </c>
      <c r="AR138" s="30">
        <f t="shared" si="53"/>
        <v>0</v>
      </c>
      <c r="AS138" s="30"/>
      <c r="AT138" s="30"/>
      <c r="AU138" s="30">
        <f t="shared" si="54"/>
        <v>0</v>
      </c>
      <c r="AV138" s="30">
        <f t="shared" si="55"/>
        <v>0</v>
      </c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>
        <f t="shared" si="56"/>
        <v>600</v>
      </c>
      <c r="ED138" s="90">
        <f t="shared" si="57"/>
        <v>695976</v>
      </c>
      <c r="EE138" s="90">
        <f t="shared" si="58"/>
        <v>779493.1200000001</v>
      </c>
      <c r="EF138" s="27" t="s">
        <v>1533</v>
      </c>
      <c r="EG138" s="28"/>
      <c r="EH138" s="28"/>
      <c r="EI138" s="28" t="s">
        <v>1342</v>
      </c>
      <c r="EJ138" s="28" t="s">
        <v>1590</v>
      </c>
      <c r="EK138" s="28" t="s">
        <v>1589</v>
      </c>
      <c r="EL138" s="28"/>
      <c r="EM138" s="28"/>
      <c r="EN138" s="28"/>
      <c r="EO138" s="28"/>
      <c r="EP138" s="28"/>
      <c r="EQ138" s="27"/>
    </row>
    <row r="139" spans="1:147" ht="19.5" customHeight="1">
      <c r="A139" s="28"/>
      <c r="B139" s="64" t="s">
        <v>1904</v>
      </c>
      <c r="C139" s="28" t="s">
        <v>1534</v>
      </c>
      <c r="D139" s="28" t="s">
        <v>1535</v>
      </c>
      <c r="E139" s="28" t="s">
        <v>1536</v>
      </c>
      <c r="F139" s="28" t="s">
        <v>855</v>
      </c>
      <c r="G139" s="28"/>
      <c r="H139" s="28" t="s">
        <v>862</v>
      </c>
      <c r="I139" s="28">
        <v>58</v>
      </c>
      <c r="J139" s="28">
        <v>710000000</v>
      </c>
      <c r="K139" s="25" t="s">
        <v>1532</v>
      </c>
      <c r="L139" s="28" t="s">
        <v>1773</v>
      </c>
      <c r="M139" s="28" t="s">
        <v>359</v>
      </c>
      <c r="N139" s="28">
        <v>351610000</v>
      </c>
      <c r="O139" s="28" t="s">
        <v>1544</v>
      </c>
      <c r="P139" s="28" t="s">
        <v>686</v>
      </c>
      <c r="Q139" s="28" t="s">
        <v>1559</v>
      </c>
      <c r="R139" s="28"/>
      <c r="S139" s="28"/>
      <c r="T139" s="28">
        <v>0</v>
      </c>
      <c r="U139" s="28">
        <v>0</v>
      </c>
      <c r="V139" s="28">
        <v>100</v>
      </c>
      <c r="W139" s="28" t="s">
        <v>968</v>
      </c>
      <c r="X139" s="28" t="s">
        <v>886</v>
      </c>
      <c r="Y139" s="28">
        <v>30</v>
      </c>
      <c r="Z139" s="30">
        <v>1159.96</v>
      </c>
      <c r="AA139" s="30">
        <f t="shared" si="44"/>
        <v>34798.8</v>
      </c>
      <c r="AB139" s="30">
        <f t="shared" si="45"/>
        <v>38974.65600000001</v>
      </c>
      <c r="AC139" s="30">
        <v>30</v>
      </c>
      <c r="AD139" s="30">
        <v>1159.96</v>
      </c>
      <c r="AE139" s="30">
        <f t="shared" si="46"/>
        <v>34798.8</v>
      </c>
      <c r="AF139" s="30">
        <f t="shared" si="47"/>
        <v>38974.65600000001</v>
      </c>
      <c r="AG139" s="30">
        <v>30</v>
      </c>
      <c r="AH139" s="30">
        <v>1159.96</v>
      </c>
      <c r="AI139" s="30">
        <f t="shared" si="48"/>
        <v>34798.8</v>
      </c>
      <c r="AJ139" s="30">
        <f t="shared" si="49"/>
        <v>38974.65600000001</v>
      </c>
      <c r="AK139" s="30">
        <v>30</v>
      </c>
      <c r="AL139" s="30">
        <v>1159.96</v>
      </c>
      <c r="AM139" s="30">
        <f t="shared" si="50"/>
        <v>34798.8</v>
      </c>
      <c r="AN139" s="30">
        <f t="shared" si="51"/>
        <v>38974.65600000001</v>
      </c>
      <c r="AO139" s="30"/>
      <c r="AP139" s="30"/>
      <c r="AQ139" s="30">
        <f t="shared" si="52"/>
        <v>0</v>
      </c>
      <c r="AR139" s="30">
        <f t="shared" si="53"/>
        <v>0</v>
      </c>
      <c r="AS139" s="30"/>
      <c r="AT139" s="30"/>
      <c r="AU139" s="30">
        <f t="shared" si="54"/>
        <v>0</v>
      </c>
      <c r="AV139" s="30">
        <f t="shared" si="55"/>
        <v>0</v>
      </c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>
        <f t="shared" si="56"/>
        <v>120</v>
      </c>
      <c r="ED139" s="90">
        <f t="shared" si="57"/>
        <v>139195.2</v>
      </c>
      <c r="EE139" s="90">
        <f t="shared" si="58"/>
        <v>155898.62400000004</v>
      </c>
      <c r="EF139" s="27" t="s">
        <v>1533</v>
      </c>
      <c r="EG139" s="28"/>
      <c r="EH139" s="28"/>
      <c r="EI139" s="28" t="s">
        <v>1342</v>
      </c>
      <c r="EJ139" s="28" t="s">
        <v>1590</v>
      </c>
      <c r="EK139" s="28" t="s">
        <v>1589</v>
      </c>
      <c r="EL139" s="28"/>
      <c r="EM139" s="28"/>
      <c r="EN139" s="28"/>
      <c r="EO139" s="28"/>
      <c r="EP139" s="28"/>
      <c r="EQ139" s="27"/>
    </row>
    <row r="140" spans="1:147" ht="19.5" customHeight="1">
      <c r="A140" s="28"/>
      <c r="B140" s="64" t="s">
        <v>1905</v>
      </c>
      <c r="C140" s="28" t="s">
        <v>1534</v>
      </c>
      <c r="D140" s="28" t="s">
        <v>1535</v>
      </c>
      <c r="E140" s="28" t="s">
        <v>1536</v>
      </c>
      <c r="F140" s="28" t="s">
        <v>855</v>
      </c>
      <c r="G140" s="28"/>
      <c r="H140" s="28" t="s">
        <v>862</v>
      </c>
      <c r="I140" s="28">
        <v>58</v>
      </c>
      <c r="J140" s="28">
        <v>710000000</v>
      </c>
      <c r="K140" s="25" t="s">
        <v>1532</v>
      </c>
      <c r="L140" s="28" t="s">
        <v>1773</v>
      </c>
      <c r="M140" s="28" t="s">
        <v>359</v>
      </c>
      <c r="N140" s="28">
        <v>351010000</v>
      </c>
      <c r="O140" s="28" t="s">
        <v>1543</v>
      </c>
      <c r="P140" s="28" t="s">
        <v>686</v>
      </c>
      <c r="Q140" s="28" t="s">
        <v>1559</v>
      </c>
      <c r="R140" s="28"/>
      <c r="S140" s="28"/>
      <c r="T140" s="28">
        <v>0</v>
      </c>
      <c r="U140" s="28">
        <v>0</v>
      </c>
      <c r="V140" s="28">
        <v>100</v>
      </c>
      <c r="W140" s="28" t="s">
        <v>968</v>
      </c>
      <c r="X140" s="28" t="s">
        <v>886</v>
      </c>
      <c r="Y140" s="28">
        <v>20</v>
      </c>
      <c r="Z140" s="30">
        <v>1159.96</v>
      </c>
      <c r="AA140" s="30">
        <f t="shared" si="44"/>
        <v>23199.2</v>
      </c>
      <c r="AB140" s="30">
        <f t="shared" si="45"/>
        <v>25983.104000000003</v>
      </c>
      <c r="AC140" s="30">
        <v>20</v>
      </c>
      <c r="AD140" s="30">
        <v>1159.96</v>
      </c>
      <c r="AE140" s="30">
        <f t="shared" si="46"/>
        <v>23199.2</v>
      </c>
      <c r="AF140" s="30">
        <f t="shared" si="47"/>
        <v>25983.104000000003</v>
      </c>
      <c r="AG140" s="30">
        <v>20</v>
      </c>
      <c r="AH140" s="30">
        <v>1159.96</v>
      </c>
      <c r="AI140" s="30">
        <f t="shared" si="48"/>
        <v>23199.2</v>
      </c>
      <c r="AJ140" s="30">
        <f t="shared" si="49"/>
        <v>25983.104000000003</v>
      </c>
      <c r="AK140" s="30">
        <v>20</v>
      </c>
      <c r="AL140" s="30">
        <v>1159.96</v>
      </c>
      <c r="AM140" s="30">
        <f t="shared" si="50"/>
        <v>23199.2</v>
      </c>
      <c r="AN140" s="30">
        <f t="shared" si="51"/>
        <v>25983.104000000003</v>
      </c>
      <c r="AO140" s="30"/>
      <c r="AP140" s="30"/>
      <c r="AQ140" s="30">
        <f t="shared" si="52"/>
        <v>0</v>
      </c>
      <c r="AR140" s="30">
        <f t="shared" si="53"/>
        <v>0</v>
      </c>
      <c r="AS140" s="30"/>
      <c r="AT140" s="30"/>
      <c r="AU140" s="30">
        <f t="shared" si="54"/>
        <v>0</v>
      </c>
      <c r="AV140" s="30">
        <f t="shared" si="55"/>
        <v>0</v>
      </c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>
        <f t="shared" si="56"/>
        <v>80</v>
      </c>
      <c r="ED140" s="90">
        <f t="shared" si="57"/>
        <v>92796.8</v>
      </c>
      <c r="EE140" s="90">
        <f t="shared" si="58"/>
        <v>103932.41600000001</v>
      </c>
      <c r="EF140" s="27" t="s">
        <v>1533</v>
      </c>
      <c r="EG140" s="28"/>
      <c r="EH140" s="28"/>
      <c r="EI140" s="28" t="s">
        <v>1342</v>
      </c>
      <c r="EJ140" s="28" t="s">
        <v>1590</v>
      </c>
      <c r="EK140" s="28" t="s">
        <v>1589</v>
      </c>
      <c r="EL140" s="28"/>
      <c r="EM140" s="28"/>
      <c r="EN140" s="28"/>
      <c r="EO140" s="28"/>
      <c r="EP140" s="28"/>
      <c r="EQ140" s="27"/>
    </row>
    <row r="141" spans="1:147" ht="19.5" customHeight="1">
      <c r="A141" s="28"/>
      <c r="B141" s="64" t="s">
        <v>1906</v>
      </c>
      <c r="C141" s="28" t="s">
        <v>1534</v>
      </c>
      <c r="D141" s="28" t="s">
        <v>1535</v>
      </c>
      <c r="E141" s="28" t="s">
        <v>1536</v>
      </c>
      <c r="F141" s="28" t="s">
        <v>855</v>
      </c>
      <c r="G141" s="28"/>
      <c r="H141" s="28" t="s">
        <v>862</v>
      </c>
      <c r="I141" s="28">
        <v>58</v>
      </c>
      <c r="J141" s="28">
        <v>710000000</v>
      </c>
      <c r="K141" s="25" t="s">
        <v>1532</v>
      </c>
      <c r="L141" s="28" t="s">
        <v>1773</v>
      </c>
      <c r="M141" s="28" t="s">
        <v>359</v>
      </c>
      <c r="N141" s="28">
        <v>111010000</v>
      </c>
      <c r="O141" s="28" t="s">
        <v>1542</v>
      </c>
      <c r="P141" s="28" t="s">
        <v>686</v>
      </c>
      <c r="Q141" s="28" t="s">
        <v>1559</v>
      </c>
      <c r="R141" s="28"/>
      <c r="S141" s="28"/>
      <c r="T141" s="28">
        <v>0</v>
      </c>
      <c r="U141" s="28">
        <v>0</v>
      </c>
      <c r="V141" s="28">
        <v>100</v>
      </c>
      <c r="W141" s="28" t="s">
        <v>968</v>
      </c>
      <c r="X141" s="28" t="s">
        <v>886</v>
      </c>
      <c r="Y141" s="28">
        <v>400</v>
      </c>
      <c r="Z141" s="30">
        <v>1159.96</v>
      </c>
      <c r="AA141" s="30">
        <f t="shared" si="44"/>
        <v>463984</v>
      </c>
      <c r="AB141" s="30">
        <f t="shared" si="45"/>
        <v>519662.0800000001</v>
      </c>
      <c r="AC141" s="30">
        <v>400</v>
      </c>
      <c r="AD141" s="30">
        <v>1159.96</v>
      </c>
      <c r="AE141" s="30">
        <f t="shared" si="46"/>
        <v>463984</v>
      </c>
      <c r="AF141" s="30">
        <f t="shared" si="47"/>
        <v>519662.0800000001</v>
      </c>
      <c r="AG141" s="30">
        <v>400</v>
      </c>
      <c r="AH141" s="30">
        <v>1159.96</v>
      </c>
      <c r="AI141" s="30">
        <f t="shared" si="48"/>
        <v>463984</v>
      </c>
      <c r="AJ141" s="30">
        <f t="shared" si="49"/>
        <v>519662.0800000001</v>
      </c>
      <c r="AK141" s="30">
        <v>400</v>
      </c>
      <c r="AL141" s="30">
        <v>1159.96</v>
      </c>
      <c r="AM141" s="30">
        <f t="shared" si="50"/>
        <v>463984</v>
      </c>
      <c r="AN141" s="30">
        <f t="shared" si="51"/>
        <v>519662.0800000001</v>
      </c>
      <c r="AO141" s="30"/>
      <c r="AP141" s="30"/>
      <c r="AQ141" s="30">
        <f t="shared" si="52"/>
        <v>0</v>
      </c>
      <c r="AR141" s="30">
        <f t="shared" si="53"/>
        <v>0</v>
      </c>
      <c r="AS141" s="30"/>
      <c r="AT141" s="30"/>
      <c r="AU141" s="30">
        <f t="shared" si="54"/>
        <v>0</v>
      </c>
      <c r="AV141" s="30">
        <f t="shared" si="55"/>
        <v>0</v>
      </c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>
        <f t="shared" si="56"/>
        <v>1600</v>
      </c>
      <c r="ED141" s="90">
        <f t="shared" si="57"/>
        <v>1855936</v>
      </c>
      <c r="EE141" s="90">
        <f t="shared" si="58"/>
        <v>2078648.3200000003</v>
      </c>
      <c r="EF141" s="27" t="s">
        <v>1533</v>
      </c>
      <c r="EG141" s="28"/>
      <c r="EH141" s="28"/>
      <c r="EI141" s="28" t="s">
        <v>1342</v>
      </c>
      <c r="EJ141" s="28" t="s">
        <v>1590</v>
      </c>
      <c r="EK141" s="28" t="s">
        <v>1589</v>
      </c>
      <c r="EL141" s="28"/>
      <c r="EM141" s="28"/>
      <c r="EN141" s="28"/>
      <c r="EO141" s="28"/>
      <c r="EP141" s="28"/>
      <c r="EQ141" s="27"/>
    </row>
    <row r="142" spans="1:147" ht="19.5" customHeight="1">
      <c r="A142" s="28"/>
      <c r="B142" s="64" t="s">
        <v>1907</v>
      </c>
      <c r="C142" s="28" t="s">
        <v>1534</v>
      </c>
      <c r="D142" s="28" t="s">
        <v>1535</v>
      </c>
      <c r="E142" s="28" t="s">
        <v>1536</v>
      </c>
      <c r="F142" s="28" t="s">
        <v>855</v>
      </c>
      <c r="G142" s="28"/>
      <c r="H142" s="28" t="s">
        <v>862</v>
      </c>
      <c r="I142" s="28">
        <v>58</v>
      </c>
      <c r="J142" s="28">
        <v>710000000</v>
      </c>
      <c r="K142" s="25" t="s">
        <v>1532</v>
      </c>
      <c r="L142" s="28" t="s">
        <v>1773</v>
      </c>
      <c r="M142" s="28" t="s">
        <v>359</v>
      </c>
      <c r="N142" s="28" t="s">
        <v>1584</v>
      </c>
      <c r="O142" s="28" t="s">
        <v>1541</v>
      </c>
      <c r="P142" s="28" t="s">
        <v>686</v>
      </c>
      <c r="Q142" s="28" t="s">
        <v>1559</v>
      </c>
      <c r="R142" s="28"/>
      <c r="S142" s="28"/>
      <c r="T142" s="28">
        <v>0</v>
      </c>
      <c r="U142" s="28">
        <v>0</v>
      </c>
      <c r="V142" s="28">
        <v>100</v>
      </c>
      <c r="W142" s="28" t="s">
        <v>968</v>
      </c>
      <c r="X142" s="28" t="s">
        <v>886</v>
      </c>
      <c r="Y142" s="28">
        <v>20</v>
      </c>
      <c r="Z142" s="30">
        <v>1159.96</v>
      </c>
      <c r="AA142" s="30">
        <f t="shared" si="44"/>
        <v>23199.2</v>
      </c>
      <c r="AB142" s="30">
        <f t="shared" si="45"/>
        <v>25983.104000000003</v>
      </c>
      <c r="AC142" s="30">
        <v>20</v>
      </c>
      <c r="AD142" s="30">
        <v>1159.96</v>
      </c>
      <c r="AE142" s="30">
        <f t="shared" si="46"/>
        <v>23199.2</v>
      </c>
      <c r="AF142" s="30">
        <f t="shared" si="47"/>
        <v>25983.104000000003</v>
      </c>
      <c r="AG142" s="30">
        <v>20</v>
      </c>
      <c r="AH142" s="30">
        <v>1159.96</v>
      </c>
      <c r="AI142" s="30">
        <f t="shared" si="48"/>
        <v>23199.2</v>
      </c>
      <c r="AJ142" s="30">
        <f t="shared" si="49"/>
        <v>25983.104000000003</v>
      </c>
      <c r="AK142" s="30">
        <v>20</v>
      </c>
      <c r="AL142" s="30">
        <v>1159.96</v>
      </c>
      <c r="AM142" s="30">
        <f t="shared" si="50"/>
        <v>23199.2</v>
      </c>
      <c r="AN142" s="30">
        <f t="shared" si="51"/>
        <v>25983.104000000003</v>
      </c>
      <c r="AO142" s="30"/>
      <c r="AP142" s="30"/>
      <c r="AQ142" s="30">
        <f t="shared" si="52"/>
        <v>0</v>
      </c>
      <c r="AR142" s="30">
        <f t="shared" si="53"/>
        <v>0</v>
      </c>
      <c r="AS142" s="30"/>
      <c r="AT142" s="30"/>
      <c r="AU142" s="30">
        <f t="shared" si="54"/>
        <v>0</v>
      </c>
      <c r="AV142" s="30">
        <f t="shared" si="55"/>
        <v>0</v>
      </c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>
        <f t="shared" si="56"/>
        <v>80</v>
      </c>
      <c r="ED142" s="90">
        <f t="shared" si="57"/>
        <v>92796.8</v>
      </c>
      <c r="EE142" s="90">
        <f t="shared" si="58"/>
        <v>103932.41600000001</v>
      </c>
      <c r="EF142" s="27" t="s">
        <v>1533</v>
      </c>
      <c r="EG142" s="28"/>
      <c r="EH142" s="28"/>
      <c r="EI142" s="28" t="s">
        <v>1342</v>
      </c>
      <c r="EJ142" s="28" t="s">
        <v>1590</v>
      </c>
      <c r="EK142" s="28" t="s">
        <v>1589</v>
      </c>
      <c r="EL142" s="28"/>
      <c r="EM142" s="28"/>
      <c r="EN142" s="28"/>
      <c r="EO142" s="28"/>
      <c r="EP142" s="28"/>
      <c r="EQ142" s="27"/>
    </row>
    <row r="143" spans="1:147" ht="19.5" customHeight="1">
      <c r="A143" s="28"/>
      <c r="B143" s="64" t="s">
        <v>1908</v>
      </c>
      <c r="C143" s="28" t="s">
        <v>1534</v>
      </c>
      <c r="D143" s="28" t="s">
        <v>1535</v>
      </c>
      <c r="E143" s="28" t="s">
        <v>1536</v>
      </c>
      <c r="F143" s="28" t="s">
        <v>855</v>
      </c>
      <c r="G143" s="28"/>
      <c r="H143" s="28" t="s">
        <v>862</v>
      </c>
      <c r="I143" s="28">
        <v>58</v>
      </c>
      <c r="J143" s="28">
        <v>710000000</v>
      </c>
      <c r="K143" s="25" t="s">
        <v>1532</v>
      </c>
      <c r="L143" s="28" t="s">
        <v>1773</v>
      </c>
      <c r="M143" s="28" t="s">
        <v>359</v>
      </c>
      <c r="N143" s="28">
        <v>475030100</v>
      </c>
      <c r="O143" s="28" t="s">
        <v>1540</v>
      </c>
      <c r="P143" s="28" t="s">
        <v>686</v>
      </c>
      <c r="Q143" s="28" t="s">
        <v>1559</v>
      </c>
      <c r="R143" s="28"/>
      <c r="S143" s="28"/>
      <c r="T143" s="28">
        <v>0</v>
      </c>
      <c r="U143" s="28">
        <v>0</v>
      </c>
      <c r="V143" s="28">
        <v>100</v>
      </c>
      <c r="W143" s="28" t="s">
        <v>968</v>
      </c>
      <c r="X143" s="28" t="s">
        <v>886</v>
      </c>
      <c r="Y143" s="28">
        <v>60</v>
      </c>
      <c r="Z143" s="30">
        <v>1159.96</v>
      </c>
      <c r="AA143" s="30">
        <f t="shared" si="44"/>
        <v>69597.6</v>
      </c>
      <c r="AB143" s="30">
        <f t="shared" si="45"/>
        <v>77949.31200000002</v>
      </c>
      <c r="AC143" s="30">
        <v>60</v>
      </c>
      <c r="AD143" s="30">
        <v>1159.96</v>
      </c>
      <c r="AE143" s="30">
        <f t="shared" si="46"/>
        <v>69597.6</v>
      </c>
      <c r="AF143" s="30">
        <f t="shared" si="47"/>
        <v>77949.31200000002</v>
      </c>
      <c r="AG143" s="30">
        <v>60</v>
      </c>
      <c r="AH143" s="30">
        <v>1159.96</v>
      </c>
      <c r="AI143" s="30">
        <f t="shared" si="48"/>
        <v>69597.6</v>
      </c>
      <c r="AJ143" s="30">
        <f t="shared" si="49"/>
        <v>77949.31200000002</v>
      </c>
      <c r="AK143" s="30">
        <v>60</v>
      </c>
      <c r="AL143" s="30">
        <v>1159.96</v>
      </c>
      <c r="AM143" s="30">
        <f t="shared" si="50"/>
        <v>69597.6</v>
      </c>
      <c r="AN143" s="30">
        <f t="shared" si="51"/>
        <v>77949.31200000002</v>
      </c>
      <c r="AO143" s="30"/>
      <c r="AP143" s="30"/>
      <c r="AQ143" s="30">
        <f t="shared" si="52"/>
        <v>0</v>
      </c>
      <c r="AR143" s="30">
        <f t="shared" si="53"/>
        <v>0</v>
      </c>
      <c r="AS143" s="30"/>
      <c r="AT143" s="30"/>
      <c r="AU143" s="30">
        <f t="shared" si="54"/>
        <v>0</v>
      </c>
      <c r="AV143" s="30">
        <f t="shared" si="55"/>
        <v>0</v>
      </c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>
        <f t="shared" si="56"/>
        <v>240</v>
      </c>
      <c r="ED143" s="90">
        <f t="shared" si="57"/>
        <v>278390.4</v>
      </c>
      <c r="EE143" s="90">
        <f t="shared" si="58"/>
        <v>311797.2480000001</v>
      </c>
      <c r="EF143" s="27" t="s">
        <v>1533</v>
      </c>
      <c r="EG143" s="28"/>
      <c r="EH143" s="28"/>
      <c r="EI143" s="28" t="s">
        <v>1342</v>
      </c>
      <c r="EJ143" s="28" t="s">
        <v>1590</v>
      </c>
      <c r="EK143" s="28" t="s">
        <v>1589</v>
      </c>
      <c r="EL143" s="28"/>
      <c r="EM143" s="28"/>
      <c r="EN143" s="28"/>
      <c r="EO143" s="28"/>
      <c r="EP143" s="28"/>
      <c r="EQ143" s="27"/>
    </row>
    <row r="144" spans="1:147" ht="19.5" customHeight="1">
      <c r="A144" s="28"/>
      <c r="B144" s="64" t="s">
        <v>1909</v>
      </c>
      <c r="C144" s="28" t="s">
        <v>1534</v>
      </c>
      <c r="D144" s="28" t="s">
        <v>1535</v>
      </c>
      <c r="E144" s="28" t="s">
        <v>1536</v>
      </c>
      <c r="F144" s="28" t="s">
        <v>855</v>
      </c>
      <c r="G144" s="28"/>
      <c r="H144" s="28" t="s">
        <v>862</v>
      </c>
      <c r="I144" s="28">
        <v>58</v>
      </c>
      <c r="J144" s="28">
        <v>710000000</v>
      </c>
      <c r="K144" s="25" t="s">
        <v>1532</v>
      </c>
      <c r="L144" s="28" t="s">
        <v>1773</v>
      </c>
      <c r="M144" s="28" t="s">
        <v>359</v>
      </c>
      <c r="N144" s="28">
        <v>154820100</v>
      </c>
      <c r="O144" s="28" t="s">
        <v>1539</v>
      </c>
      <c r="P144" s="28" t="s">
        <v>686</v>
      </c>
      <c r="Q144" s="28" t="s">
        <v>1559</v>
      </c>
      <c r="R144" s="28"/>
      <c r="S144" s="28"/>
      <c r="T144" s="28">
        <v>0</v>
      </c>
      <c r="U144" s="28">
        <v>0</v>
      </c>
      <c r="V144" s="28">
        <v>100</v>
      </c>
      <c r="W144" s="28" t="s">
        <v>968</v>
      </c>
      <c r="X144" s="28" t="s">
        <v>886</v>
      </c>
      <c r="Y144" s="28">
        <v>50</v>
      </c>
      <c r="Z144" s="30">
        <v>1159.96</v>
      </c>
      <c r="AA144" s="30">
        <f t="shared" si="44"/>
        <v>57998</v>
      </c>
      <c r="AB144" s="30">
        <f t="shared" si="45"/>
        <v>64957.76000000001</v>
      </c>
      <c r="AC144" s="30">
        <v>50</v>
      </c>
      <c r="AD144" s="30">
        <v>1159.96</v>
      </c>
      <c r="AE144" s="30">
        <f t="shared" si="46"/>
        <v>57998</v>
      </c>
      <c r="AF144" s="30">
        <f t="shared" si="47"/>
        <v>64957.76000000001</v>
      </c>
      <c r="AG144" s="30">
        <v>50</v>
      </c>
      <c r="AH144" s="30">
        <v>1159.96</v>
      </c>
      <c r="AI144" s="30">
        <f t="shared" si="48"/>
        <v>57998</v>
      </c>
      <c r="AJ144" s="30">
        <f t="shared" si="49"/>
        <v>64957.76000000001</v>
      </c>
      <c r="AK144" s="30">
        <v>50</v>
      </c>
      <c r="AL144" s="30">
        <v>1159.96</v>
      </c>
      <c r="AM144" s="30">
        <f t="shared" si="50"/>
        <v>57998</v>
      </c>
      <c r="AN144" s="30">
        <f t="shared" si="51"/>
        <v>64957.76000000001</v>
      </c>
      <c r="AO144" s="30"/>
      <c r="AP144" s="30"/>
      <c r="AQ144" s="30">
        <f t="shared" si="52"/>
        <v>0</v>
      </c>
      <c r="AR144" s="30">
        <f t="shared" si="53"/>
        <v>0</v>
      </c>
      <c r="AS144" s="30"/>
      <c r="AT144" s="30"/>
      <c r="AU144" s="30">
        <f t="shared" si="54"/>
        <v>0</v>
      </c>
      <c r="AV144" s="30">
        <f t="shared" si="55"/>
        <v>0</v>
      </c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>
        <f t="shared" si="56"/>
        <v>200</v>
      </c>
      <c r="ED144" s="90">
        <f t="shared" si="57"/>
        <v>231992</v>
      </c>
      <c r="EE144" s="90">
        <f t="shared" si="58"/>
        <v>259831.04000000004</v>
      </c>
      <c r="EF144" s="27" t="s">
        <v>1533</v>
      </c>
      <c r="EG144" s="28"/>
      <c r="EH144" s="28"/>
      <c r="EI144" s="28" t="s">
        <v>1342</v>
      </c>
      <c r="EJ144" s="28" t="s">
        <v>1590</v>
      </c>
      <c r="EK144" s="28" t="s">
        <v>1589</v>
      </c>
      <c r="EL144" s="28"/>
      <c r="EM144" s="28"/>
      <c r="EN144" s="28"/>
      <c r="EO144" s="28"/>
      <c r="EP144" s="28"/>
      <c r="EQ144" s="27"/>
    </row>
    <row r="145" spans="1:147" ht="19.5" customHeight="1">
      <c r="A145" s="28"/>
      <c r="B145" s="64" t="s">
        <v>1910</v>
      </c>
      <c r="C145" s="28" t="s">
        <v>1534</v>
      </c>
      <c r="D145" s="28" t="s">
        <v>1535</v>
      </c>
      <c r="E145" s="28" t="s">
        <v>1536</v>
      </c>
      <c r="F145" s="28" t="s">
        <v>855</v>
      </c>
      <c r="G145" s="28"/>
      <c r="H145" s="28" t="s">
        <v>862</v>
      </c>
      <c r="I145" s="28">
        <v>58</v>
      </c>
      <c r="J145" s="28">
        <v>710000000</v>
      </c>
      <c r="K145" s="25" t="s">
        <v>1532</v>
      </c>
      <c r="L145" s="28" t="s">
        <v>1773</v>
      </c>
      <c r="M145" s="28" t="s">
        <v>359</v>
      </c>
      <c r="N145" s="28" t="s">
        <v>1585</v>
      </c>
      <c r="O145" s="28" t="s">
        <v>1538</v>
      </c>
      <c r="P145" s="28" t="s">
        <v>686</v>
      </c>
      <c r="Q145" s="28" t="s">
        <v>1559</v>
      </c>
      <c r="R145" s="28"/>
      <c r="S145" s="28"/>
      <c r="T145" s="28">
        <v>0</v>
      </c>
      <c r="U145" s="28">
        <v>0</v>
      </c>
      <c r="V145" s="28">
        <v>100</v>
      </c>
      <c r="W145" s="28" t="s">
        <v>968</v>
      </c>
      <c r="X145" s="28" t="s">
        <v>886</v>
      </c>
      <c r="Y145" s="28">
        <v>20</v>
      </c>
      <c r="Z145" s="30">
        <v>1159.96</v>
      </c>
      <c r="AA145" s="30">
        <f t="shared" si="44"/>
        <v>23199.2</v>
      </c>
      <c r="AB145" s="30">
        <f t="shared" si="45"/>
        <v>25983.104000000003</v>
      </c>
      <c r="AC145" s="30">
        <v>20</v>
      </c>
      <c r="AD145" s="30">
        <v>1159.96</v>
      </c>
      <c r="AE145" s="30">
        <f t="shared" si="46"/>
        <v>23199.2</v>
      </c>
      <c r="AF145" s="30">
        <f t="shared" si="47"/>
        <v>25983.104000000003</v>
      </c>
      <c r="AG145" s="30">
        <v>20</v>
      </c>
      <c r="AH145" s="30">
        <v>1159.96</v>
      </c>
      <c r="AI145" s="30">
        <f t="shared" si="48"/>
        <v>23199.2</v>
      </c>
      <c r="AJ145" s="30">
        <f t="shared" si="49"/>
        <v>25983.104000000003</v>
      </c>
      <c r="AK145" s="30">
        <v>20</v>
      </c>
      <c r="AL145" s="30">
        <v>1159.96</v>
      </c>
      <c r="AM145" s="30">
        <f t="shared" si="50"/>
        <v>23199.2</v>
      </c>
      <c r="AN145" s="30">
        <f t="shared" si="51"/>
        <v>25983.104000000003</v>
      </c>
      <c r="AO145" s="30"/>
      <c r="AP145" s="30"/>
      <c r="AQ145" s="30">
        <f t="shared" si="52"/>
        <v>0</v>
      </c>
      <c r="AR145" s="30">
        <f t="shared" si="53"/>
        <v>0</v>
      </c>
      <c r="AS145" s="30"/>
      <c r="AT145" s="30"/>
      <c r="AU145" s="30">
        <f t="shared" si="54"/>
        <v>0</v>
      </c>
      <c r="AV145" s="30">
        <f t="shared" si="55"/>
        <v>0</v>
      </c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>
        <f t="shared" si="56"/>
        <v>80</v>
      </c>
      <c r="ED145" s="90">
        <f t="shared" si="57"/>
        <v>92796.8</v>
      </c>
      <c r="EE145" s="90">
        <f t="shared" si="58"/>
        <v>103932.41600000001</v>
      </c>
      <c r="EF145" s="27" t="s">
        <v>1533</v>
      </c>
      <c r="EG145" s="28"/>
      <c r="EH145" s="28"/>
      <c r="EI145" s="28" t="s">
        <v>1342</v>
      </c>
      <c r="EJ145" s="28" t="s">
        <v>1590</v>
      </c>
      <c r="EK145" s="28" t="s">
        <v>1589</v>
      </c>
      <c r="EL145" s="28"/>
      <c r="EM145" s="28"/>
      <c r="EN145" s="28"/>
      <c r="EO145" s="28"/>
      <c r="EP145" s="28"/>
      <c r="EQ145" s="27"/>
    </row>
    <row r="146" spans="1:147" ht="19.5" customHeight="1">
      <c r="A146" s="28"/>
      <c r="B146" s="64" t="s">
        <v>1911</v>
      </c>
      <c r="C146" s="28" t="s">
        <v>1534</v>
      </c>
      <c r="D146" s="28" t="s">
        <v>1535</v>
      </c>
      <c r="E146" s="28" t="s">
        <v>1536</v>
      </c>
      <c r="F146" s="28" t="s">
        <v>855</v>
      </c>
      <c r="G146" s="28"/>
      <c r="H146" s="28" t="s">
        <v>862</v>
      </c>
      <c r="I146" s="28">
        <v>58</v>
      </c>
      <c r="J146" s="28">
        <v>710000000</v>
      </c>
      <c r="K146" s="25" t="s">
        <v>1532</v>
      </c>
      <c r="L146" s="28" t="s">
        <v>1773</v>
      </c>
      <c r="M146" s="28" t="s">
        <v>359</v>
      </c>
      <c r="N146" s="28">
        <v>231010000</v>
      </c>
      <c r="O146" s="28" t="s">
        <v>1537</v>
      </c>
      <c r="P146" s="28" t="s">
        <v>686</v>
      </c>
      <c r="Q146" s="28" t="s">
        <v>1559</v>
      </c>
      <c r="R146" s="28"/>
      <c r="S146" s="28"/>
      <c r="T146" s="28">
        <v>0</v>
      </c>
      <c r="U146" s="28">
        <v>0</v>
      </c>
      <c r="V146" s="28">
        <v>100</v>
      </c>
      <c r="W146" s="28" t="s">
        <v>968</v>
      </c>
      <c r="X146" s="28" t="s">
        <v>886</v>
      </c>
      <c r="Y146" s="28">
        <v>30</v>
      </c>
      <c r="Z146" s="30">
        <v>1159.96</v>
      </c>
      <c r="AA146" s="30">
        <f t="shared" si="44"/>
        <v>34798.8</v>
      </c>
      <c r="AB146" s="30">
        <f t="shared" si="45"/>
        <v>38974.65600000001</v>
      </c>
      <c r="AC146" s="30">
        <v>30</v>
      </c>
      <c r="AD146" s="30">
        <v>1159.96</v>
      </c>
      <c r="AE146" s="30">
        <f t="shared" si="46"/>
        <v>34798.8</v>
      </c>
      <c r="AF146" s="30">
        <f t="shared" si="47"/>
        <v>38974.65600000001</v>
      </c>
      <c r="AG146" s="30">
        <v>30</v>
      </c>
      <c r="AH146" s="30">
        <v>1159.96</v>
      </c>
      <c r="AI146" s="30">
        <f t="shared" si="48"/>
        <v>34798.8</v>
      </c>
      <c r="AJ146" s="30">
        <f t="shared" si="49"/>
        <v>38974.65600000001</v>
      </c>
      <c r="AK146" s="30">
        <v>30</v>
      </c>
      <c r="AL146" s="30">
        <v>1159.96</v>
      </c>
      <c r="AM146" s="30">
        <f t="shared" si="50"/>
        <v>34798.8</v>
      </c>
      <c r="AN146" s="30">
        <f t="shared" si="51"/>
        <v>38974.65600000001</v>
      </c>
      <c r="AO146" s="30"/>
      <c r="AP146" s="30"/>
      <c r="AQ146" s="30">
        <f t="shared" si="52"/>
        <v>0</v>
      </c>
      <c r="AR146" s="30">
        <f t="shared" si="53"/>
        <v>0</v>
      </c>
      <c r="AS146" s="30"/>
      <c r="AT146" s="30"/>
      <c r="AU146" s="30">
        <f t="shared" si="54"/>
        <v>0</v>
      </c>
      <c r="AV146" s="30">
        <f t="shared" si="55"/>
        <v>0</v>
      </c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>
        <f t="shared" si="56"/>
        <v>120</v>
      </c>
      <c r="ED146" s="90">
        <f t="shared" si="57"/>
        <v>139195.2</v>
      </c>
      <c r="EE146" s="90">
        <f t="shared" si="58"/>
        <v>155898.62400000004</v>
      </c>
      <c r="EF146" s="27" t="s">
        <v>1533</v>
      </c>
      <c r="EG146" s="28"/>
      <c r="EH146" s="28"/>
      <c r="EI146" s="28" t="s">
        <v>1342</v>
      </c>
      <c r="EJ146" s="28" t="s">
        <v>1590</v>
      </c>
      <c r="EK146" s="28" t="s">
        <v>1589</v>
      </c>
      <c r="EL146" s="28"/>
      <c r="EM146" s="28"/>
      <c r="EN146" s="28"/>
      <c r="EO146" s="28"/>
      <c r="EP146" s="28"/>
      <c r="EQ146" s="27"/>
    </row>
    <row r="147" spans="1:147" ht="19.5" customHeight="1">
      <c r="A147" s="32"/>
      <c r="B147" s="65" t="s">
        <v>1624</v>
      </c>
      <c r="C147" s="32" t="s">
        <v>1625</v>
      </c>
      <c r="D147" s="32" t="s">
        <v>1626</v>
      </c>
      <c r="E147" s="32" t="s">
        <v>1627</v>
      </c>
      <c r="F147" s="32" t="s">
        <v>858</v>
      </c>
      <c r="G147" s="32" t="s">
        <v>808</v>
      </c>
      <c r="H147" s="32"/>
      <c r="I147" s="32">
        <v>18</v>
      </c>
      <c r="J147" s="32">
        <v>710000000</v>
      </c>
      <c r="K147" s="26" t="s">
        <v>1532</v>
      </c>
      <c r="L147" s="32" t="s">
        <v>1628</v>
      </c>
      <c r="M147" s="32" t="s">
        <v>359</v>
      </c>
      <c r="N147" s="32">
        <v>710000000</v>
      </c>
      <c r="O147" s="32" t="s">
        <v>1629</v>
      </c>
      <c r="P147" s="32" t="s">
        <v>686</v>
      </c>
      <c r="Q147" s="32"/>
      <c r="R147" s="32" t="s">
        <v>1630</v>
      </c>
      <c r="S147" s="32" t="s">
        <v>1631</v>
      </c>
      <c r="T147" s="32">
        <v>75</v>
      </c>
      <c r="U147" s="32">
        <v>0</v>
      </c>
      <c r="V147" s="32">
        <v>25</v>
      </c>
      <c r="W147" s="32"/>
      <c r="X147" s="32" t="s">
        <v>886</v>
      </c>
      <c r="Y147" s="32">
        <v>0</v>
      </c>
      <c r="Z147" s="33">
        <v>0</v>
      </c>
      <c r="AA147" s="33">
        <f>Y147*Z147</f>
        <v>0</v>
      </c>
      <c r="AB147" s="33">
        <f>IF(X147="С НДС",AA147*1.12,AA147)</f>
        <v>0</v>
      </c>
      <c r="AC147" s="33">
        <v>2</v>
      </c>
      <c r="AD147" s="33">
        <v>464535000</v>
      </c>
      <c r="AE147" s="33">
        <f>AC147*AD147</f>
        <v>929070000</v>
      </c>
      <c r="AF147" s="33">
        <f>IF(X147="С НДС",AE147*1.12,AE147)</f>
        <v>1040558400.0000001</v>
      </c>
      <c r="AG147" s="33">
        <v>21</v>
      </c>
      <c r="AH147" s="33">
        <v>464535000</v>
      </c>
      <c r="AI147" s="33">
        <f>AG147*AH147</f>
        <v>9755235000</v>
      </c>
      <c r="AJ147" s="33">
        <f t="shared" si="49"/>
        <v>10925863200.000002</v>
      </c>
      <c r="AK147" s="33">
        <v>28</v>
      </c>
      <c r="AL147" s="33">
        <v>464535000</v>
      </c>
      <c r="AM147" s="33">
        <f>AK147*AL147</f>
        <v>13006980000</v>
      </c>
      <c r="AN147" s="33">
        <f t="shared" si="51"/>
        <v>14567817600.000002</v>
      </c>
      <c r="AO147" s="33">
        <v>40</v>
      </c>
      <c r="AP147" s="33">
        <v>464535000</v>
      </c>
      <c r="AQ147" s="33">
        <f>AO147*AP147</f>
        <v>18581400000</v>
      </c>
      <c r="AR147" s="33">
        <f t="shared" si="53"/>
        <v>20811168000.000004</v>
      </c>
      <c r="AS147" s="33">
        <v>40</v>
      </c>
      <c r="AT147" s="33">
        <v>464535000</v>
      </c>
      <c r="AU147" s="33">
        <f>AS147*AT147</f>
        <v>18581400000</v>
      </c>
      <c r="AV147" s="33">
        <f t="shared" si="55"/>
        <v>20811168000.000004</v>
      </c>
      <c r="AW147" s="33">
        <v>55</v>
      </c>
      <c r="AX147" s="33">
        <v>464535000</v>
      </c>
      <c r="AY147" s="33">
        <f>AW147*AX147</f>
        <v>25549425000</v>
      </c>
      <c r="AZ147" s="33">
        <f>IF(X147="С НДС",AY147*1.12,AY147)</f>
        <v>28615356000.000004</v>
      </c>
      <c r="BA147" s="33">
        <v>43</v>
      </c>
      <c r="BB147" s="33">
        <v>464535000</v>
      </c>
      <c r="BC147" s="33">
        <f>BA147*BB147</f>
        <v>19975005000</v>
      </c>
      <c r="BD147" s="33">
        <f>IF(X147="С НДС",BC147*1.12,BC147)</f>
        <v>22372005600.000004</v>
      </c>
      <c r="BE147" s="33">
        <v>34</v>
      </c>
      <c r="BF147" s="33">
        <v>464535000</v>
      </c>
      <c r="BG147" s="33">
        <f>BE147*BF147</f>
        <v>15794190000</v>
      </c>
      <c r="BH147" s="33">
        <f>IF(X147="С НДС",BG147*1.12,BG147)</f>
        <v>17689492800</v>
      </c>
      <c r="BI147" s="33">
        <v>16</v>
      </c>
      <c r="BJ147" s="33">
        <v>464535000</v>
      </c>
      <c r="BK147" s="33">
        <f>BI147*BJ147</f>
        <v>7432560000</v>
      </c>
      <c r="BL147" s="33">
        <f>IF(X147="С НДС",BK147*1.12,BK147)</f>
        <v>8324467200.000001</v>
      </c>
      <c r="BM147" s="33">
        <v>10</v>
      </c>
      <c r="BN147" s="33">
        <v>464535000</v>
      </c>
      <c r="BO147" s="33">
        <f>BM147*BN147</f>
        <v>4645350000</v>
      </c>
      <c r="BP147" s="33">
        <f>IF(X147="С НДС",BO147*1.12,BO147)</f>
        <v>5202792000.000001</v>
      </c>
      <c r="BQ147" s="33">
        <v>9</v>
      </c>
      <c r="BR147" s="33">
        <v>464535000</v>
      </c>
      <c r="BS147" s="33">
        <f>BQ147*BR147</f>
        <v>4180815000</v>
      </c>
      <c r="BT147" s="33">
        <f>IF(X147="С НДС",BS147*1.12,BS147)</f>
        <v>4682512800</v>
      </c>
      <c r="BU147" s="33">
        <v>2</v>
      </c>
      <c r="BV147" s="33">
        <v>464535000</v>
      </c>
      <c r="BW147" s="33">
        <f>BU147*BV147</f>
        <v>929070000</v>
      </c>
      <c r="BX147" s="33">
        <f>IF(X147="С НДС",BW147*1.12,BW147)</f>
        <v>1040558400.0000001</v>
      </c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>
        <f>SUM(Y147,AC147,AG147,AK147,AO147,AS147,AW147,BA147,BE147,BI147,BM147,BQ147,BU147)</f>
        <v>300</v>
      </c>
      <c r="ED147" s="97">
        <f>SUM(AU147,AQ147,AM147,AE147,AA147,AI147,AY147,BC147,BG147,BK147,BO147,BS147,BW147)</f>
        <v>139360500000</v>
      </c>
      <c r="EE147" s="97">
        <f t="shared" si="58"/>
        <v>156083760000</v>
      </c>
      <c r="EF147" s="66" t="s">
        <v>1533</v>
      </c>
      <c r="EG147" s="32"/>
      <c r="EH147" s="32"/>
      <c r="EI147" s="32" t="s">
        <v>1281</v>
      </c>
      <c r="EJ147" s="32" t="s">
        <v>1632</v>
      </c>
      <c r="EK147" s="32" t="s">
        <v>1632</v>
      </c>
      <c r="EL147" s="32" t="s">
        <v>1342</v>
      </c>
      <c r="EM147" s="32" t="s">
        <v>1633</v>
      </c>
      <c r="EN147" s="32" t="s">
        <v>1634</v>
      </c>
      <c r="EO147" s="32" t="s">
        <v>1342</v>
      </c>
      <c r="EP147" s="32" t="s">
        <v>1635</v>
      </c>
      <c r="EQ147" s="66" t="s">
        <v>1636</v>
      </c>
    </row>
    <row r="148" spans="1:147" ht="19.5" customHeight="1">
      <c r="A148" s="67"/>
      <c r="B148" s="56" t="s">
        <v>1707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108">
        <f>SUM(ED9:ED147)</f>
        <v>139449305096.32</v>
      </c>
      <c r="EE148" s="108">
        <f>SUM(EE9:EE147)</f>
        <v>156183221707.8784</v>
      </c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</row>
    <row r="149" spans="2:135" ht="19.5" customHeight="1">
      <c r="B149" s="56" t="s">
        <v>1709</v>
      </c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109"/>
      <c r="EE149" s="109"/>
    </row>
    <row r="150" spans="1:147" ht="19.5" customHeight="1">
      <c r="A150" s="28"/>
      <c r="B150" s="70" t="s">
        <v>1710</v>
      </c>
      <c r="C150" s="28" t="s">
        <v>1711</v>
      </c>
      <c r="D150" s="28" t="s">
        <v>1712</v>
      </c>
      <c r="E150" s="28" t="s">
        <v>1712</v>
      </c>
      <c r="F150" s="28" t="s">
        <v>858</v>
      </c>
      <c r="G150" s="28" t="s">
        <v>806</v>
      </c>
      <c r="H150" s="28"/>
      <c r="I150" s="28">
        <v>10</v>
      </c>
      <c r="J150" s="28">
        <v>710000000</v>
      </c>
      <c r="K150" s="25" t="s">
        <v>1532</v>
      </c>
      <c r="L150" s="28" t="s">
        <v>1713</v>
      </c>
      <c r="M150" s="28" t="s">
        <v>359</v>
      </c>
      <c r="N150" s="28" t="s">
        <v>1714</v>
      </c>
      <c r="O150" s="28" t="s">
        <v>1715</v>
      </c>
      <c r="P150" s="28"/>
      <c r="Q150" s="28" t="s">
        <v>1716</v>
      </c>
      <c r="R150" s="28"/>
      <c r="S150" s="28"/>
      <c r="T150" s="28">
        <v>30</v>
      </c>
      <c r="U150" s="28">
        <v>0</v>
      </c>
      <c r="V150" s="28">
        <v>70</v>
      </c>
      <c r="W150" s="28"/>
      <c r="X150" s="28" t="s">
        <v>886</v>
      </c>
      <c r="Y150" s="28">
        <v>4400000</v>
      </c>
      <c r="Z150" s="30">
        <v>286.42</v>
      </c>
      <c r="AA150" s="30">
        <v>1260248000</v>
      </c>
      <c r="AB150" s="30">
        <v>1411477760.0000002</v>
      </c>
      <c r="AC150" s="30">
        <v>6600000</v>
      </c>
      <c r="AD150" s="30">
        <v>286.42</v>
      </c>
      <c r="AE150" s="30">
        <v>1890372000</v>
      </c>
      <c r="AF150" s="30">
        <v>2117216640.0000002</v>
      </c>
      <c r="AG150" s="30">
        <v>9900000</v>
      </c>
      <c r="AH150" s="30">
        <v>286.42</v>
      </c>
      <c r="AI150" s="30">
        <v>2835558000</v>
      </c>
      <c r="AJ150" s="30">
        <v>3175824960.0000005</v>
      </c>
      <c r="AK150" s="30">
        <v>13640000</v>
      </c>
      <c r="AL150" s="30">
        <v>286.42</v>
      </c>
      <c r="AM150" s="30">
        <v>3906768800</v>
      </c>
      <c r="AN150" s="30">
        <v>4375581056</v>
      </c>
      <c r="AO150" s="30">
        <v>17160000</v>
      </c>
      <c r="AP150" s="30">
        <v>286.42</v>
      </c>
      <c r="AQ150" s="30">
        <v>4914967200</v>
      </c>
      <c r="AR150" s="30">
        <v>5504763264.000001</v>
      </c>
      <c r="AS150" s="30">
        <v>20680000</v>
      </c>
      <c r="AT150" s="30">
        <v>286.42</v>
      </c>
      <c r="AU150" s="30">
        <v>5923165600</v>
      </c>
      <c r="AV150" s="30">
        <v>6633945472.000001</v>
      </c>
      <c r="AW150" s="30">
        <v>24420000</v>
      </c>
      <c r="AX150" s="30">
        <v>286.42</v>
      </c>
      <c r="AY150" s="30">
        <v>6994376400</v>
      </c>
      <c r="AZ150" s="30">
        <v>7833701568.000001</v>
      </c>
      <c r="BA150" s="30">
        <v>27280000</v>
      </c>
      <c r="BB150" s="30">
        <v>286.42</v>
      </c>
      <c r="BC150" s="30">
        <v>7813537600</v>
      </c>
      <c r="BD150" s="30">
        <v>8751162112</v>
      </c>
      <c r="BE150" s="30">
        <v>32340000</v>
      </c>
      <c r="BF150" s="30">
        <v>286.42</v>
      </c>
      <c r="BG150" s="30">
        <v>9262822800</v>
      </c>
      <c r="BH150" s="30">
        <v>10374361536.000002</v>
      </c>
      <c r="BI150" s="30">
        <v>38500000</v>
      </c>
      <c r="BJ150" s="30">
        <v>286.42</v>
      </c>
      <c r="BK150" s="30">
        <v>11027170000</v>
      </c>
      <c r="BL150" s="30">
        <v>12350430400.000002</v>
      </c>
      <c r="BM150" s="30">
        <v>38500000</v>
      </c>
      <c r="BN150" s="30">
        <v>286.42</v>
      </c>
      <c r="BO150" s="30">
        <v>11027170000</v>
      </c>
      <c r="BP150" s="30">
        <v>12350430400.000002</v>
      </c>
      <c r="BQ150" s="30">
        <v>38500000</v>
      </c>
      <c r="BR150" s="30">
        <v>286.42</v>
      </c>
      <c r="BS150" s="30">
        <v>11027170000</v>
      </c>
      <c r="BT150" s="30">
        <v>12350430400.000002</v>
      </c>
      <c r="BU150" s="30">
        <v>38500000</v>
      </c>
      <c r="BV150" s="30">
        <v>286.42</v>
      </c>
      <c r="BW150" s="30">
        <v>11027170000</v>
      </c>
      <c r="BX150" s="30">
        <v>12350430400.000002</v>
      </c>
      <c r="BY150" s="30">
        <v>38500000</v>
      </c>
      <c r="BZ150" s="30">
        <v>286.42</v>
      </c>
      <c r="CA150" s="30">
        <v>11027170000</v>
      </c>
      <c r="CB150" s="30">
        <v>12350430400.000002</v>
      </c>
      <c r="CC150" s="30">
        <v>38500000</v>
      </c>
      <c r="CD150" s="30">
        <v>286.42</v>
      </c>
      <c r="CE150" s="30">
        <v>11027170000</v>
      </c>
      <c r="CF150" s="30">
        <v>12350430400.000002</v>
      </c>
      <c r="CG150" s="30">
        <v>38500000</v>
      </c>
      <c r="CH150" s="30">
        <v>286.42</v>
      </c>
      <c r="CI150" s="30">
        <v>11027170000</v>
      </c>
      <c r="CJ150" s="30">
        <v>12350430400.000002</v>
      </c>
      <c r="CK150" s="30">
        <v>38500000</v>
      </c>
      <c r="CL150" s="30">
        <v>286.42</v>
      </c>
      <c r="CM150" s="30">
        <v>11027170000</v>
      </c>
      <c r="CN150" s="30">
        <v>12350430400.000002</v>
      </c>
      <c r="CO150" s="30">
        <v>38500000</v>
      </c>
      <c r="CP150" s="30">
        <v>286.42</v>
      </c>
      <c r="CQ150" s="30">
        <v>11027170000</v>
      </c>
      <c r="CR150" s="30">
        <v>12350430400.000002</v>
      </c>
      <c r="CS150" s="30">
        <v>34100000</v>
      </c>
      <c r="CT150" s="30">
        <v>286.42</v>
      </c>
      <c r="CU150" s="30">
        <v>9766922000</v>
      </c>
      <c r="CV150" s="30">
        <v>10938952640.000002</v>
      </c>
      <c r="CW150" s="30">
        <v>31900000</v>
      </c>
      <c r="CX150" s="30">
        <v>286.42</v>
      </c>
      <c r="CY150" s="30">
        <v>9136798000</v>
      </c>
      <c r="CZ150" s="30">
        <v>10233213760.000002</v>
      </c>
      <c r="DA150" s="30">
        <v>28600000</v>
      </c>
      <c r="DB150" s="30">
        <v>286.42</v>
      </c>
      <c r="DC150" s="30">
        <v>8191612000</v>
      </c>
      <c r="DD150" s="30">
        <v>9174605440</v>
      </c>
      <c r="DE150" s="30">
        <v>24860000</v>
      </c>
      <c r="DF150" s="30">
        <v>286.42</v>
      </c>
      <c r="DG150" s="30">
        <v>7120401200</v>
      </c>
      <c r="DH150" s="30">
        <v>7974849344.000001</v>
      </c>
      <c r="DI150" s="30">
        <v>21340000</v>
      </c>
      <c r="DJ150" s="30">
        <v>286.42</v>
      </c>
      <c r="DK150" s="30">
        <v>6112202800</v>
      </c>
      <c r="DL150" s="30">
        <v>6845667136.000001</v>
      </c>
      <c r="DM150" s="30">
        <v>17820000</v>
      </c>
      <c r="DN150" s="30">
        <v>286.42</v>
      </c>
      <c r="DO150" s="30">
        <v>5104004400</v>
      </c>
      <c r="DP150" s="30">
        <v>5716484928.000001</v>
      </c>
      <c r="DQ150" s="30">
        <v>14080000</v>
      </c>
      <c r="DR150" s="30">
        <v>286.42</v>
      </c>
      <c r="DS150" s="30">
        <v>4032793600</v>
      </c>
      <c r="DT150" s="30">
        <v>4516728832</v>
      </c>
      <c r="DU150" s="30">
        <v>11220000</v>
      </c>
      <c r="DV150" s="30">
        <v>286.42</v>
      </c>
      <c r="DW150" s="30">
        <v>3213632400</v>
      </c>
      <c r="DX150" s="30">
        <v>3599268288.0000005</v>
      </c>
      <c r="DY150" s="30">
        <v>6160000</v>
      </c>
      <c r="DZ150" s="30">
        <v>286.42</v>
      </c>
      <c r="EA150" s="30">
        <v>1764347200</v>
      </c>
      <c r="EB150" s="30">
        <v>1976068864.0000002</v>
      </c>
      <c r="EC150" s="71">
        <v>693000000</v>
      </c>
      <c r="ED150" s="90">
        <v>198489060000</v>
      </c>
      <c r="EE150" s="90">
        <v>222307747200.00003</v>
      </c>
      <c r="EF150" s="28" t="s">
        <v>1533</v>
      </c>
      <c r="EG150" s="28" t="s">
        <v>1717</v>
      </c>
      <c r="EH150" s="28" t="s">
        <v>1718</v>
      </c>
      <c r="EI150" s="28"/>
      <c r="EJ150" s="28"/>
      <c r="EK150" s="28"/>
      <c r="EL150" s="28"/>
      <c r="EM150" s="28"/>
      <c r="EN150" s="28"/>
      <c r="EO150" s="28"/>
      <c r="EP150" s="28"/>
      <c r="EQ150" s="28"/>
    </row>
    <row r="151" spans="1:147" ht="19.5" customHeight="1">
      <c r="A151" s="67"/>
      <c r="B151" s="56" t="s">
        <v>1719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71"/>
      <c r="ED151" s="108">
        <f>SUM(ED150)</f>
        <v>198489060000</v>
      </c>
      <c r="EE151" s="108">
        <f>SUM(EE150)</f>
        <v>222307747200.00003</v>
      </c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</row>
    <row r="152" spans="1:147" ht="19.5" customHeight="1">
      <c r="A152" s="27"/>
      <c r="B152" s="56" t="s">
        <v>1720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4"/>
      <c r="ED152" s="110"/>
      <c r="EE152" s="110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</row>
    <row r="153" spans="1:147" ht="19.5" customHeight="1">
      <c r="A153" s="32"/>
      <c r="B153" s="28" t="s">
        <v>1721</v>
      </c>
      <c r="C153" s="28" t="s">
        <v>1767</v>
      </c>
      <c r="D153" s="28" t="s">
        <v>1768</v>
      </c>
      <c r="E153" s="28" t="s">
        <v>1769</v>
      </c>
      <c r="F153" s="28" t="s">
        <v>858</v>
      </c>
      <c r="G153" s="28" t="s">
        <v>758</v>
      </c>
      <c r="H153" s="28" t="s">
        <v>860</v>
      </c>
      <c r="I153" s="75">
        <v>100</v>
      </c>
      <c r="J153" s="76">
        <v>710000000</v>
      </c>
      <c r="K153" s="25" t="s">
        <v>1747</v>
      </c>
      <c r="L153" s="28" t="s">
        <v>1628</v>
      </c>
      <c r="M153" s="28" t="s">
        <v>359</v>
      </c>
      <c r="N153" s="28" t="s">
        <v>1714</v>
      </c>
      <c r="O153" s="28" t="s">
        <v>1715</v>
      </c>
      <c r="P153" s="28"/>
      <c r="Q153" s="28" t="s">
        <v>1736</v>
      </c>
      <c r="R153" s="28"/>
      <c r="S153" s="28"/>
      <c r="T153" s="75">
        <v>0</v>
      </c>
      <c r="U153" s="75">
        <v>0</v>
      </c>
      <c r="V153" s="75">
        <v>100</v>
      </c>
      <c r="W153" s="28" t="s">
        <v>1770</v>
      </c>
      <c r="X153" s="28" t="s">
        <v>886</v>
      </c>
      <c r="Y153" s="77" t="s">
        <v>718</v>
      </c>
      <c r="Z153" s="30">
        <v>1063669322.17</v>
      </c>
      <c r="AA153" s="30">
        <f aca="true" t="shared" si="59" ref="AA153:AA184">Y153*Z153</f>
        <v>1063669322.17</v>
      </c>
      <c r="AB153" s="30">
        <f aca="true" t="shared" si="60" ref="AB153:AB184">IF(X153="С НДС",AA153*1.12,AA153)</f>
        <v>1191309640.8304</v>
      </c>
      <c r="AC153" s="77" t="s">
        <v>718</v>
      </c>
      <c r="AD153" s="30">
        <v>1063669322.17</v>
      </c>
      <c r="AE153" s="30">
        <f aca="true" t="shared" si="61" ref="AE153:AE184">AC153*AD153</f>
        <v>1063669322.17</v>
      </c>
      <c r="AF153" s="30">
        <f>IF(X153="С НДС",AE153*1.12,AE153)</f>
        <v>1191309640.8304</v>
      </c>
      <c r="AG153" s="77" t="s">
        <v>718</v>
      </c>
      <c r="AH153" s="30">
        <v>1063669322.17</v>
      </c>
      <c r="AI153" s="30">
        <f aca="true" t="shared" si="62" ref="AI153:AI184">AG153*AH153</f>
        <v>1063669322.17</v>
      </c>
      <c r="AJ153" s="30">
        <f>IF(X153="С НДС",AI153*1.12,AI153)</f>
        <v>1191309640.8304</v>
      </c>
      <c r="AK153" s="77" t="s">
        <v>718</v>
      </c>
      <c r="AL153" s="30">
        <v>1063669322.17</v>
      </c>
      <c r="AM153" s="30">
        <f aca="true" t="shared" si="63" ref="AM153:AM184">AK153*AL153</f>
        <v>1063669322.17</v>
      </c>
      <c r="AN153" s="30">
        <f>IF(X153="С НДС",AM153*1.12,AM153)</f>
        <v>1191309640.8304</v>
      </c>
      <c r="AO153" s="77" t="s">
        <v>718</v>
      </c>
      <c r="AP153" s="30">
        <v>1063669322.17</v>
      </c>
      <c r="AQ153" s="30">
        <f aca="true" t="shared" si="64" ref="AQ153:AQ184">AO153*AP153</f>
        <v>1063669322.17</v>
      </c>
      <c r="AR153" s="30">
        <f>IF(X153="С НДС",AQ153*1.12,AQ153)</f>
        <v>1191309640.8304</v>
      </c>
      <c r="AS153" s="77"/>
      <c r="AT153" s="30"/>
      <c r="AU153" s="30"/>
      <c r="AV153" s="30"/>
      <c r="AW153" s="77"/>
      <c r="AX153" s="30"/>
      <c r="AY153" s="30"/>
      <c r="AZ153" s="30"/>
      <c r="BA153" s="77"/>
      <c r="BB153" s="30"/>
      <c r="BC153" s="30"/>
      <c r="BD153" s="30"/>
      <c r="BE153" s="77"/>
      <c r="BF153" s="30"/>
      <c r="BG153" s="30"/>
      <c r="BH153" s="30"/>
      <c r="BI153" s="77"/>
      <c r="BJ153" s="30"/>
      <c r="BK153" s="30"/>
      <c r="BL153" s="30"/>
      <c r="BM153" s="77"/>
      <c r="BN153" s="30"/>
      <c r="BO153" s="30"/>
      <c r="BP153" s="30"/>
      <c r="BQ153" s="77"/>
      <c r="BR153" s="30"/>
      <c r="BS153" s="30"/>
      <c r="BT153" s="30"/>
      <c r="BU153" s="77"/>
      <c r="BV153" s="30"/>
      <c r="BW153" s="30"/>
      <c r="BX153" s="30"/>
      <c r="BY153" s="77"/>
      <c r="BZ153" s="30"/>
      <c r="CA153" s="30"/>
      <c r="CB153" s="30"/>
      <c r="CC153" s="77"/>
      <c r="CD153" s="30"/>
      <c r="CE153" s="30"/>
      <c r="CF153" s="30"/>
      <c r="CG153" s="77"/>
      <c r="CH153" s="30"/>
      <c r="CI153" s="30"/>
      <c r="CJ153" s="30"/>
      <c r="CK153" s="77"/>
      <c r="CL153" s="30"/>
      <c r="CM153" s="30"/>
      <c r="CN153" s="30"/>
      <c r="CO153" s="77"/>
      <c r="CP153" s="30"/>
      <c r="CQ153" s="30"/>
      <c r="CR153" s="30"/>
      <c r="CS153" s="77"/>
      <c r="CT153" s="30"/>
      <c r="CU153" s="30"/>
      <c r="CV153" s="30"/>
      <c r="CW153" s="77"/>
      <c r="CX153" s="30"/>
      <c r="CY153" s="30"/>
      <c r="CZ153" s="30"/>
      <c r="DA153" s="77"/>
      <c r="DB153" s="30"/>
      <c r="DC153" s="30"/>
      <c r="DD153" s="30"/>
      <c r="DE153" s="77"/>
      <c r="DF153" s="30"/>
      <c r="DG153" s="30"/>
      <c r="DH153" s="30"/>
      <c r="DI153" s="77"/>
      <c r="DJ153" s="30"/>
      <c r="DK153" s="30"/>
      <c r="DL153" s="30"/>
      <c r="DM153" s="77"/>
      <c r="DN153" s="30"/>
      <c r="DO153" s="30"/>
      <c r="DP153" s="30"/>
      <c r="DQ153" s="77"/>
      <c r="DR153" s="30"/>
      <c r="DS153" s="30"/>
      <c r="DT153" s="30"/>
      <c r="DU153" s="77"/>
      <c r="DV153" s="30"/>
      <c r="DW153" s="30"/>
      <c r="DX153" s="30"/>
      <c r="DY153" s="77"/>
      <c r="DZ153" s="30"/>
      <c r="EA153" s="30">
        <v>0</v>
      </c>
      <c r="EB153" s="30">
        <v>0</v>
      </c>
      <c r="EC153" s="78">
        <f>SUM(DE153,DI153,DM153,DQ153,DU153)</f>
        <v>0</v>
      </c>
      <c r="ED153" s="90">
        <f>SUM(AU153,AQ153,AM153,AE153,AA153,AI153)</f>
        <v>5318346610.849999</v>
      </c>
      <c r="EE153" s="90">
        <f>IF(X153="С НДС",ED153*1.12,ED153)</f>
        <v>5956548204.151999</v>
      </c>
      <c r="EF153" s="30" t="s">
        <v>1533</v>
      </c>
      <c r="EG153" s="28" t="s">
        <v>1771</v>
      </c>
      <c r="EH153" s="28" t="s">
        <v>1772</v>
      </c>
      <c r="EI153" s="30"/>
      <c r="EJ153" s="28"/>
      <c r="EK153" s="28"/>
      <c r="EL153" s="28"/>
      <c r="EM153" s="28"/>
      <c r="EN153" s="28"/>
      <c r="EO153" s="28"/>
      <c r="EP153" s="28"/>
      <c r="EQ153" s="28"/>
    </row>
    <row r="154" spans="1:147" ht="19.5" customHeight="1">
      <c r="A154" s="32"/>
      <c r="B154" s="79" t="s">
        <v>1920</v>
      </c>
      <c r="C154" s="80" t="s">
        <v>1912</v>
      </c>
      <c r="D154" s="79" t="s">
        <v>1913</v>
      </c>
      <c r="E154" s="79" t="s">
        <v>1913</v>
      </c>
      <c r="F154" s="80" t="s">
        <v>858</v>
      </c>
      <c r="G154" s="79" t="s">
        <v>796</v>
      </c>
      <c r="H154" s="79"/>
      <c r="I154" s="79">
        <v>100</v>
      </c>
      <c r="J154" s="80">
        <v>710000000</v>
      </c>
      <c r="K154" s="80" t="s">
        <v>1747</v>
      </c>
      <c r="L154" s="79" t="s">
        <v>1914</v>
      </c>
      <c r="M154" s="80" t="s">
        <v>359</v>
      </c>
      <c r="N154" s="79">
        <v>710000000</v>
      </c>
      <c r="O154" s="81" t="s">
        <v>1915</v>
      </c>
      <c r="P154" s="79"/>
      <c r="Q154" s="79" t="s">
        <v>1736</v>
      </c>
      <c r="R154" s="79"/>
      <c r="S154" s="79"/>
      <c r="T154" s="79">
        <v>0</v>
      </c>
      <c r="U154" s="79">
        <v>0</v>
      </c>
      <c r="V154" s="79">
        <v>100</v>
      </c>
      <c r="W154" s="79" t="s">
        <v>1916</v>
      </c>
      <c r="X154" s="80" t="s">
        <v>886</v>
      </c>
      <c r="Y154" s="82">
        <f>1583.1*7</f>
        <v>11081.699999999999</v>
      </c>
      <c r="Z154" s="82">
        <v>5344</v>
      </c>
      <c r="AA154" s="83">
        <f t="shared" si="59"/>
        <v>59220604.8</v>
      </c>
      <c r="AB154" s="83">
        <f t="shared" si="60"/>
        <v>66327077.376</v>
      </c>
      <c r="AC154" s="82">
        <f>1583.1*12</f>
        <v>18997.199999999997</v>
      </c>
      <c r="AD154" s="83">
        <v>5344</v>
      </c>
      <c r="AE154" s="83">
        <f t="shared" si="61"/>
        <v>101521036.79999998</v>
      </c>
      <c r="AF154" s="83">
        <f aca="true" t="shared" si="65" ref="AF154:AF185">AE154*1.12</f>
        <v>113703561.21599999</v>
      </c>
      <c r="AG154" s="82">
        <f>AC154</f>
        <v>18997.199999999997</v>
      </c>
      <c r="AH154" s="82">
        <f>AD154</f>
        <v>5344</v>
      </c>
      <c r="AI154" s="83">
        <f t="shared" si="62"/>
        <v>101521036.79999998</v>
      </c>
      <c r="AJ154" s="83">
        <f aca="true" t="shared" si="66" ref="AJ154:AJ185">AI154*1.12</f>
        <v>113703561.21599999</v>
      </c>
      <c r="AK154" s="82">
        <f>AC154</f>
        <v>18997.199999999997</v>
      </c>
      <c r="AL154" s="82">
        <f>AD154</f>
        <v>5344</v>
      </c>
      <c r="AM154" s="83">
        <f t="shared" si="63"/>
        <v>101521036.79999998</v>
      </c>
      <c r="AN154" s="83">
        <f aca="true" t="shared" si="67" ref="AN154:AN185">AM154*1.12</f>
        <v>113703561.21599999</v>
      </c>
      <c r="AO154" s="82">
        <f>AC154</f>
        <v>18997.199999999997</v>
      </c>
      <c r="AP154" s="82">
        <f>AD154</f>
        <v>5344</v>
      </c>
      <c r="AQ154" s="83">
        <f t="shared" si="64"/>
        <v>101521036.79999998</v>
      </c>
      <c r="AR154" s="83">
        <f aca="true" t="shared" si="68" ref="AR154:AR185">AQ154*1.12</f>
        <v>113703561.21599999</v>
      </c>
      <c r="AS154" s="77"/>
      <c r="AT154" s="30"/>
      <c r="AU154" s="30">
        <f aca="true" t="shared" si="69" ref="AU154:AU185">AS154*AT154</f>
        <v>0</v>
      </c>
      <c r="AV154" s="30">
        <f>IF(X154="С НДС",AU154*1.12,AU154)</f>
        <v>0</v>
      </c>
      <c r="AW154" s="77"/>
      <c r="AX154" s="30"/>
      <c r="AY154" s="30">
        <f aca="true" t="shared" si="70" ref="AY154:AY185">AW154*AX154</f>
        <v>0</v>
      </c>
      <c r="AZ154" s="30">
        <f>IF(AB154="С НДС",AY154*1.12,AY154)</f>
        <v>0</v>
      </c>
      <c r="BA154" s="77"/>
      <c r="BB154" s="30"/>
      <c r="BC154" s="30">
        <f aca="true" t="shared" si="71" ref="BC154:BC185">BA154*BB154</f>
        <v>0</v>
      </c>
      <c r="BD154" s="30">
        <f>IF(AF154="С НДС",BC154*1.12,BC154)</f>
        <v>0</v>
      </c>
      <c r="BE154" s="77"/>
      <c r="BF154" s="30"/>
      <c r="BG154" s="30">
        <f aca="true" t="shared" si="72" ref="BG154:BG185">BE154*BF154</f>
        <v>0</v>
      </c>
      <c r="BH154" s="30">
        <f>IF(AJ154="С НДС",BG154*1.12,BG154)</f>
        <v>0</v>
      </c>
      <c r="BI154" s="77"/>
      <c r="BJ154" s="30"/>
      <c r="BK154" s="30">
        <f aca="true" t="shared" si="73" ref="BK154:BK185">BI154*BJ154</f>
        <v>0</v>
      </c>
      <c r="BL154" s="30">
        <f>IF(AN154="С НДС",BK154*1.12,BK154)</f>
        <v>0</v>
      </c>
      <c r="BM154" s="77"/>
      <c r="BN154" s="30"/>
      <c r="BO154" s="30">
        <f>BM154*BN154</f>
        <v>0</v>
      </c>
      <c r="BP154" s="30">
        <f>IF(AR154="С НДС",BO154*1.12,BO154)</f>
        <v>0</v>
      </c>
      <c r="BQ154" s="77"/>
      <c r="BR154" s="30"/>
      <c r="BS154" s="30">
        <f>BQ154*BR154</f>
        <v>0</v>
      </c>
      <c r="BT154" s="30">
        <f>IF(AV154="С НДС",BS154*1.12,BS154)</f>
        <v>0</v>
      </c>
      <c r="BU154" s="77"/>
      <c r="BV154" s="30"/>
      <c r="BW154" s="30">
        <f>BU154*BV154</f>
        <v>0</v>
      </c>
      <c r="BX154" s="30">
        <f>IF(AZ154="С НДС",BW154*1.12,BW154)</f>
        <v>0</v>
      </c>
      <c r="BY154" s="77"/>
      <c r="BZ154" s="30"/>
      <c r="CA154" s="30">
        <f>BY154*BZ154</f>
        <v>0</v>
      </c>
      <c r="CB154" s="30">
        <f>IF(BD154="С НДС",CA154*1.12,CA154)</f>
        <v>0</v>
      </c>
      <c r="CC154" s="77"/>
      <c r="CD154" s="30"/>
      <c r="CE154" s="30">
        <f>CC154*CD154</f>
        <v>0</v>
      </c>
      <c r="CF154" s="30">
        <f>IF(BH154="С НДС",CE154*1.12,CE154)</f>
        <v>0</v>
      </c>
      <c r="CG154" s="77"/>
      <c r="CH154" s="30"/>
      <c r="CI154" s="30">
        <f>CG154*CH154</f>
        <v>0</v>
      </c>
      <c r="CJ154" s="30">
        <f>IF(BL154="С НДС",CI154*1.12,CI154)</f>
        <v>0</v>
      </c>
      <c r="CK154" s="77"/>
      <c r="CL154" s="30"/>
      <c r="CM154" s="30">
        <f>CK154*CL154</f>
        <v>0</v>
      </c>
      <c r="CN154" s="30">
        <f>IF(BP154="С НДС",CM154*1.12,CM154)</f>
        <v>0</v>
      </c>
      <c r="CO154" s="77"/>
      <c r="CP154" s="30"/>
      <c r="CQ154" s="30">
        <f>CO154*CP154</f>
        <v>0</v>
      </c>
      <c r="CR154" s="30">
        <f>IF(BT154="С НДС",CQ154*1.12,CQ154)</f>
        <v>0</v>
      </c>
      <c r="CS154" s="77"/>
      <c r="CT154" s="30"/>
      <c r="CU154" s="30">
        <f>CS154*CT154</f>
        <v>0</v>
      </c>
      <c r="CV154" s="30">
        <f>IF(BX154="С НДС",CU154*1.12,CU154)</f>
        <v>0</v>
      </c>
      <c r="CW154" s="77"/>
      <c r="CX154" s="30"/>
      <c r="CY154" s="30">
        <f>CW154*CX154</f>
        <v>0</v>
      </c>
      <c r="CZ154" s="30">
        <f>IF(CB154="С НДС",CY154*1.12,CY154)</f>
        <v>0</v>
      </c>
      <c r="DA154" s="77"/>
      <c r="DB154" s="30"/>
      <c r="DC154" s="30">
        <f>DA154*DB154</f>
        <v>0</v>
      </c>
      <c r="DD154" s="30">
        <f>IF(CF154="С НДС",DC154*1.12,DC154)</f>
        <v>0</v>
      </c>
      <c r="DE154" s="77"/>
      <c r="DF154" s="30"/>
      <c r="DG154" s="30">
        <f>DE154*DF154</f>
        <v>0</v>
      </c>
      <c r="DH154" s="30">
        <f>IF(CJ154="С НДС",DG154*1.12,DG154)</f>
        <v>0</v>
      </c>
      <c r="DI154" s="77"/>
      <c r="DJ154" s="30"/>
      <c r="DK154" s="30">
        <f>DI154*DJ154</f>
        <v>0</v>
      </c>
      <c r="DL154" s="30">
        <f>IF(CN154="С НДС",DK154*1.12,DK154)</f>
        <v>0</v>
      </c>
      <c r="DM154" s="77"/>
      <c r="DN154" s="30"/>
      <c r="DO154" s="30">
        <f>DM154*DN154</f>
        <v>0</v>
      </c>
      <c r="DP154" s="30">
        <f>IF(CR154="С НДС",DO154*1.12,DO154)</f>
        <v>0</v>
      </c>
      <c r="DQ154" s="77"/>
      <c r="DR154" s="30"/>
      <c r="DS154" s="30">
        <f>DQ154*DR154</f>
        <v>0</v>
      </c>
      <c r="DT154" s="30">
        <f>IF(CV154="С НДС",DS154*1.12,DS154)</f>
        <v>0</v>
      </c>
      <c r="DU154" s="77"/>
      <c r="DV154" s="30"/>
      <c r="DW154" s="30">
        <f>DU154*DV154</f>
        <v>0</v>
      </c>
      <c r="DX154" s="30">
        <f>IF(CZ154="С НДС",DW154*1.12,DW154)</f>
        <v>0</v>
      </c>
      <c r="DY154" s="77"/>
      <c r="DZ154" s="30"/>
      <c r="EA154" s="30">
        <f>DY154*DZ154</f>
        <v>0</v>
      </c>
      <c r="EB154" s="30">
        <f>IF(DD154="С НДС",EA154*1.12,EA154)</f>
        <v>0</v>
      </c>
      <c r="EC154" s="84" t="s">
        <v>1917</v>
      </c>
      <c r="ED154" s="83">
        <f>SUM(AU154,AQ154,AM154,AE154,AA154,AI154)</f>
        <v>465304752</v>
      </c>
      <c r="EE154" s="83">
        <f>IF(X154="С НДС",ED154*1.12,ED154)</f>
        <v>521141322.24000007</v>
      </c>
      <c r="EF154" s="85" t="s">
        <v>1533</v>
      </c>
      <c r="EG154" s="79" t="s">
        <v>1918</v>
      </c>
      <c r="EH154" s="79" t="s">
        <v>1919</v>
      </c>
      <c r="EI154" s="79"/>
      <c r="EJ154" s="80"/>
      <c r="EK154" s="80"/>
      <c r="EL154" s="79"/>
      <c r="EM154" s="79"/>
      <c r="EN154" s="79"/>
      <c r="EO154" s="79"/>
      <c r="EP154" s="79"/>
      <c r="EQ154" s="79"/>
    </row>
    <row r="155" spans="1:147" ht="19.5" customHeight="1">
      <c r="A155" s="32"/>
      <c r="B155" s="86" t="s">
        <v>1921</v>
      </c>
      <c r="C155" s="70" t="s">
        <v>1922</v>
      </c>
      <c r="D155" s="70" t="s">
        <v>1923</v>
      </c>
      <c r="E155" s="70" t="s">
        <v>1923</v>
      </c>
      <c r="F155" s="25" t="s">
        <v>855</v>
      </c>
      <c r="G155" s="28"/>
      <c r="H155" s="28"/>
      <c r="I155" s="79">
        <v>100</v>
      </c>
      <c r="J155" s="70">
        <v>710000000</v>
      </c>
      <c r="K155" s="70" t="s">
        <v>1747</v>
      </c>
      <c r="L155" s="28" t="s">
        <v>1914</v>
      </c>
      <c r="M155" s="25" t="s">
        <v>359</v>
      </c>
      <c r="N155" s="87">
        <v>270000000</v>
      </c>
      <c r="O155" s="76" t="s">
        <v>1924</v>
      </c>
      <c r="P155" s="28"/>
      <c r="Q155" s="28" t="s">
        <v>1925</v>
      </c>
      <c r="R155" s="28"/>
      <c r="S155" s="28"/>
      <c r="T155" s="28">
        <v>0</v>
      </c>
      <c r="U155" s="28">
        <v>0</v>
      </c>
      <c r="V155" s="75">
        <v>100</v>
      </c>
      <c r="W155" s="70" t="s">
        <v>1926</v>
      </c>
      <c r="X155" s="25" t="s">
        <v>886</v>
      </c>
      <c r="Y155" s="88">
        <v>776</v>
      </c>
      <c r="Z155" s="89">
        <v>1656</v>
      </c>
      <c r="AA155" s="90">
        <f t="shared" si="59"/>
        <v>1285056</v>
      </c>
      <c r="AB155" s="83">
        <f t="shared" si="60"/>
        <v>1439262.7200000002</v>
      </c>
      <c r="AC155" s="88">
        <v>1555</v>
      </c>
      <c r="AD155" s="89">
        <v>1656</v>
      </c>
      <c r="AE155" s="90">
        <f t="shared" si="61"/>
        <v>2575080</v>
      </c>
      <c r="AF155" s="83">
        <f t="shared" si="65"/>
        <v>2884089.6</v>
      </c>
      <c r="AG155" s="88">
        <v>1555</v>
      </c>
      <c r="AH155" s="89">
        <v>1656</v>
      </c>
      <c r="AI155" s="90">
        <f t="shared" si="62"/>
        <v>2575080</v>
      </c>
      <c r="AJ155" s="83">
        <f t="shared" si="66"/>
        <v>2884089.6</v>
      </c>
      <c r="AK155" s="88">
        <v>1555</v>
      </c>
      <c r="AL155" s="89">
        <v>1656</v>
      </c>
      <c r="AM155" s="90">
        <f t="shared" si="63"/>
        <v>2575080</v>
      </c>
      <c r="AN155" s="83">
        <f t="shared" si="67"/>
        <v>2884089.6</v>
      </c>
      <c r="AO155" s="88">
        <v>1555</v>
      </c>
      <c r="AP155" s="89">
        <v>1656</v>
      </c>
      <c r="AQ155" s="90">
        <f t="shared" si="64"/>
        <v>2575080</v>
      </c>
      <c r="AR155" s="83">
        <f t="shared" si="68"/>
        <v>2884089.6</v>
      </c>
      <c r="AS155" s="88">
        <v>1555</v>
      </c>
      <c r="AT155" s="89">
        <v>1656</v>
      </c>
      <c r="AU155" s="90">
        <f t="shared" si="69"/>
        <v>2575080</v>
      </c>
      <c r="AV155" s="83">
        <f aca="true" t="shared" si="74" ref="AV155:AV186">AU155*1.12</f>
        <v>2884089.6</v>
      </c>
      <c r="AW155" s="88">
        <v>1555</v>
      </c>
      <c r="AX155" s="89">
        <v>1656</v>
      </c>
      <c r="AY155" s="90">
        <f t="shared" si="70"/>
        <v>2575080</v>
      </c>
      <c r="AZ155" s="83">
        <f aca="true" t="shared" si="75" ref="AZ155:AZ186">AY155*1.12</f>
        <v>2884089.6</v>
      </c>
      <c r="BA155" s="88">
        <v>1555</v>
      </c>
      <c r="BB155" s="89">
        <v>1656</v>
      </c>
      <c r="BC155" s="90">
        <f t="shared" si="71"/>
        <v>2575080</v>
      </c>
      <c r="BD155" s="83">
        <f aca="true" t="shared" si="76" ref="BD155:BD186">BC155*1.12</f>
        <v>2884089.6</v>
      </c>
      <c r="BE155" s="88">
        <v>1555</v>
      </c>
      <c r="BF155" s="89">
        <v>1656</v>
      </c>
      <c r="BG155" s="90">
        <f t="shared" si="72"/>
        <v>2575080</v>
      </c>
      <c r="BH155" s="83">
        <f aca="true" t="shared" si="77" ref="BH155:BH186">BG155*1.12</f>
        <v>2884089.6</v>
      </c>
      <c r="BI155" s="88">
        <v>1555</v>
      </c>
      <c r="BJ155" s="89">
        <v>1656</v>
      </c>
      <c r="BK155" s="90">
        <f t="shared" si="73"/>
        <v>2575080</v>
      </c>
      <c r="BL155" s="83">
        <f aca="true" t="shared" si="78" ref="BL155:BL186">BK155*1.12</f>
        <v>2884089.6</v>
      </c>
      <c r="BM155" s="77"/>
      <c r="BN155" s="30"/>
      <c r="BO155" s="30">
        <f aca="true" t="shared" si="79" ref="BO155:BO218">BM155*BN155</f>
        <v>0</v>
      </c>
      <c r="BP155" s="30">
        <f aca="true" t="shared" si="80" ref="BP155:BP218">IF(AR155="С НДС",BO155*1.12,BO155)</f>
        <v>0</v>
      </c>
      <c r="BQ155" s="77"/>
      <c r="BR155" s="30"/>
      <c r="BS155" s="30">
        <f aca="true" t="shared" si="81" ref="BS155:BS218">BQ155*BR155</f>
        <v>0</v>
      </c>
      <c r="BT155" s="30">
        <f aca="true" t="shared" si="82" ref="BT155:BT218">IF(AV155="С НДС",BS155*1.12,BS155)</f>
        <v>0</v>
      </c>
      <c r="BU155" s="77"/>
      <c r="BV155" s="30"/>
      <c r="BW155" s="30">
        <f aca="true" t="shared" si="83" ref="BW155:BW218">BU155*BV155</f>
        <v>0</v>
      </c>
      <c r="BX155" s="30">
        <f aca="true" t="shared" si="84" ref="BX155:BX218">IF(AZ155="С НДС",BW155*1.12,BW155)</f>
        <v>0</v>
      </c>
      <c r="BY155" s="77"/>
      <c r="BZ155" s="30"/>
      <c r="CA155" s="30">
        <f aca="true" t="shared" si="85" ref="CA155:CA218">BY155*BZ155</f>
        <v>0</v>
      </c>
      <c r="CB155" s="30">
        <f aca="true" t="shared" si="86" ref="CB155:CB218">IF(BD155="С НДС",CA155*1.12,CA155)</f>
        <v>0</v>
      </c>
      <c r="CC155" s="77"/>
      <c r="CD155" s="30"/>
      <c r="CE155" s="30">
        <f aca="true" t="shared" si="87" ref="CE155:CE218">CC155*CD155</f>
        <v>0</v>
      </c>
      <c r="CF155" s="30">
        <f aca="true" t="shared" si="88" ref="CF155:CF218">IF(BH155="С НДС",CE155*1.12,CE155)</f>
        <v>0</v>
      </c>
      <c r="CG155" s="77"/>
      <c r="CH155" s="30"/>
      <c r="CI155" s="30">
        <f aca="true" t="shared" si="89" ref="CI155:CI218">CG155*CH155</f>
        <v>0</v>
      </c>
      <c r="CJ155" s="30">
        <f aca="true" t="shared" si="90" ref="CJ155:CJ218">IF(BL155="С НДС",CI155*1.12,CI155)</f>
        <v>0</v>
      </c>
      <c r="CK155" s="77"/>
      <c r="CL155" s="30"/>
      <c r="CM155" s="30">
        <f aca="true" t="shared" si="91" ref="CM155:CM218">CK155*CL155</f>
        <v>0</v>
      </c>
      <c r="CN155" s="30">
        <f aca="true" t="shared" si="92" ref="CN155:CN218">IF(BP155="С НДС",CM155*1.12,CM155)</f>
        <v>0</v>
      </c>
      <c r="CO155" s="77"/>
      <c r="CP155" s="30"/>
      <c r="CQ155" s="30">
        <f aca="true" t="shared" si="93" ref="CQ155:CQ218">CO155*CP155</f>
        <v>0</v>
      </c>
      <c r="CR155" s="30">
        <f aca="true" t="shared" si="94" ref="CR155:CR218">IF(BT155="С НДС",CQ155*1.12,CQ155)</f>
        <v>0</v>
      </c>
      <c r="CS155" s="77"/>
      <c r="CT155" s="30"/>
      <c r="CU155" s="30">
        <f aca="true" t="shared" si="95" ref="CU155:CU218">CS155*CT155</f>
        <v>0</v>
      </c>
      <c r="CV155" s="30">
        <f aca="true" t="shared" si="96" ref="CV155:CV218">IF(BX155="С НДС",CU155*1.12,CU155)</f>
        <v>0</v>
      </c>
      <c r="CW155" s="77"/>
      <c r="CX155" s="30"/>
      <c r="CY155" s="30">
        <f aca="true" t="shared" si="97" ref="CY155:CY218">CW155*CX155</f>
        <v>0</v>
      </c>
      <c r="CZ155" s="30">
        <f aca="true" t="shared" si="98" ref="CZ155:CZ218">IF(CB155="С НДС",CY155*1.12,CY155)</f>
        <v>0</v>
      </c>
      <c r="DA155" s="77"/>
      <c r="DB155" s="30"/>
      <c r="DC155" s="30">
        <f aca="true" t="shared" si="99" ref="DC155:DC218">DA155*DB155</f>
        <v>0</v>
      </c>
      <c r="DD155" s="30">
        <f aca="true" t="shared" si="100" ref="DD155:DD218">IF(CF155="С НДС",DC155*1.12,DC155)</f>
        <v>0</v>
      </c>
      <c r="DE155" s="77"/>
      <c r="DF155" s="30"/>
      <c r="DG155" s="30">
        <f aca="true" t="shared" si="101" ref="DG155:DG218">DE155*DF155</f>
        <v>0</v>
      </c>
      <c r="DH155" s="30">
        <f aca="true" t="shared" si="102" ref="DH155:DH218">IF(CJ155="С НДС",DG155*1.12,DG155)</f>
        <v>0</v>
      </c>
      <c r="DI155" s="77"/>
      <c r="DJ155" s="30"/>
      <c r="DK155" s="30">
        <f aca="true" t="shared" si="103" ref="DK155:DK218">DI155*DJ155</f>
        <v>0</v>
      </c>
      <c r="DL155" s="30">
        <f aca="true" t="shared" si="104" ref="DL155:DL218">IF(CN155="С НДС",DK155*1.12,DK155)</f>
        <v>0</v>
      </c>
      <c r="DM155" s="77"/>
      <c r="DN155" s="30"/>
      <c r="DO155" s="30">
        <f aca="true" t="shared" si="105" ref="DO155:DO218">DM155*DN155</f>
        <v>0</v>
      </c>
      <c r="DP155" s="30">
        <f aca="true" t="shared" si="106" ref="DP155:DP218">IF(CR155="С НДС",DO155*1.12,DO155)</f>
        <v>0</v>
      </c>
      <c r="DQ155" s="77"/>
      <c r="DR155" s="30"/>
      <c r="DS155" s="30">
        <f aca="true" t="shared" si="107" ref="DS155:DS218">DQ155*DR155</f>
        <v>0</v>
      </c>
      <c r="DT155" s="30">
        <f aca="true" t="shared" si="108" ref="DT155:DT218">IF(CV155="С НДС",DS155*1.12,DS155)</f>
        <v>0</v>
      </c>
      <c r="DU155" s="77"/>
      <c r="DV155" s="30"/>
      <c r="DW155" s="30">
        <f aca="true" t="shared" si="109" ref="DW155:DW218">DU155*DV155</f>
        <v>0</v>
      </c>
      <c r="DX155" s="30">
        <f aca="true" t="shared" si="110" ref="DX155:DX218">IF(CZ155="С НДС",DW155*1.12,DW155)</f>
        <v>0</v>
      </c>
      <c r="DY155" s="77"/>
      <c r="DZ155" s="30"/>
      <c r="EA155" s="30">
        <f aca="true" t="shared" si="111" ref="EA155:EA218">DY155*DZ155</f>
        <v>0</v>
      </c>
      <c r="EB155" s="30">
        <f aca="true" t="shared" si="112" ref="EB155:EB218">IF(DD155="С НДС",EA155*1.12,EA155)</f>
        <v>0</v>
      </c>
      <c r="EC155" s="84">
        <f>Y154+AC154+AG154+AK154+AO154+AS154+AW154+BA154+BE154+BI154+BM154+BQ154+BU154+BY154+CC154</f>
        <v>87070.49999999999</v>
      </c>
      <c r="ED155" s="83">
        <f>AA155+AE155+AI155+AM155+AQ155+AU155+AY155+BC155+BG155+BK155</f>
        <v>24460776</v>
      </c>
      <c r="EE155" s="83">
        <f>IF(X155="С НДС",ED155*1.12,ED155)</f>
        <v>27396069.12</v>
      </c>
      <c r="EF155" s="91" t="s">
        <v>1533</v>
      </c>
      <c r="EG155" s="70" t="s">
        <v>2063</v>
      </c>
      <c r="EH155" s="70" t="s">
        <v>2064</v>
      </c>
      <c r="EI155" s="28"/>
      <c r="EJ155" s="28"/>
      <c r="EK155" s="28"/>
      <c r="EL155" s="28"/>
      <c r="EM155" s="28"/>
      <c r="EN155" s="28"/>
      <c r="EO155" s="28"/>
      <c r="EP155" s="28"/>
      <c r="EQ155" s="28"/>
    </row>
    <row r="156" spans="1:147" ht="19.5" customHeight="1">
      <c r="A156" s="32"/>
      <c r="B156" s="86" t="s">
        <v>1927</v>
      </c>
      <c r="C156" s="70" t="s">
        <v>1922</v>
      </c>
      <c r="D156" s="70" t="s">
        <v>1923</v>
      </c>
      <c r="E156" s="70" t="s">
        <v>1923</v>
      </c>
      <c r="F156" s="25" t="s">
        <v>855</v>
      </c>
      <c r="G156" s="28"/>
      <c r="H156" s="28"/>
      <c r="I156" s="79">
        <v>100</v>
      </c>
      <c r="J156" s="70">
        <v>710000000</v>
      </c>
      <c r="K156" s="70" t="s">
        <v>1747</v>
      </c>
      <c r="L156" s="28" t="s">
        <v>1914</v>
      </c>
      <c r="M156" s="25" t="s">
        <v>359</v>
      </c>
      <c r="N156" s="25">
        <v>470000000</v>
      </c>
      <c r="O156" s="76" t="s">
        <v>1928</v>
      </c>
      <c r="P156" s="28"/>
      <c r="Q156" s="28" t="s">
        <v>1925</v>
      </c>
      <c r="R156" s="28"/>
      <c r="S156" s="28"/>
      <c r="T156" s="28">
        <v>0</v>
      </c>
      <c r="U156" s="28">
        <v>0</v>
      </c>
      <c r="V156" s="75">
        <v>100</v>
      </c>
      <c r="W156" s="70" t="s">
        <v>1926</v>
      </c>
      <c r="X156" s="25" t="s">
        <v>886</v>
      </c>
      <c r="Y156" s="88">
        <v>477</v>
      </c>
      <c r="Z156" s="89">
        <v>1656</v>
      </c>
      <c r="AA156" s="90">
        <f t="shared" si="59"/>
        <v>789912</v>
      </c>
      <c r="AB156" s="83">
        <f t="shared" si="60"/>
        <v>884701.4400000001</v>
      </c>
      <c r="AC156" s="88">
        <v>955</v>
      </c>
      <c r="AD156" s="89">
        <v>1656</v>
      </c>
      <c r="AE156" s="90">
        <f t="shared" si="61"/>
        <v>1581480</v>
      </c>
      <c r="AF156" s="83">
        <f t="shared" si="65"/>
        <v>1771257.6</v>
      </c>
      <c r="AG156" s="88">
        <v>955</v>
      </c>
      <c r="AH156" s="89">
        <v>1656</v>
      </c>
      <c r="AI156" s="90">
        <f t="shared" si="62"/>
        <v>1581480</v>
      </c>
      <c r="AJ156" s="83">
        <f t="shared" si="66"/>
        <v>1771257.6</v>
      </c>
      <c r="AK156" s="88">
        <v>955</v>
      </c>
      <c r="AL156" s="89">
        <v>1656</v>
      </c>
      <c r="AM156" s="90">
        <f t="shared" si="63"/>
        <v>1581480</v>
      </c>
      <c r="AN156" s="83">
        <f t="shared" si="67"/>
        <v>1771257.6</v>
      </c>
      <c r="AO156" s="88">
        <v>955</v>
      </c>
      <c r="AP156" s="89">
        <v>1656</v>
      </c>
      <c r="AQ156" s="90">
        <f t="shared" si="64"/>
        <v>1581480</v>
      </c>
      <c r="AR156" s="83">
        <f t="shared" si="68"/>
        <v>1771257.6</v>
      </c>
      <c r="AS156" s="88">
        <v>955</v>
      </c>
      <c r="AT156" s="89">
        <v>1656</v>
      </c>
      <c r="AU156" s="90">
        <f t="shared" si="69"/>
        <v>1581480</v>
      </c>
      <c r="AV156" s="83">
        <f t="shared" si="74"/>
        <v>1771257.6</v>
      </c>
      <c r="AW156" s="88">
        <v>955</v>
      </c>
      <c r="AX156" s="89">
        <v>1656</v>
      </c>
      <c r="AY156" s="90">
        <f t="shared" si="70"/>
        <v>1581480</v>
      </c>
      <c r="AZ156" s="83">
        <f t="shared" si="75"/>
        <v>1771257.6</v>
      </c>
      <c r="BA156" s="88">
        <v>955</v>
      </c>
      <c r="BB156" s="89">
        <v>1656</v>
      </c>
      <c r="BC156" s="90">
        <f t="shared" si="71"/>
        <v>1581480</v>
      </c>
      <c r="BD156" s="83">
        <f t="shared" si="76"/>
        <v>1771257.6</v>
      </c>
      <c r="BE156" s="88">
        <v>955</v>
      </c>
      <c r="BF156" s="89">
        <v>1656</v>
      </c>
      <c r="BG156" s="90">
        <f t="shared" si="72"/>
        <v>1581480</v>
      </c>
      <c r="BH156" s="83">
        <f t="shared" si="77"/>
        <v>1771257.6</v>
      </c>
      <c r="BI156" s="88">
        <v>955</v>
      </c>
      <c r="BJ156" s="89">
        <v>1656</v>
      </c>
      <c r="BK156" s="90">
        <f t="shared" si="73"/>
        <v>1581480</v>
      </c>
      <c r="BL156" s="83">
        <f t="shared" si="78"/>
        <v>1771257.6</v>
      </c>
      <c r="BM156" s="77"/>
      <c r="BN156" s="30"/>
      <c r="BO156" s="30">
        <f t="shared" si="79"/>
        <v>0</v>
      </c>
      <c r="BP156" s="30">
        <f t="shared" si="80"/>
        <v>0</v>
      </c>
      <c r="BQ156" s="77"/>
      <c r="BR156" s="30"/>
      <c r="BS156" s="30">
        <f t="shared" si="81"/>
        <v>0</v>
      </c>
      <c r="BT156" s="30">
        <f t="shared" si="82"/>
        <v>0</v>
      </c>
      <c r="BU156" s="77"/>
      <c r="BV156" s="30"/>
      <c r="BW156" s="30">
        <f t="shared" si="83"/>
        <v>0</v>
      </c>
      <c r="BX156" s="30">
        <f t="shared" si="84"/>
        <v>0</v>
      </c>
      <c r="BY156" s="77"/>
      <c r="BZ156" s="30"/>
      <c r="CA156" s="30">
        <f t="shared" si="85"/>
        <v>0</v>
      </c>
      <c r="CB156" s="30">
        <f t="shared" si="86"/>
        <v>0</v>
      </c>
      <c r="CC156" s="77"/>
      <c r="CD156" s="30"/>
      <c r="CE156" s="30">
        <f t="shared" si="87"/>
        <v>0</v>
      </c>
      <c r="CF156" s="30">
        <f t="shared" si="88"/>
        <v>0</v>
      </c>
      <c r="CG156" s="77"/>
      <c r="CH156" s="30"/>
      <c r="CI156" s="30">
        <f t="shared" si="89"/>
        <v>0</v>
      </c>
      <c r="CJ156" s="30">
        <f t="shared" si="90"/>
        <v>0</v>
      </c>
      <c r="CK156" s="77"/>
      <c r="CL156" s="30"/>
      <c r="CM156" s="30">
        <f t="shared" si="91"/>
        <v>0</v>
      </c>
      <c r="CN156" s="30">
        <f t="shared" si="92"/>
        <v>0</v>
      </c>
      <c r="CO156" s="77"/>
      <c r="CP156" s="30"/>
      <c r="CQ156" s="30">
        <f t="shared" si="93"/>
        <v>0</v>
      </c>
      <c r="CR156" s="30">
        <f t="shared" si="94"/>
        <v>0</v>
      </c>
      <c r="CS156" s="77"/>
      <c r="CT156" s="30"/>
      <c r="CU156" s="30">
        <f t="shared" si="95"/>
        <v>0</v>
      </c>
      <c r="CV156" s="30">
        <f t="shared" si="96"/>
        <v>0</v>
      </c>
      <c r="CW156" s="77"/>
      <c r="CX156" s="30"/>
      <c r="CY156" s="30">
        <f t="shared" si="97"/>
        <v>0</v>
      </c>
      <c r="CZ156" s="30">
        <f t="shared" si="98"/>
        <v>0</v>
      </c>
      <c r="DA156" s="77"/>
      <c r="DB156" s="30"/>
      <c r="DC156" s="30">
        <f t="shared" si="99"/>
        <v>0</v>
      </c>
      <c r="DD156" s="30">
        <f t="shared" si="100"/>
        <v>0</v>
      </c>
      <c r="DE156" s="77"/>
      <c r="DF156" s="30"/>
      <c r="DG156" s="30">
        <f t="shared" si="101"/>
        <v>0</v>
      </c>
      <c r="DH156" s="30">
        <f t="shared" si="102"/>
        <v>0</v>
      </c>
      <c r="DI156" s="77"/>
      <c r="DJ156" s="30"/>
      <c r="DK156" s="30">
        <f t="shared" si="103"/>
        <v>0</v>
      </c>
      <c r="DL156" s="30">
        <f t="shared" si="104"/>
        <v>0</v>
      </c>
      <c r="DM156" s="77"/>
      <c r="DN156" s="30"/>
      <c r="DO156" s="30">
        <f t="shared" si="105"/>
        <v>0</v>
      </c>
      <c r="DP156" s="30">
        <f t="shared" si="106"/>
        <v>0</v>
      </c>
      <c r="DQ156" s="77"/>
      <c r="DR156" s="30"/>
      <c r="DS156" s="30">
        <f t="shared" si="107"/>
        <v>0</v>
      </c>
      <c r="DT156" s="30">
        <f t="shared" si="108"/>
        <v>0</v>
      </c>
      <c r="DU156" s="77"/>
      <c r="DV156" s="30"/>
      <c r="DW156" s="30">
        <f t="shared" si="109"/>
        <v>0</v>
      </c>
      <c r="DX156" s="30">
        <f t="shared" si="110"/>
        <v>0</v>
      </c>
      <c r="DY156" s="77"/>
      <c r="DZ156" s="30"/>
      <c r="EA156" s="30">
        <f t="shared" si="111"/>
        <v>0</v>
      </c>
      <c r="EB156" s="30">
        <f t="shared" si="112"/>
        <v>0</v>
      </c>
      <c r="EC156" s="84">
        <f aca="true" t="shared" si="113" ref="EC156:EC219">Y155+AC155+AG155+AK155+AO155+AS155+AW155+BA155+BE155+BI155+BM155+BQ155+BU155+BY155+CC155</f>
        <v>14771</v>
      </c>
      <c r="ED156" s="83">
        <f aca="true" t="shared" si="114" ref="ED156:ED219">AA156+AE156+AI156+AM156+AQ156+AU156+AY156+BC156+BG156+BK156</f>
        <v>15023232</v>
      </c>
      <c r="EE156" s="83">
        <f aca="true" t="shared" si="115" ref="EE156:EE219">IF(X156="С НДС",ED156*1.12,ED156)</f>
        <v>16826019.84</v>
      </c>
      <c r="EF156" s="91" t="s">
        <v>1533</v>
      </c>
      <c r="EG156" s="70" t="s">
        <v>2063</v>
      </c>
      <c r="EH156" s="70" t="s">
        <v>2064</v>
      </c>
      <c r="EI156" s="28"/>
      <c r="EJ156" s="28"/>
      <c r="EK156" s="28"/>
      <c r="EL156" s="28"/>
      <c r="EM156" s="28"/>
      <c r="EN156" s="28"/>
      <c r="EO156" s="28"/>
      <c r="EP156" s="28"/>
      <c r="EQ156" s="28"/>
    </row>
    <row r="157" spans="1:147" ht="19.5" customHeight="1">
      <c r="A157" s="32"/>
      <c r="B157" s="92" t="s">
        <v>1929</v>
      </c>
      <c r="C157" s="70" t="s">
        <v>1922</v>
      </c>
      <c r="D157" s="70" t="s">
        <v>1923</v>
      </c>
      <c r="E157" s="70" t="s">
        <v>1923</v>
      </c>
      <c r="F157" s="25" t="s">
        <v>855</v>
      </c>
      <c r="G157" s="28"/>
      <c r="H157" s="28"/>
      <c r="I157" s="79">
        <v>100</v>
      </c>
      <c r="J157" s="70">
        <v>710000000</v>
      </c>
      <c r="K157" s="70" t="s">
        <v>1747</v>
      </c>
      <c r="L157" s="28" t="s">
        <v>1914</v>
      </c>
      <c r="M157" s="25" t="s">
        <v>359</v>
      </c>
      <c r="N157" s="25">
        <v>470000000</v>
      </c>
      <c r="O157" s="76" t="s">
        <v>1930</v>
      </c>
      <c r="P157" s="28"/>
      <c r="Q157" s="28" t="s">
        <v>1925</v>
      </c>
      <c r="R157" s="28"/>
      <c r="S157" s="28"/>
      <c r="T157" s="28">
        <v>0</v>
      </c>
      <c r="U157" s="28">
        <v>0</v>
      </c>
      <c r="V157" s="75">
        <v>100</v>
      </c>
      <c r="W157" s="70" t="s">
        <v>1926</v>
      </c>
      <c r="X157" s="25" t="s">
        <v>886</v>
      </c>
      <c r="Y157" s="88">
        <v>4</v>
      </c>
      <c r="Z157" s="89">
        <v>1656</v>
      </c>
      <c r="AA157" s="90">
        <f t="shared" si="59"/>
        <v>6624</v>
      </c>
      <c r="AB157" s="83">
        <f t="shared" si="60"/>
        <v>7418.880000000001</v>
      </c>
      <c r="AC157" s="88">
        <v>8</v>
      </c>
      <c r="AD157" s="89">
        <v>1656</v>
      </c>
      <c r="AE157" s="90">
        <f t="shared" si="61"/>
        <v>13248</v>
      </c>
      <c r="AF157" s="83">
        <f t="shared" si="65"/>
        <v>14837.760000000002</v>
      </c>
      <c r="AG157" s="88">
        <v>8</v>
      </c>
      <c r="AH157" s="89">
        <v>1656</v>
      </c>
      <c r="AI157" s="90">
        <f t="shared" si="62"/>
        <v>13248</v>
      </c>
      <c r="AJ157" s="83">
        <f t="shared" si="66"/>
        <v>14837.760000000002</v>
      </c>
      <c r="AK157" s="88">
        <v>8</v>
      </c>
      <c r="AL157" s="89">
        <v>1656</v>
      </c>
      <c r="AM157" s="90">
        <f t="shared" si="63"/>
        <v>13248</v>
      </c>
      <c r="AN157" s="83">
        <f t="shared" si="67"/>
        <v>14837.760000000002</v>
      </c>
      <c r="AO157" s="88">
        <v>8</v>
      </c>
      <c r="AP157" s="89">
        <v>1656</v>
      </c>
      <c r="AQ157" s="90">
        <f t="shared" si="64"/>
        <v>13248</v>
      </c>
      <c r="AR157" s="83">
        <f t="shared" si="68"/>
        <v>14837.760000000002</v>
      </c>
      <c r="AS157" s="88">
        <v>8</v>
      </c>
      <c r="AT157" s="89">
        <v>1656</v>
      </c>
      <c r="AU157" s="90">
        <f t="shared" si="69"/>
        <v>13248</v>
      </c>
      <c r="AV157" s="83">
        <f t="shared" si="74"/>
        <v>14837.760000000002</v>
      </c>
      <c r="AW157" s="88">
        <v>8</v>
      </c>
      <c r="AX157" s="89">
        <v>1656</v>
      </c>
      <c r="AY157" s="90">
        <f t="shared" si="70"/>
        <v>13248</v>
      </c>
      <c r="AZ157" s="83">
        <f t="shared" si="75"/>
        <v>14837.760000000002</v>
      </c>
      <c r="BA157" s="88">
        <v>8</v>
      </c>
      <c r="BB157" s="89">
        <v>1656</v>
      </c>
      <c r="BC157" s="90">
        <f t="shared" si="71"/>
        <v>13248</v>
      </c>
      <c r="BD157" s="83">
        <f t="shared" si="76"/>
        <v>14837.760000000002</v>
      </c>
      <c r="BE157" s="88">
        <v>8</v>
      </c>
      <c r="BF157" s="89">
        <v>1656</v>
      </c>
      <c r="BG157" s="90">
        <f t="shared" si="72"/>
        <v>13248</v>
      </c>
      <c r="BH157" s="83">
        <f t="shared" si="77"/>
        <v>14837.760000000002</v>
      </c>
      <c r="BI157" s="88">
        <v>8</v>
      </c>
      <c r="BJ157" s="89">
        <v>1656</v>
      </c>
      <c r="BK157" s="90">
        <f t="shared" si="73"/>
        <v>13248</v>
      </c>
      <c r="BL157" s="83">
        <f t="shared" si="78"/>
        <v>14837.760000000002</v>
      </c>
      <c r="BM157" s="77"/>
      <c r="BN157" s="30"/>
      <c r="BO157" s="30">
        <f t="shared" si="79"/>
        <v>0</v>
      </c>
      <c r="BP157" s="30">
        <f t="shared" si="80"/>
        <v>0</v>
      </c>
      <c r="BQ157" s="77"/>
      <c r="BR157" s="30"/>
      <c r="BS157" s="30">
        <f t="shared" si="81"/>
        <v>0</v>
      </c>
      <c r="BT157" s="30">
        <f t="shared" si="82"/>
        <v>0</v>
      </c>
      <c r="BU157" s="77"/>
      <c r="BV157" s="30"/>
      <c r="BW157" s="30">
        <f t="shared" si="83"/>
        <v>0</v>
      </c>
      <c r="BX157" s="30">
        <f t="shared" si="84"/>
        <v>0</v>
      </c>
      <c r="BY157" s="77"/>
      <c r="BZ157" s="30"/>
      <c r="CA157" s="30">
        <f t="shared" si="85"/>
        <v>0</v>
      </c>
      <c r="CB157" s="30">
        <f t="shared" si="86"/>
        <v>0</v>
      </c>
      <c r="CC157" s="77"/>
      <c r="CD157" s="30"/>
      <c r="CE157" s="30">
        <f t="shared" si="87"/>
        <v>0</v>
      </c>
      <c r="CF157" s="30">
        <f t="shared" si="88"/>
        <v>0</v>
      </c>
      <c r="CG157" s="77"/>
      <c r="CH157" s="30"/>
      <c r="CI157" s="30">
        <f t="shared" si="89"/>
        <v>0</v>
      </c>
      <c r="CJ157" s="30">
        <f t="shared" si="90"/>
        <v>0</v>
      </c>
      <c r="CK157" s="77"/>
      <c r="CL157" s="30"/>
      <c r="CM157" s="30">
        <f t="shared" si="91"/>
        <v>0</v>
      </c>
      <c r="CN157" s="30">
        <f t="shared" si="92"/>
        <v>0</v>
      </c>
      <c r="CO157" s="77"/>
      <c r="CP157" s="30"/>
      <c r="CQ157" s="30">
        <f t="shared" si="93"/>
        <v>0</v>
      </c>
      <c r="CR157" s="30">
        <f t="shared" si="94"/>
        <v>0</v>
      </c>
      <c r="CS157" s="77"/>
      <c r="CT157" s="30"/>
      <c r="CU157" s="30">
        <f t="shared" si="95"/>
        <v>0</v>
      </c>
      <c r="CV157" s="30">
        <f t="shared" si="96"/>
        <v>0</v>
      </c>
      <c r="CW157" s="77"/>
      <c r="CX157" s="30"/>
      <c r="CY157" s="30">
        <f t="shared" si="97"/>
        <v>0</v>
      </c>
      <c r="CZ157" s="30">
        <f t="shared" si="98"/>
        <v>0</v>
      </c>
      <c r="DA157" s="77"/>
      <c r="DB157" s="30"/>
      <c r="DC157" s="30">
        <f t="shared" si="99"/>
        <v>0</v>
      </c>
      <c r="DD157" s="30">
        <f t="shared" si="100"/>
        <v>0</v>
      </c>
      <c r="DE157" s="77"/>
      <c r="DF157" s="30"/>
      <c r="DG157" s="30">
        <f t="shared" si="101"/>
        <v>0</v>
      </c>
      <c r="DH157" s="30">
        <f t="shared" si="102"/>
        <v>0</v>
      </c>
      <c r="DI157" s="77"/>
      <c r="DJ157" s="30"/>
      <c r="DK157" s="30">
        <f t="shared" si="103"/>
        <v>0</v>
      </c>
      <c r="DL157" s="30">
        <f t="shared" si="104"/>
        <v>0</v>
      </c>
      <c r="DM157" s="77"/>
      <c r="DN157" s="30"/>
      <c r="DO157" s="30">
        <f t="shared" si="105"/>
        <v>0</v>
      </c>
      <c r="DP157" s="30">
        <f t="shared" si="106"/>
        <v>0</v>
      </c>
      <c r="DQ157" s="77"/>
      <c r="DR157" s="30"/>
      <c r="DS157" s="30">
        <f t="shared" si="107"/>
        <v>0</v>
      </c>
      <c r="DT157" s="30">
        <f t="shared" si="108"/>
        <v>0</v>
      </c>
      <c r="DU157" s="77"/>
      <c r="DV157" s="30"/>
      <c r="DW157" s="30">
        <f t="shared" si="109"/>
        <v>0</v>
      </c>
      <c r="DX157" s="30">
        <f t="shared" si="110"/>
        <v>0</v>
      </c>
      <c r="DY157" s="77"/>
      <c r="DZ157" s="30"/>
      <c r="EA157" s="30">
        <f t="shared" si="111"/>
        <v>0</v>
      </c>
      <c r="EB157" s="30">
        <f t="shared" si="112"/>
        <v>0</v>
      </c>
      <c r="EC157" s="84">
        <f t="shared" si="113"/>
        <v>9072</v>
      </c>
      <c r="ED157" s="83">
        <f t="shared" si="114"/>
        <v>125856</v>
      </c>
      <c r="EE157" s="83">
        <f t="shared" si="115"/>
        <v>140958.72</v>
      </c>
      <c r="EF157" s="91" t="s">
        <v>1533</v>
      </c>
      <c r="EG157" s="70" t="s">
        <v>2063</v>
      </c>
      <c r="EH157" s="70" t="s">
        <v>2064</v>
      </c>
      <c r="EI157" s="28"/>
      <c r="EJ157" s="28"/>
      <c r="EK157" s="28"/>
      <c r="EL157" s="28"/>
      <c r="EM157" s="28"/>
      <c r="EN157" s="28"/>
      <c r="EO157" s="28"/>
      <c r="EP157" s="28"/>
      <c r="EQ157" s="28"/>
    </row>
    <row r="158" spans="1:147" ht="19.5" customHeight="1">
      <c r="A158" s="32"/>
      <c r="B158" s="86" t="s">
        <v>1931</v>
      </c>
      <c r="C158" s="70" t="s">
        <v>1922</v>
      </c>
      <c r="D158" s="70" t="s">
        <v>1923</v>
      </c>
      <c r="E158" s="70" t="s">
        <v>1923</v>
      </c>
      <c r="F158" s="25" t="s">
        <v>855</v>
      </c>
      <c r="G158" s="28"/>
      <c r="H158" s="28"/>
      <c r="I158" s="79">
        <v>100</v>
      </c>
      <c r="J158" s="70">
        <v>710000000</v>
      </c>
      <c r="K158" s="70" t="s">
        <v>1747</v>
      </c>
      <c r="L158" s="28" t="s">
        <v>1914</v>
      </c>
      <c r="M158" s="25" t="s">
        <v>359</v>
      </c>
      <c r="N158" s="25">
        <v>470000000</v>
      </c>
      <c r="O158" s="76" t="s">
        <v>1932</v>
      </c>
      <c r="P158" s="28"/>
      <c r="Q158" s="28" t="s">
        <v>1925</v>
      </c>
      <c r="R158" s="28"/>
      <c r="S158" s="28"/>
      <c r="T158" s="28">
        <v>0</v>
      </c>
      <c r="U158" s="28">
        <v>0</v>
      </c>
      <c r="V158" s="75">
        <v>100</v>
      </c>
      <c r="W158" s="70" t="s">
        <v>1926</v>
      </c>
      <c r="X158" s="25" t="s">
        <v>886</v>
      </c>
      <c r="Y158" s="88">
        <v>6909</v>
      </c>
      <c r="Z158" s="89">
        <v>1656</v>
      </c>
      <c r="AA158" s="90">
        <f t="shared" si="59"/>
        <v>11441304</v>
      </c>
      <c r="AB158" s="83">
        <f t="shared" si="60"/>
        <v>12814260.48</v>
      </c>
      <c r="AC158" s="88">
        <v>13818</v>
      </c>
      <c r="AD158" s="89">
        <v>1656</v>
      </c>
      <c r="AE158" s="90">
        <f t="shared" si="61"/>
        <v>22882608</v>
      </c>
      <c r="AF158" s="83">
        <f t="shared" si="65"/>
        <v>25628520.96</v>
      </c>
      <c r="AG158" s="88">
        <v>13818</v>
      </c>
      <c r="AH158" s="89">
        <v>1656</v>
      </c>
      <c r="AI158" s="90">
        <f t="shared" si="62"/>
        <v>22882608</v>
      </c>
      <c r="AJ158" s="83">
        <f t="shared" si="66"/>
        <v>25628520.96</v>
      </c>
      <c r="AK158" s="88">
        <v>13818</v>
      </c>
      <c r="AL158" s="89">
        <v>1656</v>
      </c>
      <c r="AM158" s="90">
        <f t="shared" si="63"/>
        <v>22882608</v>
      </c>
      <c r="AN158" s="83">
        <f t="shared" si="67"/>
        <v>25628520.96</v>
      </c>
      <c r="AO158" s="88">
        <v>13818</v>
      </c>
      <c r="AP158" s="89">
        <v>1656</v>
      </c>
      <c r="AQ158" s="90">
        <f t="shared" si="64"/>
        <v>22882608</v>
      </c>
      <c r="AR158" s="83">
        <f t="shared" si="68"/>
        <v>25628520.96</v>
      </c>
      <c r="AS158" s="88">
        <v>13818</v>
      </c>
      <c r="AT158" s="89">
        <v>1656</v>
      </c>
      <c r="AU158" s="90">
        <f t="shared" si="69"/>
        <v>22882608</v>
      </c>
      <c r="AV158" s="83">
        <f t="shared" si="74"/>
        <v>25628520.96</v>
      </c>
      <c r="AW158" s="88">
        <v>13818</v>
      </c>
      <c r="AX158" s="89">
        <v>1656</v>
      </c>
      <c r="AY158" s="90">
        <f t="shared" si="70"/>
        <v>22882608</v>
      </c>
      <c r="AZ158" s="83">
        <f t="shared" si="75"/>
        <v>25628520.96</v>
      </c>
      <c r="BA158" s="88">
        <v>13818</v>
      </c>
      <c r="BB158" s="89">
        <v>1656</v>
      </c>
      <c r="BC158" s="90">
        <f t="shared" si="71"/>
        <v>22882608</v>
      </c>
      <c r="BD158" s="83">
        <f t="shared" si="76"/>
        <v>25628520.96</v>
      </c>
      <c r="BE158" s="88">
        <v>13818</v>
      </c>
      <c r="BF158" s="89">
        <v>1656</v>
      </c>
      <c r="BG158" s="90">
        <f t="shared" si="72"/>
        <v>22882608</v>
      </c>
      <c r="BH158" s="83">
        <f t="shared" si="77"/>
        <v>25628520.96</v>
      </c>
      <c r="BI158" s="88">
        <v>13818</v>
      </c>
      <c r="BJ158" s="89">
        <v>1656</v>
      </c>
      <c r="BK158" s="90">
        <f t="shared" si="73"/>
        <v>22882608</v>
      </c>
      <c r="BL158" s="83">
        <f t="shared" si="78"/>
        <v>25628520.96</v>
      </c>
      <c r="BM158" s="77"/>
      <c r="BN158" s="30"/>
      <c r="BO158" s="30">
        <f t="shared" si="79"/>
        <v>0</v>
      </c>
      <c r="BP158" s="30">
        <f t="shared" si="80"/>
        <v>0</v>
      </c>
      <c r="BQ158" s="77"/>
      <c r="BR158" s="30"/>
      <c r="BS158" s="30">
        <f t="shared" si="81"/>
        <v>0</v>
      </c>
      <c r="BT158" s="30">
        <f t="shared" si="82"/>
        <v>0</v>
      </c>
      <c r="BU158" s="77"/>
      <c r="BV158" s="30"/>
      <c r="BW158" s="30">
        <f t="shared" si="83"/>
        <v>0</v>
      </c>
      <c r="BX158" s="30">
        <f t="shared" si="84"/>
        <v>0</v>
      </c>
      <c r="BY158" s="77"/>
      <c r="BZ158" s="30"/>
      <c r="CA158" s="30">
        <f t="shared" si="85"/>
        <v>0</v>
      </c>
      <c r="CB158" s="30">
        <f t="shared" si="86"/>
        <v>0</v>
      </c>
      <c r="CC158" s="77"/>
      <c r="CD158" s="30"/>
      <c r="CE158" s="30">
        <f t="shared" si="87"/>
        <v>0</v>
      </c>
      <c r="CF158" s="30">
        <f t="shared" si="88"/>
        <v>0</v>
      </c>
      <c r="CG158" s="77"/>
      <c r="CH158" s="30"/>
      <c r="CI158" s="30">
        <f t="shared" si="89"/>
        <v>0</v>
      </c>
      <c r="CJ158" s="30">
        <f t="shared" si="90"/>
        <v>0</v>
      </c>
      <c r="CK158" s="77"/>
      <c r="CL158" s="30"/>
      <c r="CM158" s="30">
        <f t="shared" si="91"/>
        <v>0</v>
      </c>
      <c r="CN158" s="30">
        <f t="shared" si="92"/>
        <v>0</v>
      </c>
      <c r="CO158" s="77"/>
      <c r="CP158" s="30"/>
      <c r="CQ158" s="30">
        <f t="shared" si="93"/>
        <v>0</v>
      </c>
      <c r="CR158" s="30">
        <f t="shared" si="94"/>
        <v>0</v>
      </c>
      <c r="CS158" s="77"/>
      <c r="CT158" s="30"/>
      <c r="CU158" s="30">
        <f t="shared" si="95"/>
        <v>0</v>
      </c>
      <c r="CV158" s="30">
        <f t="shared" si="96"/>
        <v>0</v>
      </c>
      <c r="CW158" s="77"/>
      <c r="CX158" s="30"/>
      <c r="CY158" s="30">
        <f t="shared" si="97"/>
        <v>0</v>
      </c>
      <c r="CZ158" s="30">
        <f t="shared" si="98"/>
        <v>0</v>
      </c>
      <c r="DA158" s="77"/>
      <c r="DB158" s="30"/>
      <c r="DC158" s="30">
        <f t="shared" si="99"/>
        <v>0</v>
      </c>
      <c r="DD158" s="30">
        <f t="shared" si="100"/>
        <v>0</v>
      </c>
      <c r="DE158" s="77"/>
      <c r="DF158" s="30"/>
      <c r="DG158" s="30">
        <f t="shared" si="101"/>
        <v>0</v>
      </c>
      <c r="DH158" s="30">
        <f t="shared" si="102"/>
        <v>0</v>
      </c>
      <c r="DI158" s="77"/>
      <c r="DJ158" s="30"/>
      <c r="DK158" s="30">
        <f t="shared" si="103"/>
        <v>0</v>
      </c>
      <c r="DL158" s="30">
        <f t="shared" si="104"/>
        <v>0</v>
      </c>
      <c r="DM158" s="77"/>
      <c r="DN158" s="30"/>
      <c r="DO158" s="30">
        <f t="shared" si="105"/>
        <v>0</v>
      </c>
      <c r="DP158" s="30">
        <f t="shared" si="106"/>
        <v>0</v>
      </c>
      <c r="DQ158" s="77"/>
      <c r="DR158" s="30"/>
      <c r="DS158" s="30">
        <f t="shared" si="107"/>
        <v>0</v>
      </c>
      <c r="DT158" s="30">
        <f t="shared" si="108"/>
        <v>0</v>
      </c>
      <c r="DU158" s="77"/>
      <c r="DV158" s="30"/>
      <c r="DW158" s="30">
        <f t="shared" si="109"/>
        <v>0</v>
      </c>
      <c r="DX158" s="30">
        <f t="shared" si="110"/>
        <v>0</v>
      </c>
      <c r="DY158" s="77"/>
      <c r="DZ158" s="30"/>
      <c r="EA158" s="30">
        <f t="shared" si="111"/>
        <v>0</v>
      </c>
      <c r="EB158" s="30">
        <f t="shared" si="112"/>
        <v>0</v>
      </c>
      <c r="EC158" s="84">
        <f t="shared" si="113"/>
        <v>76</v>
      </c>
      <c r="ED158" s="83">
        <f t="shared" si="114"/>
        <v>217384776</v>
      </c>
      <c r="EE158" s="83">
        <f t="shared" si="115"/>
        <v>243470949.12000003</v>
      </c>
      <c r="EF158" s="91" t="s">
        <v>1533</v>
      </c>
      <c r="EG158" s="70" t="s">
        <v>2063</v>
      </c>
      <c r="EH158" s="70" t="s">
        <v>2064</v>
      </c>
      <c r="EI158" s="28"/>
      <c r="EJ158" s="28"/>
      <c r="EK158" s="28"/>
      <c r="EL158" s="28"/>
      <c r="EM158" s="28"/>
      <c r="EN158" s="28"/>
      <c r="EO158" s="28"/>
      <c r="EP158" s="28"/>
      <c r="EQ158" s="28"/>
    </row>
    <row r="159" spans="1:147" ht="19.5" customHeight="1">
      <c r="A159" s="32"/>
      <c r="B159" s="86" t="s">
        <v>1933</v>
      </c>
      <c r="C159" s="70" t="s">
        <v>1922</v>
      </c>
      <c r="D159" s="70" t="s">
        <v>1923</v>
      </c>
      <c r="E159" s="70" t="s">
        <v>1923</v>
      </c>
      <c r="F159" s="25" t="s">
        <v>855</v>
      </c>
      <c r="G159" s="28"/>
      <c r="H159" s="28"/>
      <c r="I159" s="79">
        <v>100</v>
      </c>
      <c r="J159" s="70">
        <v>710000000</v>
      </c>
      <c r="K159" s="70" t="s">
        <v>1747</v>
      </c>
      <c r="L159" s="28" t="s">
        <v>1914</v>
      </c>
      <c r="M159" s="25" t="s">
        <v>359</v>
      </c>
      <c r="N159" s="25">
        <v>470000000</v>
      </c>
      <c r="O159" s="76" t="s">
        <v>1934</v>
      </c>
      <c r="P159" s="28"/>
      <c r="Q159" s="28" t="s">
        <v>1925</v>
      </c>
      <c r="R159" s="28"/>
      <c r="S159" s="28"/>
      <c r="T159" s="28">
        <v>0</v>
      </c>
      <c r="U159" s="28">
        <v>0</v>
      </c>
      <c r="V159" s="75">
        <v>100</v>
      </c>
      <c r="W159" s="70" t="s">
        <v>1926</v>
      </c>
      <c r="X159" s="25" t="s">
        <v>886</v>
      </c>
      <c r="Y159" s="88">
        <v>542</v>
      </c>
      <c r="Z159" s="89">
        <v>1656</v>
      </c>
      <c r="AA159" s="90">
        <f t="shared" si="59"/>
        <v>897552</v>
      </c>
      <c r="AB159" s="83">
        <f t="shared" si="60"/>
        <v>1005258.2400000001</v>
      </c>
      <c r="AC159" s="88">
        <v>1084</v>
      </c>
      <c r="AD159" s="89">
        <v>1656</v>
      </c>
      <c r="AE159" s="90">
        <f t="shared" si="61"/>
        <v>1795104</v>
      </c>
      <c r="AF159" s="83">
        <f t="shared" si="65"/>
        <v>2010516.4800000002</v>
      </c>
      <c r="AG159" s="88">
        <v>1084</v>
      </c>
      <c r="AH159" s="89">
        <v>1656</v>
      </c>
      <c r="AI159" s="90">
        <f t="shared" si="62"/>
        <v>1795104</v>
      </c>
      <c r="AJ159" s="83">
        <f t="shared" si="66"/>
        <v>2010516.4800000002</v>
      </c>
      <c r="AK159" s="88">
        <v>1084</v>
      </c>
      <c r="AL159" s="89">
        <v>1656</v>
      </c>
      <c r="AM159" s="90">
        <f t="shared" si="63"/>
        <v>1795104</v>
      </c>
      <c r="AN159" s="83">
        <f t="shared" si="67"/>
        <v>2010516.4800000002</v>
      </c>
      <c r="AO159" s="88">
        <v>1084</v>
      </c>
      <c r="AP159" s="89">
        <v>1656</v>
      </c>
      <c r="AQ159" s="90">
        <f t="shared" si="64"/>
        <v>1795104</v>
      </c>
      <c r="AR159" s="83">
        <f t="shared" si="68"/>
        <v>2010516.4800000002</v>
      </c>
      <c r="AS159" s="88">
        <v>1084</v>
      </c>
      <c r="AT159" s="89">
        <v>1656</v>
      </c>
      <c r="AU159" s="90">
        <f t="shared" si="69"/>
        <v>1795104</v>
      </c>
      <c r="AV159" s="83">
        <f t="shared" si="74"/>
        <v>2010516.4800000002</v>
      </c>
      <c r="AW159" s="88">
        <v>1084</v>
      </c>
      <c r="AX159" s="89">
        <v>1656</v>
      </c>
      <c r="AY159" s="90">
        <f t="shared" si="70"/>
        <v>1795104</v>
      </c>
      <c r="AZ159" s="83">
        <f t="shared" si="75"/>
        <v>2010516.4800000002</v>
      </c>
      <c r="BA159" s="88">
        <v>1084</v>
      </c>
      <c r="BB159" s="89">
        <v>1656</v>
      </c>
      <c r="BC159" s="90">
        <f t="shared" si="71"/>
        <v>1795104</v>
      </c>
      <c r="BD159" s="83">
        <f t="shared" si="76"/>
        <v>2010516.4800000002</v>
      </c>
      <c r="BE159" s="88">
        <v>1084</v>
      </c>
      <c r="BF159" s="89">
        <v>1656</v>
      </c>
      <c r="BG159" s="90">
        <f t="shared" si="72"/>
        <v>1795104</v>
      </c>
      <c r="BH159" s="83">
        <f t="shared" si="77"/>
        <v>2010516.4800000002</v>
      </c>
      <c r="BI159" s="88">
        <v>1084</v>
      </c>
      <c r="BJ159" s="89">
        <v>1656</v>
      </c>
      <c r="BK159" s="90">
        <f t="shared" si="73"/>
        <v>1795104</v>
      </c>
      <c r="BL159" s="83">
        <f t="shared" si="78"/>
        <v>2010516.4800000002</v>
      </c>
      <c r="BM159" s="77"/>
      <c r="BN159" s="30"/>
      <c r="BO159" s="30">
        <f t="shared" si="79"/>
        <v>0</v>
      </c>
      <c r="BP159" s="30">
        <f t="shared" si="80"/>
        <v>0</v>
      </c>
      <c r="BQ159" s="77"/>
      <c r="BR159" s="30"/>
      <c r="BS159" s="30">
        <f t="shared" si="81"/>
        <v>0</v>
      </c>
      <c r="BT159" s="30">
        <f t="shared" si="82"/>
        <v>0</v>
      </c>
      <c r="BU159" s="77"/>
      <c r="BV159" s="30"/>
      <c r="BW159" s="30">
        <f t="shared" si="83"/>
        <v>0</v>
      </c>
      <c r="BX159" s="30">
        <f t="shared" si="84"/>
        <v>0</v>
      </c>
      <c r="BY159" s="77"/>
      <c r="BZ159" s="30"/>
      <c r="CA159" s="30">
        <f t="shared" si="85"/>
        <v>0</v>
      </c>
      <c r="CB159" s="30">
        <f t="shared" si="86"/>
        <v>0</v>
      </c>
      <c r="CC159" s="77"/>
      <c r="CD159" s="30"/>
      <c r="CE159" s="30">
        <f t="shared" si="87"/>
        <v>0</v>
      </c>
      <c r="CF159" s="30">
        <f t="shared" si="88"/>
        <v>0</v>
      </c>
      <c r="CG159" s="77"/>
      <c r="CH159" s="30"/>
      <c r="CI159" s="30">
        <f t="shared" si="89"/>
        <v>0</v>
      </c>
      <c r="CJ159" s="30">
        <f t="shared" si="90"/>
        <v>0</v>
      </c>
      <c r="CK159" s="77"/>
      <c r="CL159" s="30"/>
      <c r="CM159" s="30">
        <f t="shared" si="91"/>
        <v>0</v>
      </c>
      <c r="CN159" s="30">
        <f t="shared" si="92"/>
        <v>0</v>
      </c>
      <c r="CO159" s="77"/>
      <c r="CP159" s="30"/>
      <c r="CQ159" s="30">
        <f t="shared" si="93"/>
        <v>0</v>
      </c>
      <c r="CR159" s="30">
        <f t="shared" si="94"/>
        <v>0</v>
      </c>
      <c r="CS159" s="77"/>
      <c r="CT159" s="30"/>
      <c r="CU159" s="30">
        <f t="shared" si="95"/>
        <v>0</v>
      </c>
      <c r="CV159" s="30">
        <f t="shared" si="96"/>
        <v>0</v>
      </c>
      <c r="CW159" s="77"/>
      <c r="CX159" s="30"/>
      <c r="CY159" s="30">
        <f t="shared" si="97"/>
        <v>0</v>
      </c>
      <c r="CZ159" s="30">
        <f t="shared" si="98"/>
        <v>0</v>
      </c>
      <c r="DA159" s="77"/>
      <c r="DB159" s="30"/>
      <c r="DC159" s="30">
        <f t="shared" si="99"/>
        <v>0</v>
      </c>
      <c r="DD159" s="30">
        <f t="shared" si="100"/>
        <v>0</v>
      </c>
      <c r="DE159" s="77"/>
      <c r="DF159" s="30"/>
      <c r="DG159" s="30">
        <f t="shared" si="101"/>
        <v>0</v>
      </c>
      <c r="DH159" s="30">
        <f t="shared" si="102"/>
        <v>0</v>
      </c>
      <c r="DI159" s="77"/>
      <c r="DJ159" s="30"/>
      <c r="DK159" s="30">
        <f t="shared" si="103"/>
        <v>0</v>
      </c>
      <c r="DL159" s="30">
        <f t="shared" si="104"/>
        <v>0</v>
      </c>
      <c r="DM159" s="77"/>
      <c r="DN159" s="30"/>
      <c r="DO159" s="30">
        <f t="shared" si="105"/>
        <v>0</v>
      </c>
      <c r="DP159" s="30">
        <f t="shared" si="106"/>
        <v>0</v>
      </c>
      <c r="DQ159" s="77"/>
      <c r="DR159" s="30"/>
      <c r="DS159" s="30">
        <f t="shared" si="107"/>
        <v>0</v>
      </c>
      <c r="DT159" s="30">
        <f t="shared" si="108"/>
        <v>0</v>
      </c>
      <c r="DU159" s="77"/>
      <c r="DV159" s="30"/>
      <c r="DW159" s="30">
        <f t="shared" si="109"/>
        <v>0</v>
      </c>
      <c r="DX159" s="30">
        <f t="shared" si="110"/>
        <v>0</v>
      </c>
      <c r="DY159" s="77"/>
      <c r="DZ159" s="30"/>
      <c r="EA159" s="30">
        <f t="shared" si="111"/>
        <v>0</v>
      </c>
      <c r="EB159" s="30">
        <f t="shared" si="112"/>
        <v>0</v>
      </c>
      <c r="EC159" s="84">
        <f t="shared" si="113"/>
        <v>131271</v>
      </c>
      <c r="ED159" s="83">
        <f t="shared" si="114"/>
        <v>17053488</v>
      </c>
      <c r="EE159" s="83">
        <f t="shared" si="115"/>
        <v>19099906.560000002</v>
      </c>
      <c r="EF159" s="91" t="s">
        <v>1533</v>
      </c>
      <c r="EG159" s="70" t="s">
        <v>2063</v>
      </c>
      <c r="EH159" s="70" t="s">
        <v>2064</v>
      </c>
      <c r="EI159" s="28"/>
      <c r="EJ159" s="28"/>
      <c r="EK159" s="28"/>
      <c r="EL159" s="28"/>
      <c r="EM159" s="28"/>
      <c r="EN159" s="28"/>
      <c r="EO159" s="28"/>
      <c r="EP159" s="28"/>
      <c r="EQ159" s="28"/>
    </row>
    <row r="160" spans="1:147" ht="19.5" customHeight="1">
      <c r="A160" s="32"/>
      <c r="B160" s="86" t="s">
        <v>1935</v>
      </c>
      <c r="C160" s="70" t="s">
        <v>1922</v>
      </c>
      <c r="D160" s="70" t="s">
        <v>1923</v>
      </c>
      <c r="E160" s="70" t="s">
        <v>1923</v>
      </c>
      <c r="F160" s="25" t="s">
        <v>855</v>
      </c>
      <c r="G160" s="28"/>
      <c r="H160" s="28"/>
      <c r="I160" s="79">
        <v>100</v>
      </c>
      <c r="J160" s="70">
        <v>710000000</v>
      </c>
      <c r="K160" s="70" t="s">
        <v>1747</v>
      </c>
      <c r="L160" s="28" t="s">
        <v>1914</v>
      </c>
      <c r="M160" s="25" t="s">
        <v>359</v>
      </c>
      <c r="N160" s="25">
        <v>470000000</v>
      </c>
      <c r="O160" s="76" t="s">
        <v>1936</v>
      </c>
      <c r="P160" s="28"/>
      <c r="Q160" s="28" t="s">
        <v>1925</v>
      </c>
      <c r="R160" s="28"/>
      <c r="S160" s="28"/>
      <c r="T160" s="28">
        <v>0</v>
      </c>
      <c r="U160" s="28">
        <v>0</v>
      </c>
      <c r="V160" s="75">
        <v>100</v>
      </c>
      <c r="W160" s="70" t="s">
        <v>1926</v>
      </c>
      <c r="X160" s="25" t="s">
        <v>886</v>
      </c>
      <c r="Y160" s="88">
        <v>3293</v>
      </c>
      <c r="Z160" s="89">
        <v>1656</v>
      </c>
      <c r="AA160" s="90">
        <f t="shared" si="59"/>
        <v>5453208</v>
      </c>
      <c r="AB160" s="83">
        <f t="shared" si="60"/>
        <v>6107592.960000001</v>
      </c>
      <c r="AC160" s="88">
        <v>6586</v>
      </c>
      <c r="AD160" s="89">
        <v>1656</v>
      </c>
      <c r="AE160" s="90">
        <f t="shared" si="61"/>
        <v>10906416</v>
      </c>
      <c r="AF160" s="83">
        <f t="shared" si="65"/>
        <v>12215185.920000002</v>
      </c>
      <c r="AG160" s="88">
        <v>6586</v>
      </c>
      <c r="AH160" s="89">
        <v>1656</v>
      </c>
      <c r="AI160" s="90">
        <f t="shared" si="62"/>
        <v>10906416</v>
      </c>
      <c r="AJ160" s="83">
        <f t="shared" si="66"/>
        <v>12215185.920000002</v>
      </c>
      <c r="AK160" s="88">
        <v>6586</v>
      </c>
      <c r="AL160" s="89">
        <v>1656</v>
      </c>
      <c r="AM160" s="90">
        <f t="shared" si="63"/>
        <v>10906416</v>
      </c>
      <c r="AN160" s="83">
        <f t="shared" si="67"/>
        <v>12215185.920000002</v>
      </c>
      <c r="AO160" s="88">
        <v>6586</v>
      </c>
      <c r="AP160" s="89">
        <v>1656</v>
      </c>
      <c r="AQ160" s="90">
        <f t="shared" si="64"/>
        <v>10906416</v>
      </c>
      <c r="AR160" s="83">
        <f t="shared" si="68"/>
        <v>12215185.920000002</v>
      </c>
      <c r="AS160" s="88">
        <v>6586</v>
      </c>
      <c r="AT160" s="89">
        <v>1656</v>
      </c>
      <c r="AU160" s="90">
        <f t="shared" si="69"/>
        <v>10906416</v>
      </c>
      <c r="AV160" s="83">
        <f t="shared" si="74"/>
        <v>12215185.920000002</v>
      </c>
      <c r="AW160" s="88">
        <v>6586</v>
      </c>
      <c r="AX160" s="89">
        <v>1656</v>
      </c>
      <c r="AY160" s="90">
        <f t="shared" si="70"/>
        <v>10906416</v>
      </c>
      <c r="AZ160" s="83">
        <f t="shared" si="75"/>
        <v>12215185.920000002</v>
      </c>
      <c r="BA160" s="88">
        <v>6586</v>
      </c>
      <c r="BB160" s="89">
        <v>1656</v>
      </c>
      <c r="BC160" s="90">
        <f t="shared" si="71"/>
        <v>10906416</v>
      </c>
      <c r="BD160" s="83">
        <f t="shared" si="76"/>
        <v>12215185.920000002</v>
      </c>
      <c r="BE160" s="88">
        <v>6586</v>
      </c>
      <c r="BF160" s="89">
        <v>1656</v>
      </c>
      <c r="BG160" s="90">
        <f t="shared" si="72"/>
        <v>10906416</v>
      </c>
      <c r="BH160" s="83">
        <f t="shared" si="77"/>
        <v>12215185.920000002</v>
      </c>
      <c r="BI160" s="88">
        <v>6586</v>
      </c>
      <c r="BJ160" s="89">
        <v>1656</v>
      </c>
      <c r="BK160" s="90">
        <f t="shared" si="73"/>
        <v>10906416</v>
      </c>
      <c r="BL160" s="83">
        <f t="shared" si="78"/>
        <v>12215185.920000002</v>
      </c>
      <c r="BM160" s="77"/>
      <c r="BN160" s="30"/>
      <c r="BO160" s="30">
        <f t="shared" si="79"/>
        <v>0</v>
      </c>
      <c r="BP160" s="30">
        <f t="shared" si="80"/>
        <v>0</v>
      </c>
      <c r="BQ160" s="77"/>
      <c r="BR160" s="30"/>
      <c r="BS160" s="30">
        <f t="shared" si="81"/>
        <v>0</v>
      </c>
      <c r="BT160" s="30">
        <f t="shared" si="82"/>
        <v>0</v>
      </c>
      <c r="BU160" s="77"/>
      <c r="BV160" s="30"/>
      <c r="BW160" s="30">
        <f t="shared" si="83"/>
        <v>0</v>
      </c>
      <c r="BX160" s="30">
        <f t="shared" si="84"/>
        <v>0</v>
      </c>
      <c r="BY160" s="77"/>
      <c r="BZ160" s="30"/>
      <c r="CA160" s="30">
        <f t="shared" si="85"/>
        <v>0</v>
      </c>
      <c r="CB160" s="30">
        <f t="shared" si="86"/>
        <v>0</v>
      </c>
      <c r="CC160" s="77"/>
      <c r="CD160" s="30"/>
      <c r="CE160" s="30">
        <f t="shared" si="87"/>
        <v>0</v>
      </c>
      <c r="CF160" s="30">
        <f t="shared" si="88"/>
        <v>0</v>
      </c>
      <c r="CG160" s="77"/>
      <c r="CH160" s="30"/>
      <c r="CI160" s="30">
        <f t="shared" si="89"/>
        <v>0</v>
      </c>
      <c r="CJ160" s="30">
        <f t="shared" si="90"/>
        <v>0</v>
      </c>
      <c r="CK160" s="77"/>
      <c r="CL160" s="30"/>
      <c r="CM160" s="30">
        <f t="shared" si="91"/>
        <v>0</v>
      </c>
      <c r="CN160" s="30">
        <f t="shared" si="92"/>
        <v>0</v>
      </c>
      <c r="CO160" s="77"/>
      <c r="CP160" s="30"/>
      <c r="CQ160" s="30">
        <f t="shared" si="93"/>
        <v>0</v>
      </c>
      <c r="CR160" s="30">
        <f t="shared" si="94"/>
        <v>0</v>
      </c>
      <c r="CS160" s="77"/>
      <c r="CT160" s="30"/>
      <c r="CU160" s="30">
        <f t="shared" si="95"/>
        <v>0</v>
      </c>
      <c r="CV160" s="30">
        <f t="shared" si="96"/>
        <v>0</v>
      </c>
      <c r="CW160" s="77"/>
      <c r="CX160" s="30"/>
      <c r="CY160" s="30">
        <f t="shared" si="97"/>
        <v>0</v>
      </c>
      <c r="CZ160" s="30">
        <f t="shared" si="98"/>
        <v>0</v>
      </c>
      <c r="DA160" s="77"/>
      <c r="DB160" s="30"/>
      <c r="DC160" s="30">
        <f t="shared" si="99"/>
        <v>0</v>
      </c>
      <c r="DD160" s="30">
        <f t="shared" si="100"/>
        <v>0</v>
      </c>
      <c r="DE160" s="77"/>
      <c r="DF160" s="30"/>
      <c r="DG160" s="30">
        <f t="shared" si="101"/>
        <v>0</v>
      </c>
      <c r="DH160" s="30">
        <f t="shared" si="102"/>
        <v>0</v>
      </c>
      <c r="DI160" s="77"/>
      <c r="DJ160" s="30"/>
      <c r="DK160" s="30">
        <f t="shared" si="103"/>
        <v>0</v>
      </c>
      <c r="DL160" s="30">
        <f t="shared" si="104"/>
        <v>0</v>
      </c>
      <c r="DM160" s="77"/>
      <c r="DN160" s="30"/>
      <c r="DO160" s="30">
        <f t="shared" si="105"/>
        <v>0</v>
      </c>
      <c r="DP160" s="30">
        <f t="shared" si="106"/>
        <v>0</v>
      </c>
      <c r="DQ160" s="77"/>
      <c r="DR160" s="30"/>
      <c r="DS160" s="30">
        <f t="shared" si="107"/>
        <v>0</v>
      </c>
      <c r="DT160" s="30">
        <f t="shared" si="108"/>
        <v>0</v>
      </c>
      <c r="DU160" s="77"/>
      <c r="DV160" s="30"/>
      <c r="DW160" s="30">
        <f t="shared" si="109"/>
        <v>0</v>
      </c>
      <c r="DX160" s="30">
        <f t="shared" si="110"/>
        <v>0</v>
      </c>
      <c r="DY160" s="77"/>
      <c r="DZ160" s="30"/>
      <c r="EA160" s="30">
        <f t="shared" si="111"/>
        <v>0</v>
      </c>
      <c r="EB160" s="30">
        <f t="shared" si="112"/>
        <v>0</v>
      </c>
      <c r="EC160" s="84">
        <f t="shared" si="113"/>
        <v>10298</v>
      </c>
      <c r="ED160" s="83">
        <f t="shared" si="114"/>
        <v>103610952</v>
      </c>
      <c r="EE160" s="83">
        <f t="shared" si="115"/>
        <v>116044266.24000001</v>
      </c>
      <c r="EF160" s="91" t="s">
        <v>1533</v>
      </c>
      <c r="EG160" s="70" t="s">
        <v>2063</v>
      </c>
      <c r="EH160" s="70" t="s">
        <v>2064</v>
      </c>
      <c r="EI160" s="28"/>
      <c r="EJ160" s="28"/>
      <c r="EK160" s="28"/>
      <c r="EL160" s="28"/>
      <c r="EM160" s="28"/>
      <c r="EN160" s="28"/>
      <c r="EO160" s="28"/>
      <c r="EP160" s="28"/>
      <c r="EQ160" s="28"/>
    </row>
    <row r="161" spans="1:147" ht="19.5" customHeight="1">
      <c r="A161" s="32"/>
      <c r="B161" s="86" t="s">
        <v>1937</v>
      </c>
      <c r="C161" s="93" t="s">
        <v>1922</v>
      </c>
      <c r="D161" s="93" t="s">
        <v>1923</v>
      </c>
      <c r="E161" s="93" t="s">
        <v>1923</v>
      </c>
      <c r="F161" s="26" t="s">
        <v>855</v>
      </c>
      <c r="G161" s="32"/>
      <c r="H161" s="32"/>
      <c r="I161" s="79">
        <v>100</v>
      </c>
      <c r="J161" s="93">
        <v>710000000</v>
      </c>
      <c r="K161" s="93" t="s">
        <v>1747</v>
      </c>
      <c r="L161" s="32" t="s">
        <v>1914</v>
      </c>
      <c r="M161" s="26" t="s">
        <v>359</v>
      </c>
      <c r="N161" s="94" t="s">
        <v>1585</v>
      </c>
      <c r="O161" s="95" t="s">
        <v>1938</v>
      </c>
      <c r="P161" s="32"/>
      <c r="Q161" s="32" t="s">
        <v>1925</v>
      </c>
      <c r="R161" s="32"/>
      <c r="S161" s="32"/>
      <c r="T161" s="32">
        <v>0</v>
      </c>
      <c r="U161" s="32">
        <v>0</v>
      </c>
      <c r="V161" s="96">
        <v>100</v>
      </c>
      <c r="W161" s="93" t="s">
        <v>1926</v>
      </c>
      <c r="X161" s="26" t="s">
        <v>886</v>
      </c>
      <c r="Y161" s="88">
        <v>1025</v>
      </c>
      <c r="Z161" s="88">
        <v>1656</v>
      </c>
      <c r="AA161" s="97">
        <f t="shared" si="59"/>
        <v>1697400</v>
      </c>
      <c r="AB161" s="98">
        <f t="shared" si="60"/>
        <v>1901088.0000000002</v>
      </c>
      <c r="AC161" s="88">
        <v>2050</v>
      </c>
      <c r="AD161" s="88">
        <v>1656</v>
      </c>
      <c r="AE161" s="97">
        <f t="shared" si="61"/>
        <v>3394800</v>
      </c>
      <c r="AF161" s="98">
        <f t="shared" si="65"/>
        <v>3802176.0000000005</v>
      </c>
      <c r="AG161" s="88">
        <v>2050</v>
      </c>
      <c r="AH161" s="88">
        <v>1656</v>
      </c>
      <c r="AI161" s="97">
        <f t="shared" si="62"/>
        <v>3394800</v>
      </c>
      <c r="AJ161" s="98">
        <f t="shared" si="66"/>
        <v>3802176.0000000005</v>
      </c>
      <c r="AK161" s="88">
        <v>2050</v>
      </c>
      <c r="AL161" s="88">
        <v>1656</v>
      </c>
      <c r="AM161" s="97">
        <f t="shared" si="63"/>
        <v>3394800</v>
      </c>
      <c r="AN161" s="98">
        <f t="shared" si="67"/>
        <v>3802176.0000000005</v>
      </c>
      <c r="AO161" s="88">
        <v>2050</v>
      </c>
      <c r="AP161" s="88">
        <v>1656</v>
      </c>
      <c r="AQ161" s="97">
        <f t="shared" si="64"/>
        <v>3394800</v>
      </c>
      <c r="AR161" s="98">
        <f t="shared" si="68"/>
        <v>3802176.0000000005</v>
      </c>
      <c r="AS161" s="88">
        <v>2050</v>
      </c>
      <c r="AT161" s="88">
        <v>1656</v>
      </c>
      <c r="AU161" s="97">
        <f t="shared" si="69"/>
        <v>3394800</v>
      </c>
      <c r="AV161" s="98">
        <f t="shared" si="74"/>
        <v>3802176.0000000005</v>
      </c>
      <c r="AW161" s="88">
        <v>2050</v>
      </c>
      <c r="AX161" s="88">
        <v>1656</v>
      </c>
      <c r="AY161" s="97">
        <f t="shared" si="70"/>
        <v>3394800</v>
      </c>
      <c r="AZ161" s="98">
        <f t="shared" si="75"/>
        <v>3802176.0000000005</v>
      </c>
      <c r="BA161" s="88">
        <v>2050</v>
      </c>
      <c r="BB161" s="88">
        <v>1656</v>
      </c>
      <c r="BC161" s="97">
        <f t="shared" si="71"/>
        <v>3394800</v>
      </c>
      <c r="BD161" s="98">
        <f t="shared" si="76"/>
        <v>3802176.0000000005</v>
      </c>
      <c r="BE161" s="88">
        <v>2050</v>
      </c>
      <c r="BF161" s="88">
        <v>1656</v>
      </c>
      <c r="BG161" s="97">
        <f t="shared" si="72"/>
        <v>3394800</v>
      </c>
      <c r="BH161" s="98">
        <f t="shared" si="77"/>
        <v>3802176.0000000005</v>
      </c>
      <c r="BI161" s="88">
        <v>2050</v>
      </c>
      <c r="BJ161" s="88">
        <v>1656</v>
      </c>
      <c r="BK161" s="97">
        <f t="shared" si="73"/>
        <v>3394800</v>
      </c>
      <c r="BL161" s="98">
        <f t="shared" si="78"/>
        <v>3802176.0000000005</v>
      </c>
      <c r="BM161" s="77"/>
      <c r="BN161" s="30"/>
      <c r="BO161" s="30">
        <f t="shared" si="79"/>
        <v>0</v>
      </c>
      <c r="BP161" s="30">
        <f t="shared" si="80"/>
        <v>0</v>
      </c>
      <c r="BQ161" s="77"/>
      <c r="BR161" s="30"/>
      <c r="BS161" s="30">
        <f t="shared" si="81"/>
        <v>0</v>
      </c>
      <c r="BT161" s="30">
        <f t="shared" si="82"/>
        <v>0</v>
      </c>
      <c r="BU161" s="77"/>
      <c r="BV161" s="30"/>
      <c r="BW161" s="30">
        <f t="shared" si="83"/>
        <v>0</v>
      </c>
      <c r="BX161" s="30">
        <f t="shared" si="84"/>
        <v>0</v>
      </c>
      <c r="BY161" s="77"/>
      <c r="BZ161" s="30"/>
      <c r="CA161" s="30">
        <f t="shared" si="85"/>
        <v>0</v>
      </c>
      <c r="CB161" s="30">
        <f t="shared" si="86"/>
        <v>0</v>
      </c>
      <c r="CC161" s="77"/>
      <c r="CD161" s="30"/>
      <c r="CE161" s="30">
        <f t="shared" si="87"/>
        <v>0</v>
      </c>
      <c r="CF161" s="30">
        <f t="shared" si="88"/>
        <v>0</v>
      </c>
      <c r="CG161" s="77"/>
      <c r="CH161" s="30"/>
      <c r="CI161" s="30">
        <f t="shared" si="89"/>
        <v>0</v>
      </c>
      <c r="CJ161" s="30">
        <f t="shared" si="90"/>
        <v>0</v>
      </c>
      <c r="CK161" s="77"/>
      <c r="CL161" s="30"/>
      <c r="CM161" s="30">
        <f t="shared" si="91"/>
        <v>0</v>
      </c>
      <c r="CN161" s="30">
        <f t="shared" si="92"/>
        <v>0</v>
      </c>
      <c r="CO161" s="77"/>
      <c r="CP161" s="30"/>
      <c r="CQ161" s="30">
        <f t="shared" si="93"/>
        <v>0</v>
      </c>
      <c r="CR161" s="30">
        <f t="shared" si="94"/>
        <v>0</v>
      </c>
      <c r="CS161" s="77"/>
      <c r="CT161" s="30"/>
      <c r="CU161" s="30">
        <f t="shared" si="95"/>
        <v>0</v>
      </c>
      <c r="CV161" s="30">
        <f t="shared" si="96"/>
        <v>0</v>
      </c>
      <c r="CW161" s="77"/>
      <c r="CX161" s="30"/>
      <c r="CY161" s="30">
        <f t="shared" si="97"/>
        <v>0</v>
      </c>
      <c r="CZ161" s="30">
        <f t="shared" si="98"/>
        <v>0</v>
      </c>
      <c r="DA161" s="77"/>
      <c r="DB161" s="30"/>
      <c r="DC161" s="30">
        <f t="shared" si="99"/>
        <v>0</v>
      </c>
      <c r="DD161" s="30">
        <f t="shared" si="100"/>
        <v>0</v>
      </c>
      <c r="DE161" s="77"/>
      <c r="DF161" s="30"/>
      <c r="DG161" s="30">
        <f t="shared" si="101"/>
        <v>0</v>
      </c>
      <c r="DH161" s="30">
        <f t="shared" si="102"/>
        <v>0</v>
      </c>
      <c r="DI161" s="77"/>
      <c r="DJ161" s="30"/>
      <c r="DK161" s="30">
        <f t="shared" si="103"/>
        <v>0</v>
      </c>
      <c r="DL161" s="30">
        <f t="shared" si="104"/>
        <v>0</v>
      </c>
      <c r="DM161" s="77"/>
      <c r="DN161" s="30"/>
      <c r="DO161" s="30">
        <f t="shared" si="105"/>
        <v>0</v>
      </c>
      <c r="DP161" s="30">
        <f t="shared" si="106"/>
        <v>0</v>
      </c>
      <c r="DQ161" s="77"/>
      <c r="DR161" s="30"/>
      <c r="DS161" s="30">
        <f t="shared" si="107"/>
        <v>0</v>
      </c>
      <c r="DT161" s="30">
        <f t="shared" si="108"/>
        <v>0</v>
      </c>
      <c r="DU161" s="77"/>
      <c r="DV161" s="30"/>
      <c r="DW161" s="30">
        <f t="shared" si="109"/>
        <v>0</v>
      </c>
      <c r="DX161" s="30">
        <f t="shared" si="110"/>
        <v>0</v>
      </c>
      <c r="DY161" s="77"/>
      <c r="DZ161" s="30"/>
      <c r="EA161" s="30">
        <f t="shared" si="111"/>
        <v>0</v>
      </c>
      <c r="EB161" s="30">
        <f t="shared" si="112"/>
        <v>0</v>
      </c>
      <c r="EC161" s="84">
        <f t="shared" si="113"/>
        <v>62567</v>
      </c>
      <c r="ED161" s="83">
        <f t="shared" si="114"/>
        <v>32250600</v>
      </c>
      <c r="EE161" s="83">
        <f t="shared" si="115"/>
        <v>36120672</v>
      </c>
      <c r="EF161" s="99" t="s">
        <v>1533</v>
      </c>
      <c r="EG161" s="70" t="s">
        <v>2063</v>
      </c>
      <c r="EH161" s="93" t="s">
        <v>2064</v>
      </c>
      <c r="EI161" s="28"/>
      <c r="EJ161" s="28"/>
      <c r="EK161" s="28"/>
      <c r="EL161" s="28"/>
      <c r="EM161" s="28"/>
      <c r="EN161" s="28"/>
      <c r="EO161" s="28"/>
      <c r="EP161" s="28"/>
      <c r="EQ161" s="28"/>
    </row>
    <row r="162" spans="1:147" ht="19.5" customHeight="1">
      <c r="A162" s="32"/>
      <c r="B162" s="86" t="s">
        <v>1939</v>
      </c>
      <c r="C162" s="70" t="s">
        <v>1922</v>
      </c>
      <c r="D162" s="70" t="s">
        <v>1923</v>
      </c>
      <c r="E162" s="70" t="s">
        <v>1923</v>
      </c>
      <c r="F162" s="25" t="s">
        <v>855</v>
      </c>
      <c r="G162" s="28"/>
      <c r="H162" s="28"/>
      <c r="I162" s="79">
        <v>100</v>
      </c>
      <c r="J162" s="70">
        <v>710000000</v>
      </c>
      <c r="K162" s="70" t="s">
        <v>1747</v>
      </c>
      <c r="L162" s="28" t="s">
        <v>1914</v>
      </c>
      <c r="M162" s="25" t="s">
        <v>359</v>
      </c>
      <c r="N162" s="25">
        <v>230000000</v>
      </c>
      <c r="O162" s="76" t="s">
        <v>1940</v>
      </c>
      <c r="P162" s="28"/>
      <c r="Q162" s="28" t="s">
        <v>1925</v>
      </c>
      <c r="R162" s="28"/>
      <c r="S162" s="28"/>
      <c r="T162" s="28">
        <v>0</v>
      </c>
      <c r="U162" s="28">
        <v>0</v>
      </c>
      <c r="V162" s="75">
        <v>100</v>
      </c>
      <c r="W162" s="70" t="s">
        <v>1926</v>
      </c>
      <c r="X162" s="25" t="s">
        <v>886</v>
      </c>
      <c r="Y162" s="100">
        <v>1605</v>
      </c>
      <c r="Z162" s="89">
        <v>1656</v>
      </c>
      <c r="AA162" s="90">
        <f t="shared" si="59"/>
        <v>2657880</v>
      </c>
      <c r="AB162" s="83">
        <f t="shared" si="60"/>
        <v>2976825.6</v>
      </c>
      <c r="AC162" s="100">
        <v>3210</v>
      </c>
      <c r="AD162" s="89">
        <v>1656</v>
      </c>
      <c r="AE162" s="90">
        <f t="shared" si="61"/>
        <v>5315760</v>
      </c>
      <c r="AF162" s="83">
        <f t="shared" si="65"/>
        <v>5953651.2</v>
      </c>
      <c r="AG162" s="100">
        <v>3210</v>
      </c>
      <c r="AH162" s="89">
        <v>1656</v>
      </c>
      <c r="AI162" s="90">
        <f t="shared" si="62"/>
        <v>5315760</v>
      </c>
      <c r="AJ162" s="83">
        <f t="shared" si="66"/>
        <v>5953651.2</v>
      </c>
      <c r="AK162" s="100">
        <v>3210</v>
      </c>
      <c r="AL162" s="89">
        <v>1656</v>
      </c>
      <c r="AM162" s="90">
        <f t="shared" si="63"/>
        <v>5315760</v>
      </c>
      <c r="AN162" s="83">
        <f t="shared" si="67"/>
        <v>5953651.2</v>
      </c>
      <c r="AO162" s="100">
        <v>3210</v>
      </c>
      <c r="AP162" s="89">
        <v>1656</v>
      </c>
      <c r="AQ162" s="90">
        <f t="shared" si="64"/>
        <v>5315760</v>
      </c>
      <c r="AR162" s="83">
        <f t="shared" si="68"/>
        <v>5953651.2</v>
      </c>
      <c r="AS162" s="100">
        <v>3210</v>
      </c>
      <c r="AT162" s="89">
        <v>1656</v>
      </c>
      <c r="AU162" s="90">
        <f t="shared" si="69"/>
        <v>5315760</v>
      </c>
      <c r="AV162" s="83">
        <f t="shared" si="74"/>
        <v>5953651.2</v>
      </c>
      <c r="AW162" s="100">
        <v>3210</v>
      </c>
      <c r="AX162" s="89">
        <v>1656</v>
      </c>
      <c r="AY162" s="90">
        <f t="shared" si="70"/>
        <v>5315760</v>
      </c>
      <c r="AZ162" s="83">
        <f t="shared" si="75"/>
        <v>5953651.2</v>
      </c>
      <c r="BA162" s="100">
        <v>3210</v>
      </c>
      <c r="BB162" s="89">
        <v>1656</v>
      </c>
      <c r="BC162" s="90">
        <f t="shared" si="71"/>
        <v>5315760</v>
      </c>
      <c r="BD162" s="83">
        <f t="shared" si="76"/>
        <v>5953651.2</v>
      </c>
      <c r="BE162" s="100">
        <v>3210</v>
      </c>
      <c r="BF162" s="89">
        <v>1656</v>
      </c>
      <c r="BG162" s="90">
        <f t="shared" si="72"/>
        <v>5315760</v>
      </c>
      <c r="BH162" s="83">
        <f t="shared" si="77"/>
        <v>5953651.2</v>
      </c>
      <c r="BI162" s="100">
        <v>3210</v>
      </c>
      <c r="BJ162" s="89">
        <v>1656</v>
      </c>
      <c r="BK162" s="90">
        <f t="shared" si="73"/>
        <v>5315760</v>
      </c>
      <c r="BL162" s="83">
        <f t="shared" si="78"/>
        <v>5953651.2</v>
      </c>
      <c r="BM162" s="77"/>
      <c r="BN162" s="30"/>
      <c r="BO162" s="30">
        <f t="shared" si="79"/>
        <v>0</v>
      </c>
      <c r="BP162" s="30">
        <f t="shared" si="80"/>
        <v>0</v>
      </c>
      <c r="BQ162" s="77"/>
      <c r="BR162" s="30"/>
      <c r="BS162" s="30">
        <f t="shared" si="81"/>
        <v>0</v>
      </c>
      <c r="BT162" s="30">
        <f t="shared" si="82"/>
        <v>0</v>
      </c>
      <c r="BU162" s="77"/>
      <c r="BV162" s="30"/>
      <c r="BW162" s="30">
        <f t="shared" si="83"/>
        <v>0</v>
      </c>
      <c r="BX162" s="30">
        <f t="shared" si="84"/>
        <v>0</v>
      </c>
      <c r="BY162" s="77"/>
      <c r="BZ162" s="30"/>
      <c r="CA162" s="30">
        <f t="shared" si="85"/>
        <v>0</v>
      </c>
      <c r="CB162" s="30">
        <f t="shared" si="86"/>
        <v>0</v>
      </c>
      <c r="CC162" s="77"/>
      <c r="CD162" s="30"/>
      <c r="CE162" s="30">
        <f t="shared" si="87"/>
        <v>0</v>
      </c>
      <c r="CF162" s="30">
        <f t="shared" si="88"/>
        <v>0</v>
      </c>
      <c r="CG162" s="77"/>
      <c r="CH162" s="30"/>
      <c r="CI162" s="30">
        <f t="shared" si="89"/>
        <v>0</v>
      </c>
      <c r="CJ162" s="30">
        <f t="shared" si="90"/>
        <v>0</v>
      </c>
      <c r="CK162" s="77"/>
      <c r="CL162" s="30"/>
      <c r="CM162" s="30">
        <f t="shared" si="91"/>
        <v>0</v>
      </c>
      <c r="CN162" s="30">
        <f t="shared" si="92"/>
        <v>0</v>
      </c>
      <c r="CO162" s="77"/>
      <c r="CP162" s="30"/>
      <c r="CQ162" s="30">
        <f t="shared" si="93"/>
        <v>0</v>
      </c>
      <c r="CR162" s="30">
        <f t="shared" si="94"/>
        <v>0</v>
      </c>
      <c r="CS162" s="77"/>
      <c r="CT162" s="30"/>
      <c r="CU162" s="30">
        <f t="shared" si="95"/>
        <v>0</v>
      </c>
      <c r="CV162" s="30">
        <f t="shared" si="96"/>
        <v>0</v>
      </c>
      <c r="CW162" s="77"/>
      <c r="CX162" s="30"/>
      <c r="CY162" s="30">
        <f t="shared" si="97"/>
        <v>0</v>
      </c>
      <c r="CZ162" s="30">
        <f t="shared" si="98"/>
        <v>0</v>
      </c>
      <c r="DA162" s="77"/>
      <c r="DB162" s="30"/>
      <c r="DC162" s="30">
        <f t="shared" si="99"/>
        <v>0</v>
      </c>
      <c r="DD162" s="30">
        <f t="shared" si="100"/>
        <v>0</v>
      </c>
      <c r="DE162" s="77"/>
      <c r="DF162" s="30"/>
      <c r="DG162" s="30">
        <f t="shared" si="101"/>
        <v>0</v>
      </c>
      <c r="DH162" s="30">
        <f t="shared" si="102"/>
        <v>0</v>
      </c>
      <c r="DI162" s="77"/>
      <c r="DJ162" s="30"/>
      <c r="DK162" s="30">
        <f t="shared" si="103"/>
        <v>0</v>
      </c>
      <c r="DL162" s="30">
        <f t="shared" si="104"/>
        <v>0</v>
      </c>
      <c r="DM162" s="77"/>
      <c r="DN162" s="30"/>
      <c r="DO162" s="30">
        <f t="shared" si="105"/>
        <v>0</v>
      </c>
      <c r="DP162" s="30">
        <f t="shared" si="106"/>
        <v>0</v>
      </c>
      <c r="DQ162" s="77"/>
      <c r="DR162" s="30"/>
      <c r="DS162" s="30">
        <f t="shared" si="107"/>
        <v>0</v>
      </c>
      <c r="DT162" s="30">
        <f t="shared" si="108"/>
        <v>0</v>
      </c>
      <c r="DU162" s="77"/>
      <c r="DV162" s="30"/>
      <c r="DW162" s="30">
        <f t="shared" si="109"/>
        <v>0</v>
      </c>
      <c r="DX162" s="30">
        <f t="shared" si="110"/>
        <v>0</v>
      </c>
      <c r="DY162" s="77"/>
      <c r="DZ162" s="30"/>
      <c r="EA162" s="30">
        <f t="shared" si="111"/>
        <v>0</v>
      </c>
      <c r="EB162" s="30">
        <f t="shared" si="112"/>
        <v>0</v>
      </c>
      <c r="EC162" s="84">
        <f t="shared" si="113"/>
        <v>19475</v>
      </c>
      <c r="ED162" s="83">
        <f t="shared" si="114"/>
        <v>50499720</v>
      </c>
      <c r="EE162" s="83">
        <f t="shared" si="115"/>
        <v>56559686.400000006</v>
      </c>
      <c r="EF162" s="25" t="s">
        <v>1533</v>
      </c>
      <c r="EG162" s="70" t="s">
        <v>2063</v>
      </c>
      <c r="EH162" s="70" t="s">
        <v>2064</v>
      </c>
      <c r="EI162" s="28"/>
      <c r="EJ162" s="28"/>
      <c r="EK162" s="28"/>
      <c r="EL162" s="28"/>
      <c r="EM162" s="28"/>
      <c r="EN162" s="28"/>
      <c r="EO162" s="28"/>
      <c r="EP162" s="28"/>
      <c r="EQ162" s="28"/>
    </row>
    <row r="163" spans="1:147" ht="19.5" customHeight="1">
      <c r="A163" s="32"/>
      <c r="B163" s="86" t="s">
        <v>1941</v>
      </c>
      <c r="C163" s="70" t="s">
        <v>1922</v>
      </c>
      <c r="D163" s="70" t="s">
        <v>1923</v>
      </c>
      <c r="E163" s="70" t="s">
        <v>1923</v>
      </c>
      <c r="F163" s="25" t="s">
        <v>855</v>
      </c>
      <c r="G163" s="28"/>
      <c r="H163" s="28"/>
      <c r="I163" s="79">
        <v>100</v>
      </c>
      <c r="J163" s="70">
        <v>710000000</v>
      </c>
      <c r="K163" s="70" t="s">
        <v>1747</v>
      </c>
      <c r="L163" s="28" t="s">
        <v>1914</v>
      </c>
      <c r="M163" s="25" t="s">
        <v>359</v>
      </c>
      <c r="N163" s="87" t="s">
        <v>1585</v>
      </c>
      <c r="O163" s="76" t="s">
        <v>1942</v>
      </c>
      <c r="P163" s="28"/>
      <c r="Q163" s="28" t="s">
        <v>1925</v>
      </c>
      <c r="R163" s="28"/>
      <c r="S163" s="28"/>
      <c r="T163" s="28">
        <v>0</v>
      </c>
      <c r="U163" s="28">
        <v>0</v>
      </c>
      <c r="V163" s="75">
        <v>100</v>
      </c>
      <c r="W163" s="70" t="s">
        <v>1926</v>
      </c>
      <c r="X163" s="25" t="s">
        <v>886</v>
      </c>
      <c r="Y163" s="89">
        <v>1430</v>
      </c>
      <c r="Z163" s="89">
        <v>1656</v>
      </c>
      <c r="AA163" s="90">
        <f t="shared" si="59"/>
        <v>2368080</v>
      </c>
      <c r="AB163" s="83">
        <f t="shared" si="60"/>
        <v>2652249.6</v>
      </c>
      <c r="AC163" s="89">
        <v>2860</v>
      </c>
      <c r="AD163" s="89">
        <v>1656</v>
      </c>
      <c r="AE163" s="90">
        <f t="shared" si="61"/>
        <v>4736160</v>
      </c>
      <c r="AF163" s="83">
        <f t="shared" si="65"/>
        <v>5304499.2</v>
      </c>
      <c r="AG163" s="89">
        <v>2860</v>
      </c>
      <c r="AH163" s="89">
        <v>1656</v>
      </c>
      <c r="AI163" s="90">
        <f t="shared" si="62"/>
        <v>4736160</v>
      </c>
      <c r="AJ163" s="83">
        <f t="shared" si="66"/>
        <v>5304499.2</v>
      </c>
      <c r="AK163" s="89">
        <v>2860</v>
      </c>
      <c r="AL163" s="89">
        <v>1656</v>
      </c>
      <c r="AM163" s="90">
        <f t="shared" si="63"/>
        <v>4736160</v>
      </c>
      <c r="AN163" s="83">
        <f t="shared" si="67"/>
        <v>5304499.2</v>
      </c>
      <c r="AO163" s="89">
        <v>2860</v>
      </c>
      <c r="AP163" s="89">
        <v>1656</v>
      </c>
      <c r="AQ163" s="90">
        <f t="shared" si="64"/>
        <v>4736160</v>
      </c>
      <c r="AR163" s="83">
        <f t="shared" si="68"/>
        <v>5304499.2</v>
      </c>
      <c r="AS163" s="89">
        <v>2860</v>
      </c>
      <c r="AT163" s="89">
        <v>1656</v>
      </c>
      <c r="AU163" s="90">
        <f t="shared" si="69"/>
        <v>4736160</v>
      </c>
      <c r="AV163" s="83">
        <f t="shared" si="74"/>
        <v>5304499.2</v>
      </c>
      <c r="AW163" s="89">
        <v>2860</v>
      </c>
      <c r="AX163" s="89">
        <v>1656</v>
      </c>
      <c r="AY163" s="90">
        <f t="shared" si="70"/>
        <v>4736160</v>
      </c>
      <c r="AZ163" s="83">
        <f t="shared" si="75"/>
        <v>5304499.2</v>
      </c>
      <c r="BA163" s="89">
        <v>2860</v>
      </c>
      <c r="BB163" s="89">
        <v>1656</v>
      </c>
      <c r="BC163" s="90">
        <f t="shared" si="71"/>
        <v>4736160</v>
      </c>
      <c r="BD163" s="83">
        <f t="shared" si="76"/>
        <v>5304499.2</v>
      </c>
      <c r="BE163" s="89">
        <v>2860</v>
      </c>
      <c r="BF163" s="89">
        <v>1656</v>
      </c>
      <c r="BG163" s="90">
        <f t="shared" si="72"/>
        <v>4736160</v>
      </c>
      <c r="BH163" s="83">
        <f t="shared" si="77"/>
        <v>5304499.2</v>
      </c>
      <c r="BI163" s="89">
        <v>2860</v>
      </c>
      <c r="BJ163" s="89">
        <v>1656</v>
      </c>
      <c r="BK163" s="90">
        <f t="shared" si="73"/>
        <v>4736160</v>
      </c>
      <c r="BL163" s="83">
        <f t="shared" si="78"/>
        <v>5304499.2</v>
      </c>
      <c r="BM163" s="77"/>
      <c r="BN163" s="30"/>
      <c r="BO163" s="30">
        <f t="shared" si="79"/>
        <v>0</v>
      </c>
      <c r="BP163" s="30">
        <f t="shared" si="80"/>
        <v>0</v>
      </c>
      <c r="BQ163" s="77"/>
      <c r="BR163" s="30"/>
      <c r="BS163" s="30">
        <f t="shared" si="81"/>
        <v>0</v>
      </c>
      <c r="BT163" s="30">
        <f t="shared" si="82"/>
        <v>0</v>
      </c>
      <c r="BU163" s="77"/>
      <c r="BV163" s="30"/>
      <c r="BW163" s="30">
        <f t="shared" si="83"/>
        <v>0</v>
      </c>
      <c r="BX163" s="30">
        <f t="shared" si="84"/>
        <v>0</v>
      </c>
      <c r="BY163" s="77"/>
      <c r="BZ163" s="30"/>
      <c r="CA163" s="30">
        <f t="shared" si="85"/>
        <v>0</v>
      </c>
      <c r="CB163" s="30">
        <f t="shared" si="86"/>
        <v>0</v>
      </c>
      <c r="CC163" s="77"/>
      <c r="CD163" s="30"/>
      <c r="CE163" s="30">
        <f t="shared" si="87"/>
        <v>0</v>
      </c>
      <c r="CF163" s="30">
        <f t="shared" si="88"/>
        <v>0</v>
      </c>
      <c r="CG163" s="77"/>
      <c r="CH163" s="30"/>
      <c r="CI163" s="30">
        <f t="shared" si="89"/>
        <v>0</v>
      </c>
      <c r="CJ163" s="30">
        <f t="shared" si="90"/>
        <v>0</v>
      </c>
      <c r="CK163" s="77"/>
      <c r="CL163" s="30"/>
      <c r="CM163" s="30">
        <f t="shared" si="91"/>
        <v>0</v>
      </c>
      <c r="CN163" s="30">
        <f t="shared" si="92"/>
        <v>0</v>
      </c>
      <c r="CO163" s="77"/>
      <c r="CP163" s="30"/>
      <c r="CQ163" s="30">
        <f t="shared" si="93"/>
        <v>0</v>
      </c>
      <c r="CR163" s="30">
        <f t="shared" si="94"/>
        <v>0</v>
      </c>
      <c r="CS163" s="77"/>
      <c r="CT163" s="30"/>
      <c r="CU163" s="30">
        <f t="shared" si="95"/>
        <v>0</v>
      </c>
      <c r="CV163" s="30">
        <f t="shared" si="96"/>
        <v>0</v>
      </c>
      <c r="CW163" s="77"/>
      <c r="CX163" s="30"/>
      <c r="CY163" s="30">
        <f t="shared" si="97"/>
        <v>0</v>
      </c>
      <c r="CZ163" s="30">
        <f t="shared" si="98"/>
        <v>0</v>
      </c>
      <c r="DA163" s="77"/>
      <c r="DB163" s="30"/>
      <c r="DC163" s="30">
        <f t="shared" si="99"/>
        <v>0</v>
      </c>
      <c r="DD163" s="30">
        <f t="shared" si="100"/>
        <v>0</v>
      </c>
      <c r="DE163" s="77"/>
      <c r="DF163" s="30"/>
      <c r="DG163" s="30">
        <f t="shared" si="101"/>
        <v>0</v>
      </c>
      <c r="DH163" s="30">
        <f t="shared" si="102"/>
        <v>0</v>
      </c>
      <c r="DI163" s="77"/>
      <c r="DJ163" s="30"/>
      <c r="DK163" s="30">
        <f t="shared" si="103"/>
        <v>0</v>
      </c>
      <c r="DL163" s="30">
        <f t="shared" si="104"/>
        <v>0</v>
      </c>
      <c r="DM163" s="77"/>
      <c r="DN163" s="30"/>
      <c r="DO163" s="30">
        <f t="shared" si="105"/>
        <v>0</v>
      </c>
      <c r="DP163" s="30">
        <f t="shared" si="106"/>
        <v>0</v>
      </c>
      <c r="DQ163" s="77"/>
      <c r="DR163" s="30"/>
      <c r="DS163" s="30">
        <f t="shared" si="107"/>
        <v>0</v>
      </c>
      <c r="DT163" s="30">
        <f t="shared" si="108"/>
        <v>0</v>
      </c>
      <c r="DU163" s="77"/>
      <c r="DV163" s="30"/>
      <c r="DW163" s="30">
        <f t="shared" si="109"/>
        <v>0</v>
      </c>
      <c r="DX163" s="30">
        <f t="shared" si="110"/>
        <v>0</v>
      </c>
      <c r="DY163" s="77"/>
      <c r="DZ163" s="30"/>
      <c r="EA163" s="30">
        <f t="shared" si="111"/>
        <v>0</v>
      </c>
      <c r="EB163" s="30">
        <f t="shared" si="112"/>
        <v>0</v>
      </c>
      <c r="EC163" s="84">
        <f t="shared" si="113"/>
        <v>30495</v>
      </c>
      <c r="ED163" s="83">
        <f t="shared" si="114"/>
        <v>44993520</v>
      </c>
      <c r="EE163" s="83">
        <f t="shared" si="115"/>
        <v>50392742.400000006</v>
      </c>
      <c r="EF163" s="91" t="s">
        <v>1533</v>
      </c>
      <c r="EG163" s="70" t="s">
        <v>2063</v>
      </c>
      <c r="EH163" s="70" t="s">
        <v>2064</v>
      </c>
      <c r="EI163" s="28"/>
      <c r="EJ163" s="28"/>
      <c r="EK163" s="28"/>
      <c r="EL163" s="28"/>
      <c r="EM163" s="28"/>
      <c r="EN163" s="28"/>
      <c r="EO163" s="28"/>
      <c r="EP163" s="28"/>
      <c r="EQ163" s="28"/>
    </row>
    <row r="164" spans="1:147" ht="19.5" customHeight="1">
      <c r="A164" s="32"/>
      <c r="B164" s="86" t="s">
        <v>1943</v>
      </c>
      <c r="C164" s="70" t="s">
        <v>1922</v>
      </c>
      <c r="D164" s="70" t="s">
        <v>1923</v>
      </c>
      <c r="E164" s="70" t="s">
        <v>1923</v>
      </c>
      <c r="F164" s="25" t="s">
        <v>855</v>
      </c>
      <c r="G164" s="28"/>
      <c r="H164" s="28"/>
      <c r="I164" s="79">
        <v>100</v>
      </c>
      <c r="J164" s="70">
        <v>710000000</v>
      </c>
      <c r="K164" s="70" t="s">
        <v>1747</v>
      </c>
      <c r="L164" s="28" t="s">
        <v>1914</v>
      </c>
      <c r="M164" s="25" t="s">
        <v>359</v>
      </c>
      <c r="N164" s="25">
        <v>230000000</v>
      </c>
      <c r="O164" s="76" t="s">
        <v>1944</v>
      </c>
      <c r="P164" s="28"/>
      <c r="Q164" s="28" t="s">
        <v>1925</v>
      </c>
      <c r="R164" s="28"/>
      <c r="S164" s="28"/>
      <c r="T164" s="28">
        <v>0</v>
      </c>
      <c r="U164" s="28">
        <v>0</v>
      </c>
      <c r="V164" s="75">
        <v>100</v>
      </c>
      <c r="W164" s="70" t="s">
        <v>1926</v>
      </c>
      <c r="X164" s="25" t="s">
        <v>886</v>
      </c>
      <c r="Y164" s="88">
        <v>2105</v>
      </c>
      <c r="Z164" s="89">
        <v>1656</v>
      </c>
      <c r="AA164" s="90">
        <f t="shared" si="59"/>
        <v>3485880</v>
      </c>
      <c r="AB164" s="83">
        <f t="shared" si="60"/>
        <v>3904185.6000000006</v>
      </c>
      <c r="AC164" s="88">
        <v>4210</v>
      </c>
      <c r="AD164" s="89">
        <v>1656</v>
      </c>
      <c r="AE164" s="90">
        <f t="shared" si="61"/>
        <v>6971760</v>
      </c>
      <c r="AF164" s="83">
        <f t="shared" si="65"/>
        <v>7808371.200000001</v>
      </c>
      <c r="AG164" s="88">
        <v>4210</v>
      </c>
      <c r="AH164" s="89">
        <v>1656</v>
      </c>
      <c r="AI164" s="90">
        <f t="shared" si="62"/>
        <v>6971760</v>
      </c>
      <c r="AJ164" s="83">
        <f t="shared" si="66"/>
        <v>7808371.200000001</v>
      </c>
      <c r="AK164" s="88">
        <v>4210</v>
      </c>
      <c r="AL164" s="89">
        <v>1656</v>
      </c>
      <c r="AM164" s="90">
        <f t="shared" si="63"/>
        <v>6971760</v>
      </c>
      <c r="AN164" s="83">
        <f t="shared" si="67"/>
        <v>7808371.200000001</v>
      </c>
      <c r="AO164" s="88">
        <v>4210</v>
      </c>
      <c r="AP164" s="89">
        <v>1656</v>
      </c>
      <c r="AQ164" s="90">
        <f t="shared" si="64"/>
        <v>6971760</v>
      </c>
      <c r="AR164" s="83">
        <f t="shared" si="68"/>
        <v>7808371.200000001</v>
      </c>
      <c r="AS164" s="88">
        <v>4210</v>
      </c>
      <c r="AT164" s="89">
        <v>1656</v>
      </c>
      <c r="AU164" s="90">
        <f t="shared" si="69"/>
        <v>6971760</v>
      </c>
      <c r="AV164" s="83">
        <f t="shared" si="74"/>
        <v>7808371.200000001</v>
      </c>
      <c r="AW164" s="88">
        <v>4210</v>
      </c>
      <c r="AX164" s="89">
        <v>1656</v>
      </c>
      <c r="AY164" s="90">
        <f t="shared" si="70"/>
        <v>6971760</v>
      </c>
      <c r="AZ164" s="83">
        <f t="shared" si="75"/>
        <v>7808371.200000001</v>
      </c>
      <c r="BA164" s="88">
        <v>4210</v>
      </c>
      <c r="BB164" s="89">
        <v>1656</v>
      </c>
      <c r="BC164" s="90">
        <f t="shared" si="71"/>
        <v>6971760</v>
      </c>
      <c r="BD164" s="83">
        <f t="shared" si="76"/>
        <v>7808371.200000001</v>
      </c>
      <c r="BE164" s="88">
        <v>4210</v>
      </c>
      <c r="BF164" s="89">
        <v>1656</v>
      </c>
      <c r="BG164" s="90">
        <f t="shared" si="72"/>
        <v>6971760</v>
      </c>
      <c r="BH164" s="83">
        <f t="shared" si="77"/>
        <v>7808371.200000001</v>
      </c>
      <c r="BI164" s="88">
        <v>4210</v>
      </c>
      <c r="BJ164" s="89">
        <v>1656</v>
      </c>
      <c r="BK164" s="90">
        <f t="shared" si="73"/>
        <v>6971760</v>
      </c>
      <c r="BL164" s="83">
        <f t="shared" si="78"/>
        <v>7808371.200000001</v>
      </c>
      <c r="BM164" s="77"/>
      <c r="BN164" s="30"/>
      <c r="BO164" s="30">
        <f t="shared" si="79"/>
        <v>0</v>
      </c>
      <c r="BP164" s="30">
        <f t="shared" si="80"/>
        <v>0</v>
      </c>
      <c r="BQ164" s="77"/>
      <c r="BR164" s="30"/>
      <c r="BS164" s="30">
        <f t="shared" si="81"/>
        <v>0</v>
      </c>
      <c r="BT164" s="30">
        <f t="shared" si="82"/>
        <v>0</v>
      </c>
      <c r="BU164" s="77"/>
      <c r="BV164" s="30"/>
      <c r="BW164" s="30">
        <f t="shared" si="83"/>
        <v>0</v>
      </c>
      <c r="BX164" s="30">
        <f t="shared" si="84"/>
        <v>0</v>
      </c>
      <c r="BY164" s="77"/>
      <c r="BZ164" s="30"/>
      <c r="CA164" s="30">
        <f t="shared" si="85"/>
        <v>0</v>
      </c>
      <c r="CB164" s="30">
        <f t="shared" si="86"/>
        <v>0</v>
      </c>
      <c r="CC164" s="77"/>
      <c r="CD164" s="30"/>
      <c r="CE164" s="30">
        <f t="shared" si="87"/>
        <v>0</v>
      </c>
      <c r="CF164" s="30">
        <f t="shared" si="88"/>
        <v>0</v>
      </c>
      <c r="CG164" s="77"/>
      <c r="CH164" s="30"/>
      <c r="CI164" s="30">
        <f t="shared" si="89"/>
        <v>0</v>
      </c>
      <c r="CJ164" s="30">
        <f t="shared" si="90"/>
        <v>0</v>
      </c>
      <c r="CK164" s="77"/>
      <c r="CL164" s="30"/>
      <c r="CM164" s="30">
        <f t="shared" si="91"/>
        <v>0</v>
      </c>
      <c r="CN164" s="30">
        <f t="shared" si="92"/>
        <v>0</v>
      </c>
      <c r="CO164" s="77"/>
      <c r="CP164" s="30"/>
      <c r="CQ164" s="30">
        <f t="shared" si="93"/>
        <v>0</v>
      </c>
      <c r="CR164" s="30">
        <f t="shared" si="94"/>
        <v>0</v>
      </c>
      <c r="CS164" s="77"/>
      <c r="CT164" s="30"/>
      <c r="CU164" s="30">
        <f t="shared" si="95"/>
        <v>0</v>
      </c>
      <c r="CV164" s="30">
        <f t="shared" si="96"/>
        <v>0</v>
      </c>
      <c r="CW164" s="77"/>
      <c r="CX164" s="30"/>
      <c r="CY164" s="30">
        <f t="shared" si="97"/>
        <v>0</v>
      </c>
      <c r="CZ164" s="30">
        <f t="shared" si="98"/>
        <v>0</v>
      </c>
      <c r="DA164" s="77"/>
      <c r="DB164" s="30"/>
      <c r="DC164" s="30">
        <f t="shared" si="99"/>
        <v>0</v>
      </c>
      <c r="DD164" s="30">
        <f t="shared" si="100"/>
        <v>0</v>
      </c>
      <c r="DE164" s="77"/>
      <c r="DF164" s="30"/>
      <c r="DG164" s="30">
        <f t="shared" si="101"/>
        <v>0</v>
      </c>
      <c r="DH164" s="30">
        <f t="shared" si="102"/>
        <v>0</v>
      </c>
      <c r="DI164" s="77"/>
      <c r="DJ164" s="30"/>
      <c r="DK164" s="30">
        <f t="shared" si="103"/>
        <v>0</v>
      </c>
      <c r="DL164" s="30">
        <f t="shared" si="104"/>
        <v>0</v>
      </c>
      <c r="DM164" s="77"/>
      <c r="DN164" s="30"/>
      <c r="DO164" s="30">
        <f t="shared" si="105"/>
        <v>0</v>
      </c>
      <c r="DP164" s="30">
        <f t="shared" si="106"/>
        <v>0</v>
      </c>
      <c r="DQ164" s="77"/>
      <c r="DR164" s="30"/>
      <c r="DS164" s="30">
        <f t="shared" si="107"/>
        <v>0</v>
      </c>
      <c r="DT164" s="30">
        <f t="shared" si="108"/>
        <v>0</v>
      </c>
      <c r="DU164" s="77"/>
      <c r="DV164" s="30"/>
      <c r="DW164" s="30">
        <f t="shared" si="109"/>
        <v>0</v>
      </c>
      <c r="DX164" s="30">
        <f t="shared" si="110"/>
        <v>0</v>
      </c>
      <c r="DY164" s="77"/>
      <c r="DZ164" s="30"/>
      <c r="EA164" s="30">
        <f t="shared" si="111"/>
        <v>0</v>
      </c>
      <c r="EB164" s="30">
        <f t="shared" si="112"/>
        <v>0</v>
      </c>
      <c r="EC164" s="84">
        <f t="shared" si="113"/>
        <v>27170</v>
      </c>
      <c r="ED164" s="83">
        <f t="shared" si="114"/>
        <v>66231720</v>
      </c>
      <c r="EE164" s="83">
        <f t="shared" si="115"/>
        <v>74179526.4</v>
      </c>
      <c r="EF164" s="91" t="s">
        <v>1533</v>
      </c>
      <c r="EG164" s="70" t="s">
        <v>2063</v>
      </c>
      <c r="EH164" s="70" t="s">
        <v>2064</v>
      </c>
      <c r="EI164" s="28"/>
      <c r="EJ164" s="28"/>
      <c r="EK164" s="28"/>
      <c r="EL164" s="28"/>
      <c r="EM164" s="28"/>
      <c r="EN164" s="28"/>
      <c r="EO164" s="28"/>
      <c r="EP164" s="28"/>
      <c r="EQ164" s="28"/>
    </row>
    <row r="165" spans="1:147" ht="19.5" customHeight="1">
      <c r="A165" s="32"/>
      <c r="B165" s="86" t="s">
        <v>1945</v>
      </c>
      <c r="C165" s="70" t="s">
        <v>1922</v>
      </c>
      <c r="D165" s="70" t="s">
        <v>1923</v>
      </c>
      <c r="E165" s="70" t="s">
        <v>1923</v>
      </c>
      <c r="F165" s="25" t="s">
        <v>855</v>
      </c>
      <c r="G165" s="28"/>
      <c r="H165" s="28"/>
      <c r="I165" s="79">
        <v>100</v>
      </c>
      <c r="J165" s="70">
        <v>710000000</v>
      </c>
      <c r="K165" s="70" t="s">
        <v>1747</v>
      </c>
      <c r="L165" s="28" t="s">
        <v>1914</v>
      </c>
      <c r="M165" s="25" t="s">
        <v>359</v>
      </c>
      <c r="N165" s="101">
        <v>231010000</v>
      </c>
      <c r="O165" s="76" t="s">
        <v>1946</v>
      </c>
      <c r="P165" s="28"/>
      <c r="Q165" s="28" t="s">
        <v>1925</v>
      </c>
      <c r="R165" s="28"/>
      <c r="S165" s="28"/>
      <c r="T165" s="28">
        <v>0</v>
      </c>
      <c r="U165" s="28">
        <v>0</v>
      </c>
      <c r="V165" s="75">
        <v>100</v>
      </c>
      <c r="W165" s="70" t="s">
        <v>1926</v>
      </c>
      <c r="X165" s="25" t="s">
        <v>886</v>
      </c>
      <c r="Y165" s="102">
        <v>2975</v>
      </c>
      <c r="Z165" s="89">
        <v>1656</v>
      </c>
      <c r="AA165" s="90">
        <f t="shared" si="59"/>
        <v>4926600</v>
      </c>
      <c r="AB165" s="83">
        <f t="shared" si="60"/>
        <v>5517792.000000001</v>
      </c>
      <c r="AC165" s="102">
        <v>5950</v>
      </c>
      <c r="AD165" s="89">
        <v>1656</v>
      </c>
      <c r="AE165" s="90">
        <f t="shared" si="61"/>
        <v>9853200</v>
      </c>
      <c r="AF165" s="83">
        <f t="shared" si="65"/>
        <v>11035584.000000002</v>
      </c>
      <c r="AG165" s="102">
        <v>5950</v>
      </c>
      <c r="AH165" s="89">
        <v>1656</v>
      </c>
      <c r="AI165" s="90">
        <f t="shared" si="62"/>
        <v>9853200</v>
      </c>
      <c r="AJ165" s="83">
        <f t="shared" si="66"/>
        <v>11035584.000000002</v>
      </c>
      <c r="AK165" s="102">
        <v>5950</v>
      </c>
      <c r="AL165" s="89">
        <v>1656</v>
      </c>
      <c r="AM165" s="90">
        <f t="shared" si="63"/>
        <v>9853200</v>
      </c>
      <c r="AN165" s="83">
        <f t="shared" si="67"/>
        <v>11035584.000000002</v>
      </c>
      <c r="AO165" s="102">
        <v>5950</v>
      </c>
      <c r="AP165" s="89">
        <v>1656</v>
      </c>
      <c r="AQ165" s="90">
        <f t="shared" si="64"/>
        <v>9853200</v>
      </c>
      <c r="AR165" s="83">
        <f t="shared" si="68"/>
        <v>11035584.000000002</v>
      </c>
      <c r="AS165" s="102">
        <v>5950</v>
      </c>
      <c r="AT165" s="89">
        <v>1656</v>
      </c>
      <c r="AU165" s="90">
        <f t="shared" si="69"/>
        <v>9853200</v>
      </c>
      <c r="AV165" s="83">
        <f t="shared" si="74"/>
        <v>11035584.000000002</v>
      </c>
      <c r="AW165" s="102">
        <v>5950</v>
      </c>
      <c r="AX165" s="89">
        <v>1656</v>
      </c>
      <c r="AY165" s="90">
        <f t="shared" si="70"/>
        <v>9853200</v>
      </c>
      <c r="AZ165" s="83">
        <f t="shared" si="75"/>
        <v>11035584.000000002</v>
      </c>
      <c r="BA165" s="102">
        <v>5950</v>
      </c>
      <c r="BB165" s="89">
        <v>1656</v>
      </c>
      <c r="BC165" s="90">
        <f t="shared" si="71"/>
        <v>9853200</v>
      </c>
      <c r="BD165" s="83">
        <f t="shared" si="76"/>
        <v>11035584.000000002</v>
      </c>
      <c r="BE165" s="102">
        <v>5950</v>
      </c>
      <c r="BF165" s="89">
        <v>1656</v>
      </c>
      <c r="BG165" s="90">
        <f t="shared" si="72"/>
        <v>9853200</v>
      </c>
      <c r="BH165" s="83">
        <f t="shared" si="77"/>
        <v>11035584.000000002</v>
      </c>
      <c r="BI165" s="102">
        <v>5950</v>
      </c>
      <c r="BJ165" s="89">
        <v>1656</v>
      </c>
      <c r="BK165" s="90">
        <f t="shared" si="73"/>
        <v>9853200</v>
      </c>
      <c r="BL165" s="83">
        <f t="shared" si="78"/>
        <v>11035584.000000002</v>
      </c>
      <c r="BM165" s="77"/>
      <c r="BN165" s="30"/>
      <c r="BO165" s="30">
        <f t="shared" si="79"/>
        <v>0</v>
      </c>
      <c r="BP165" s="30">
        <f t="shared" si="80"/>
        <v>0</v>
      </c>
      <c r="BQ165" s="77"/>
      <c r="BR165" s="30"/>
      <c r="BS165" s="30">
        <f t="shared" si="81"/>
        <v>0</v>
      </c>
      <c r="BT165" s="30">
        <f t="shared" si="82"/>
        <v>0</v>
      </c>
      <c r="BU165" s="77"/>
      <c r="BV165" s="30"/>
      <c r="BW165" s="30">
        <f t="shared" si="83"/>
        <v>0</v>
      </c>
      <c r="BX165" s="30">
        <f t="shared" si="84"/>
        <v>0</v>
      </c>
      <c r="BY165" s="77"/>
      <c r="BZ165" s="30"/>
      <c r="CA165" s="30">
        <f t="shared" si="85"/>
        <v>0</v>
      </c>
      <c r="CB165" s="30">
        <f t="shared" si="86"/>
        <v>0</v>
      </c>
      <c r="CC165" s="77"/>
      <c r="CD165" s="30"/>
      <c r="CE165" s="30">
        <f t="shared" si="87"/>
        <v>0</v>
      </c>
      <c r="CF165" s="30">
        <f t="shared" si="88"/>
        <v>0</v>
      </c>
      <c r="CG165" s="77"/>
      <c r="CH165" s="30"/>
      <c r="CI165" s="30">
        <f t="shared" si="89"/>
        <v>0</v>
      </c>
      <c r="CJ165" s="30">
        <f t="shared" si="90"/>
        <v>0</v>
      </c>
      <c r="CK165" s="77"/>
      <c r="CL165" s="30"/>
      <c r="CM165" s="30">
        <f t="shared" si="91"/>
        <v>0</v>
      </c>
      <c r="CN165" s="30">
        <f t="shared" si="92"/>
        <v>0</v>
      </c>
      <c r="CO165" s="77"/>
      <c r="CP165" s="30"/>
      <c r="CQ165" s="30">
        <f t="shared" si="93"/>
        <v>0</v>
      </c>
      <c r="CR165" s="30">
        <f t="shared" si="94"/>
        <v>0</v>
      </c>
      <c r="CS165" s="77"/>
      <c r="CT165" s="30"/>
      <c r="CU165" s="30">
        <f t="shared" si="95"/>
        <v>0</v>
      </c>
      <c r="CV165" s="30">
        <f t="shared" si="96"/>
        <v>0</v>
      </c>
      <c r="CW165" s="77"/>
      <c r="CX165" s="30"/>
      <c r="CY165" s="30">
        <f t="shared" si="97"/>
        <v>0</v>
      </c>
      <c r="CZ165" s="30">
        <f t="shared" si="98"/>
        <v>0</v>
      </c>
      <c r="DA165" s="77"/>
      <c r="DB165" s="30"/>
      <c r="DC165" s="30">
        <f t="shared" si="99"/>
        <v>0</v>
      </c>
      <c r="DD165" s="30">
        <f t="shared" si="100"/>
        <v>0</v>
      </c>
      <c r="DE165" s="77"/>
      <c r="DF165" s="30"/>
      <c r="DG165" s="30">
        <f t="shared" si="101"/>
        <v>0</v>
      </c>
      <c r="DH165" s="30">
        <f t="shared" si="102"/>
        <v>0</v>
      </c>
      <c r="DI165" s="77"/>
      <c r="DJ165" s="30"/>
      <c r="DK165" s="30">
        <f t="shared" si="103"/>
        <v>0</v>
      </c>
      <c r="DL165" s="30">
        <f t="shared" si="104"/>
        <v>0</v>
      </c>
      <c r="DM165" s="77"/>
      <c r="DN165" s="30"/>
      <c r="DO165" s="30">
        <f t="shared" si="105"/>
        <v>0</v>
      </c>
      <c r="DP165" s="30">
        <f t="shared" si="106"/>
        <v>0</v>
      </c>
      <c r="DQ165" s="77"/>
      <c r="DR165" s="30"/>
      <c r="DS165" s="30">
        <f t="shared" si="107"/>
        <v>0</v>
      </c>
      <c r="DT165" s="30">
        <f t="shared" si="108"/>
        <v>0</v>
      </c>
      <c r="DU165" s="77"/>
      <c r="DV165" s="30"/>
      <c r="DW165" s="30">
        <f t="shared" si="109"/>
        <v>0</v>
      </c>
      <c r="DX165" s="30">
        <f t="shared" si="110"/>
        <v>0</v>
      </c>
      <c r="DY165" s="77"/>
      <c r="DZ165" s="30"/>
      <c r="EA165" s="30">
        <f t="shared" si="111"/>
        <v>0</v>
      </c>
      <c r="EB165" s="30">
        <f t="shared" si="112"/>
        <v>0</v>
      </c>
      <c r="EC165" s="84">
        <f t="shared" si="113"/>
        <v>39995</v>
      </c>
      <c r="ED165" s="83">
        <f t="shared" si="114"/>
        <v>93605400</v>
      </c>
      <c r="EE165" s="83">
        <f t="shared" si="115"/>
        <v>104838048.00000001</v>
      </c>
      <c r="EF165" s="91" t="s">
        <v>1533</v>
      </c>
      <c r="EG165" s="70" t="s">
        <v>2063</v>
      </c>
      <c r="EH165" s="70" t="s">
        <v>2064</v>
      </c>
      <c r="EI165" s="28"/>
      <c r="EJ165" s="28"/>
      <c r="EK165" s="28"/>
      <c r="EL165" s="28"/>
      <c r="EM165" s="28"/>
      <c r="EN165" s="28"/>
      <c r="EO165" s="28"/>
      <c r="EP165" s="28"/>
      <c r="EQ165" s="28"/>
    </row>
    <row r="166" spans="1:147" ht="19.5" customHeight="1">
      <c r="A166" s="32"/>
      <c r="B166" s="86" t="s">
        <v>1947</v>
      </c>
      <c r="C166" s="70" t="s">
        <v>1922</v>
      </c>
      <c r="D166" s="70" t="s">
        <v>1923</v>
      </c>
      <c r="E166" s="70" t="s">
        <v>1923</v>
      </c>
      <c r="F166" s="25" t="s">
        <v>855</v>
      </c>
      <c r="G166" s="28"/>
      <c r="H166" s="28"/>
      <c r="I166" s="79">
        <v>100</v>
      </c>
      <c r="J166" s="70">
        <v>710000000</v>
      </c>
      <c r="K166" s="70" t="s">
        <v>1747</v>
      </c>
      <c r="L166" s="28" t="s">
        <v>1914</v>
      </c>
      <c r="M166" s="25" t="s">
        <v>359</v>
      </c>
      <c r="N166" s="25" t="s">
        <v>1948</v>
      </c>
      <c r="O166" s="76" t="s">
        <v>1949</v>
      </c>
      <c r="P166" s="28"/>
      <c r="Q166" s="28" t="s">
        <v>1925</v>
      </c>
      <c r="R166" s="28"/>
      <c r="S166" s="28"/>
      <c r="T166" s="28">
        <v>0</v>
      </c>
      <c r="U166" s="28">
        <v>0</v>
      </c>
      <c r="V166" s="75">
        <v>100</v>
      </c>
      <c r="W166" s="70" t="s">
        <v>1926</v>
      </c>
      <c r="X166" s="25" t="s">
        <v>886</v>
      </c>
      <c r="Y166" s="88">
        <v>5159</v>
      </c>
      <c r="Z166" s="89">
        <v>1656</v>
      </c>
      <c r="AA166" s="90">
        <f t="shared" si="59"/>
        <v>8543304</v>
      </c>
      <c r="AB166" s="83">
        <f t="shared" si="60"/>
        <v>9568500.48</v>
      </c>
      <c r="AC166" s="88">
        <v>10318</v>
      </c>
      <c r="AD166" s="89">
        <v>1656</v>
      </c>
      <c r="AE166" s="90">
        <f t="shared" si="61"/>
        <v>17086608</v>
      </c>
      <c r="AF166" s="83">
        <f t="shared" si="65"/>
        <v>19137000.96</v>
      </c>
      <c r="AG166" s="88">
        <v>10318</v>
      </c>
      <c r="AH166" s="89">
        <v>1656</v>
      </c>
      <c r="AI166" s="90">
        <f t="shared" si="62"/>
        <v>17086608</v>
      </c>
      <c r="AJ166" s="83">
        <f t="shared" si="66"/>
        <v>19137000.96</v>
      </c>
      <c r="AK166" s="88">
        <v>10318</v>
      </c>
      <c r="AL166" s="89">
        <v>1656</v>
      </c>
      <c r="AM166" s="90">
        <f t="shared" si="63"/>
        <v>17086608</v>
      </c>
      <c r="AN166" s="83">
        <f t="shared" si="67"/>
        <v>19137000.96</v>
      </c>
      <c r="AO166" s="88">
        <v>10318</v>
      </c>
      <c r="AP166" s="89">
        <v>1656</v>
      </c>
      <c r="AQ166" s="90">
        <f t="shared" si="64"/>
        <v>17086608</v>
      </c>
      <c r="AR166" s="83">
        <f t="shared" si="68"/>
        <v>19137000.96</v>
      </c>
      <c r="AS166" s="88">
        <v>10318</v>
      </c>
      <c r="AT166" s="89">
        <v>1656</v>
      </c>
      <c r="AU166" s="90">
        <f t="shared" si="69"/>
        <v>17086608</v>
      </c>
      <c r="AV166" s="83">
        <f t="shared" si="74"/>
        <v>19137000.96</v>
      </c>
      <c r="AW166" s="88">
        <v>10318</v>
      </c>
      <c r="AX166" s="89">
        <v>1656</v>
      </c>
      <c r="AY166" s="90">
        <f t="shared" si="70"/>
        <v>17086608</v>
      </c>
      <c r="AZ166" s="83">
        <f t="shared" si="75"/>
        <v>19137000.96</v>
      </c>
      <c r="BA166" s="88">
        <v>10318</v>
      </c>
      <c r="BB166" s="89">
        <v>1656</v>
      </c>
      <c r="BC166" s="90">
        <f t="shared" si="71"/>
        <v>17086608</v>
      </c>
      <c r="BD166" s="83">
        <f t="shared" si="76"/>
        <v>19137000.96</v>
      </c>
      <c r="BE166" s="88">
        <v>10318</v>
      </c>
      <c r="BF166" s="89">
        <v>1656</v>
      </c>
      <c r="BG166" s="90">
        <f t="shared" si="72"/>
        <v>17086608</v>
      </c>
      <c r="BH166" s="83">
        <f t="shared" si="77"/>
        <v>19137000.96</v>
      </c>
      <c r="BI166" s="88">
        <v>10318</v>
      </c>
      <c r="BJ166" s="89">
        <v>1656</v>
      </c>
      <c r="BK166" s="90">
        <f t="shared" si="73"/>
        <v>17086608</v>
      </c>
      <c r="BL166" s="83">
        <f t="shared" si="78"/>
        <v>19137000.96</v>
      </c>
      <c r="BM166" s="77"/>
      <c r="BN166" s="30"/>
      <c r="BO166" s="30">
        <f t="shared" si="79"/>
        <v>0</v>
      </c>
      <c r="BP166" s="30">
        <f t="shared" si="80"/>
        <v>0</v>
      </c>
      <c r="BQ166" s="77"/>
      <c r="BR166" s="30"/>
      <c r="BS166" s="30">
        <f t="shared" si="81"/>
        <v>0</v>
      </c>
      <c r="BT166" s="30">
        <f t="shared" si="82"/>
        <v>0</v>
      </c>
      <c r="BU166" s="77"/>
      <c r="BV166" s="30"/>
      <c r="BW166" s="30">
        <f t="shared" si="83"/>
        <v>0</v>
      </c>
      <c r="BX166" s="30">
        <f t="shared" si="84"/>
        <v>0</v>
      </c>
      <c r="BY166" s="77"/>
      <c r="BZ166" s="30"/>
      <c r="CA166" s="30">
        <f t="shared" si="85"/>
        <v>0</v>
      </c>
      <c r="CB166" s="30">
        <f t="shared" si="86"/>
        <v>0</v>
      </c>
      <c r="CC166" s="77"/>
      <c r="CD166" s="30"/>
      <c r="CE166" s="30">
        <f t="shared" si="87"/>
        <v>0</v>
      </c>
      <c r="CF166" s="30">
        <f t="shared" si="88"/>
        <v>0</v>
      </c>
      <c r="CG166" s="77"/>
      <c r="CH166" s="30"/>
      <c r="CI166" s="30">
        <f t="shared" si="89"/>
        <v>0</v>
      </c>
      <c r="CJ166" s="30">
        <f t="shared" si="90"/>
        <v>0</v>
      </c>
      <c r="CK166" s="77"/>
      <c r="CL166" s="30"/>
      <c r="CM166" s="30">
        <f t="shared" si="91"/>
        <v>0</v>
      </c>
      <c r="CN166" s="30">
        <f t="shared" si="92"/>
        <v>0</v>
      </c>
      <c r="CO166" s="77"/>
      <c r="CP166" s="30"/>
      <c r="CQ166" s="30">
        <f t="shared" si="93"/>
        <v>0</v>
      </c>
      <c r="CR166" s="30">
        <f t="shared" si="94"/>
        <v>0</v>
      </c>
      <c r="CS166" s="77"/>
      <c r="CT166" s="30"/>
      <c r="CU166" s="30">
        <f t="shared" si="95"/>
        <v>0</v>
      </c>
      <c r="CV166" s="30">
        <f t="shared" si="96"/>
        <v>0</v>
      </c>
      <c r="CW166" s="77"/>
      <c r="CX166" s="30"/>
      <c r="CY166" s="30">
        <f t="shared" si="97"/>
        <v>0</v>
      </c>
      <c r="CZ166" s="30">
        <f t="shared" si="98"/>
        <v>0</v>
      </c>
      <c r="DA166" s="77"/>
      <c r="DB166" s="30"/>
      <c r="DC166" s="30">
        <f t="shared" si="99"/>
        <v>0</v>
      </c>
      <c r="DD166" s="30">
        <f t="shared" si="100"/>
        <v>0</v>
      </c>
      <c r="DE166" s="77"/>
      <c r="DF166" s="30"/>
      <c r="DG166" s="30">
        <f t="shared" si="101"/>
        <v>0</v>
      </c>
      <c r="DH166" s="30">
        <f t="shared" si="102"/>
        <v>0</v>
      </c>
      <c r="DI166" s="77"/>
      <c r="DJ166" s="30"/>
      <c r="DK166" s="30">
        <f t="shared" si="103"/>
        <v>0</v>
      </c>
      <c r="DL166" s="30">
        <f t="shared" si="104"/>
        <v>0</v>
      </c>
      <c r="DM166" s="77"/>
      <c r="DN166" s="30"/>
      <c r="DO166" s="30">
        <f t="shared" si="105"/>
        <v>0</v>
      </c>
      <c r="DP166" s="30">
        <f t="shared" si="106"/>
        <v>0</v>
      </c>
      <c r="DQ166" s="77"/>
      <c r="DR166" s="30"/>
      <c r="DS166" s="30">
        <f t="shared" si="107"/>
        <v>0</v>
      </c>
      <c r="DT166" s="30">
        <f t="shared" si="108"/>
        <v>0</v>
      </c>
      <c r="DU166" s="77"/>
      <c r="DV166" s="30"/>
      <c r="DW166" s="30">
        <f t="shared" si="109"/>
        <v>0</v>
      </c>
      <c r="DX166" s="30">
        <f t="shared" si="110"/>
        <v>0</v>
      </c>
      <c r="DY166" s="77"/>
      <c r="DZ166" s="30"/>
      <c r="EA166" s="30">
        <f t="shared" si="111"/>
        <v>0</v>
      </c>
      <c r="EB166" s="30">
        <f t="shared" si="112"/>
        <v>0</v>
      </c>
      <c r="EC166" s="84">
        <f t="shared" si="113"/>
        <v>56525</v>
      </c>
      <c r="ED166" s="83">
        <f t="shared" si="114"/>
        <v>162322776</v>
      </c>
      <c r="EE166" s="83">
        <f t="shared" si="115"/>
        <v>181801509.12</v>
      </c>
      <c r="EF166" s="91" t="s">
        <v>1533</v>
      </c>
      <c r="EG166" s="70" t="s">
        <v>2063</v>
      </c>
      <c r="EH166" s="70" t="s">
        <v>2064</v>
      </c>
      <c r="EI166" s="28"/>
      <c r="EJ166" s="28"/>
      <c r="EK166" s="28"/>
      <c r="EL166" s="28"/>
      <c r="EM166" s="28"/>
      <c r="EN166" s="28"/>
      <c r="EO166" s="28"/>
      <c r="EP166" s="28"/>
      <c r="EQ166" s="28"/>
    </row>
    <row r="167" spans="1:147" ht="19.5" customHeight="1">
      <c r="A167" s="32"/>
      <c r="B167" s="86" t="s">
        <v>1950</v>
      </c>
      <c r="C167" s="70" t="s">
        <v>1922</v>
      </c>
      <c r="D167" s="70" t="s">
        <v>1923</v>
      </c>
      <c r="E167" s="70" t="s">
        <v>1923</v>
      </c>
      <c r="F167" s="25" t="s">
        <v>855</v>
      </c>
      <c r="G167" s="28"/>
      <c r="H167" s="28"/>
      <c r="I167" s="79">
        <v>100</v>
      </c>
      <c r="J167" s="70">
        <v>710000000</v>
      </c>
      <c r="K167" s="70" t="s">
        <v>1747</v>
      </c>
      <c r="L167" s="28" t="s">
        <v>1914</v>
      </c>
      <c r="M167" s="25" t="s">
        <v>359</v>
      </c>
      <c r="N167" s="25">
        <v>150000000</v>
      </c>
      <c r="O167" s="76" t="s">
        <v>1951</v>
      </c>
      <c r="P167" s="28"/>
      <c r="Q167" s="28" t="s">
        <v>1925</v>
      </c>
      <c r="R167" s="28"/>
      <c r="S167" s="28"/>
      <c r="T167" s="28">
        <v>0</v>
      </c>
      <c r="U167" s="28">
        <v>0</v>
      </c>
      <c r="V167" s="75">
        <v>100</v>
      </c>
      <c r="W167" s="70" t="s">
        <v>1926</v>
      </c>
      <c r="X167" s="25" t="s">
        <v>886</v>
      </c>
      <c r="Y167" s="88">
        <v>3392</v>
      </c>
      <c r="Z167" s="89">
        <v>1656</v>
      </c>
      <c r="AA167" s="90">
        <f t="shared" si="59"/>
        <v>5617152</v>
      </c>
      <c r="AB167" s="83">
        <f t="shared" si="60"/>
        <v>6291210.24</v>
      </c>
      <c r="AC167" s="88">
        <v>6785</v>
      </c>
      <c r="AD167" s="89">
        <v>1656</v>
      </c>
      <c r="AE167" s="90">
        <f t="shared" si="61"/>
        <v>11235960</v>
      </c>
      <c r="AF167" s="83">
        <f t="shared" si="65"/>
        <v>12584275.200000001</v>
      </c>
      <c r="AG167" s="88">
        <v>6785</v>
      </c>
      <c r="AH167" s="89">
        <v>1656</v>
      </c>
      <c r="AI167" s="90">
        <f t="shared" si="62"/>
        <v>11235960</v>
      </c>
      <c r="AJ167" s="83">
        <f t="shared" si="66"/>
        <v>12584275.200000001</v>
      </c>
      <c r="AK167" s="88">
        <v>6785</v>
      </c>
      <c r="AL167" s="89">
        <v>1656</v>
      </c>
      <c r="AM167" s="90">
        <f t="shared" si="63"/>
        <v>11235960</v>
      </c>
      <c r="AN167" s="83">
        <f t="shared" si="67"/>
        <v>12584275.200000001</v>
      </c>
      <c r="AO167" s="88">
        <v>6785</v>
      </c>
      <c r="AP167" s="89">
        <v>1656</v>
      </c>
      <c r="AQ167" s="90">
        <f t="shared" si="64"/>
        <v>11235960</v>
      </c>
      <c r="AR167" s="83">
        <f t="shared" si="68"/>
        <v>12584275.200000001</v>
      </c>
      <c r="AS167" s="88">
        <v>6785</v>
      </c>
      <c r="AT167" s="89">
        <v>1656</v>
      </c>
      <c r="AU167" s="90">
        <f t="shared" si="69"/>
        <v>11235960</v>
      </c>
      <c r="AV167" s="83">
        <f t="shared" si="74"/>
        <v>12584275.200000001</v>
      </c>
      <c r="AW167" s="88">
        <v>6785</v>
      </c>
      <c r="AX167" s="89">
        <v>1656</v>
      </c>
      <c r="AY167" s="90">
        <f t="shared" si="70"/>
        <v>11235960</v>
      </c>
      <c r="AZ167" s="83">
        <f t="shared" si="75"/>
        <v>12584275.200000001</v>
      </c>
      <c r="BA167" s="88">
        <v>6785</v>
      </c>
      <c r="BB167" s="89">
        <v>1656</v>
      </c>
      <c r="BC167" s="90">
        <f t="shared" si="71"/>
        <v>11235960</v>
      </c>
      <c r="BD167" s="83">
        <f t="shared" si="76"/>
        <v>12584275.200000001</v>
      </c>
      <c r="BE167" s="88">
        <v>6785</v>
      </c>
      <c r="BF167" s="89">
        <v>1656</v>
      </c>
      <c r="BG167" s="90">
        <f t="shared" si="72"/>
        <v>11235960</v>
      </c>
      <c r="BH167" s="83">
        <f t="shared" si="77"/>
        <v>12584275.200000001</v>
      </c>
      <c r="BI167" s="88">
        <v>6785</v>
      </c>
      <c r="BJ167" s="89">
        <v>1656</v>
      </c>
      <c r="BK167" s="90">
        <f t="shared" si="73"/>
        <v>11235960</v>
      </c>
      <c r="BL167" s="83">
        <f t="shared" si="78"/>
        <v>12584275.200000001</v>
      </c>
      <c r="BM167" s="77"/>
      <c r="BN167" s="30"/>
      <c r="BO167" s="30">
        <f t="shared" si="79"/>
        <v>0</v>
      </c>
      <c r="BP167" s="30">
        <f t="shared" si="80"/>
        <v>0</v>
      </c>
      <c r="BQ167" s="77"/>
      <c r="BR167" s="30"/>
      <c r="BS167" s="30">
        <f t="shared" si="81"/>
        <v>0</v>
      </c>
      <c r="BT167" s="30">
        <f t="shared" si="82"/>
        <v>0</v>
      </c>
      <c r="BU167" s="77"/>
      <c r="BV167" s="30"/>
      <c r="BW167" s="30">
        <f t="shared" si="83"/>
        <v>0</v>
      </c>
      <c r="BX167" s="30">
        <f t="shared" si="84"/>
        <v>0</v>
      </c>
      <c r="BY167" s="77"/>
      <c r="BZ167" s="30"/>
      <c r="CA167" s="30">
        <f t="shared" si="85"/>
        <v>0</v>
      </c>
      <c r="CB167" s="30">
        <f t="shared" si="86"/>
        <v>0</v>
      </c>
      <c r="CC167" s="77"/>
      <c r="CD167" s="30"/>
      <c r="CE167" s="30">
        <f t="shared" si="87"/>
        <v>0</v>
      </c>
      <c r="CF167" s="30">
        <f t="shared" si="88"/>
        <v>0</v>
      </c>
      <c r="CG167" s="77"/>
      <c r="CH167" s="30"/>
      <c r="CI167" s="30">
        <f t="shared" si="89"/>
        <v>0</v>
      </c>
      <c r="CJ167" s="30">
        <f t="shared" si="90"/>
        <v>0</v>
      </c>
      <c r="CK167" s="77"/>
      <c r="CL167" s="30"/>
      <c r="CM167" s="30">
        <f t="shared" si="91"/>
        <v>0</v>
      </c>
      <c r="CN167" s="30">
        <f t="shared" si="92"/>
        <v>0</v>
      </c>
      <c r="CO167" s="77"/>
      <c r="CP167" s="30"/>
      <c r="CQ167" s="30">
        <f t="shared" si="93"/>
        <v>0</v>
      </c>
      <c r="CR167" s="30">
        <f t="shared" si="94"/>
        <v>0</v>
      </c>
      <c r="CS167" s="77"/>
      <c r="CT167" s="30"/>
      <c r="CU167" s="30">
        <f t="shared" si="95"/>
        <v>0</v>
      </c>
      <c r="CV167" s="30">
        <f t="shared" si="96"/>
        <v>0</v>
      </c>
      <c r="CW167" s="77"/>
      <c r="CX167" s="30"/>
      <c r="CY167" s="30">
        <f t="shared" si="97"/>
        <v>0</v>
      </c>
      <c r="CZ167" s="30">
        <f t="shared" si="98"/>
        <v>0</v>
      </c>
      <c r="DA167" s="77"/>
      <c r="DB167" s="30"/>
      <c r="DC167" s="30">
        <f t="shared" si="99"/>
        <v>0</v>
      </c>
      <c r="DD167" s="30">
        <f t="shared" si="100"/>
        <v>0</v>
      </c>
      <c r="DE167" s="77"/>
      <c r="DF167" s="30"/>
      <c r="DG167" s="30">
        <f t="shared" si="101"/>
        <v>0</v>
      </c>
      <c r="DH167" s="30">
        <f t="shared" si="102"/>
        <v>0</v>
      </c>
      <c r="DI167" s="77"/>
      <c r="DJ167" s="30"/>
      <c r="DK167" s="30">
        <f t="shared" si="103"/>
        <v>0</v>
      </c>
      <c r="DL167" s="30">
        <f t="shared" si="104"/>
        <v>0</v>
      </c>
      <c r="DM167" s="77"/>
      <c r="DN167" s="30"/>
      <c r="DO167" s="30">
        <f t="shared" si="105"/>
        <v>0</v>
      </c>
      <c r="DP167" s="30">
        <f t="shared" si="106"/>
        <v>0</v>
      </c>
      <c r="DQ167" s="77"/>
      <c r="DR167" s="30"/>
      <c r="DS167" s="30">
        <f t="shared" si="107"/>
        <v>0</v>
      </c>
      <c r="DT167" s="30">
        <f t="shared" si="108"/>
        <v>0</v>
      </c>
      <c r="DU167" s="77"/>
      <c r="DV167" s="30"/>
      <c r="DW167" s="30">
        <f t="shared" si="109"/>
        <v>0</v>
      </c>
      <c r="DX167" s="30">
        <f t="shared" si="110"/>
        <v>0</v>
      </c>
      <c r="DY167" s="77"/>
      <c r="DZ167" s="30"/>
      <c r="EA167" s="30">
        <f t="shared" si="111"/>
        <v>0</v>
      </c>
      <c r="EB167" s="30">
        <f t="shared" si="112"/>
        <v>0</v>
      </c>
      <c r="EC167" s="84">
        <f t="shared" si="113"/>
        <v>98021</v>
      </c>
      <c r="ED167" s="83">
        <f t="shared" si="114"/>
        <v>106740792</v>
      </c>
      <c r="EE167" s="83">
        <f t="shared" si="115"/>
        <v>119549687.04</v>
      </c>
      <c r="EF167" s="91" t="s">
        <v>1533</v>
      </c>
      <c r="EG167" s="70" t="s">
        <v>2063</v>
      </c>
      <c r="EH167" s="70" t="s">
        <v>2064</v>
      </c>
      <c r="EI167" s="28"/>
      <c r="EJ167" s="28"/>
      <c r="EK167" s="28"/>
      <c r="EL167" s="28"/>
      <c r="EM167" s="28"/>
      <c r="EN167" s="28"/>
      <c r="EO167" s="28"/>
      <c r="EP167" s="28"/>
      <c r="EQ167" s="28"/>
    </row>
    <row r="168" spans="1:147" ht="19.5" customHeight="1">
      <c r="A168" s="32"/>
      <c r="B168" s="86" t="s">
        <v>1952</v>
      </c>
      <c r="C168" s="70" t="s">
        <v>1922</v>
      </c>
      <c r="D168" s="70" t="s">
        <v>1923</v>
      </c>
      <c r="E168" s="70" t="s">
        <v>1923</v>
      </c>
      <c r="F168" s="25" t="s">
        <v>855</v>
      </c>
      <c r="G168" s="28"/>
      <c r="H168" s="28"/>
      <c r="I168" s="79">
        <v>100</v>
      </c>
      <c r="J168" s="70">
        <v>710000000</v>
      </c>
      <c r="K168" s="70" t="s">
        <v>1747</v>
      </c>
      <c r="L168" s="28" t="s">
        <v>1914</v>
      </c>
      <c r="M168" s="25" t="s">
        <v>359</v>
      </c>
      <c r="N168" s="25">
        <v>150000000</v>
      </c>
      <c r="O168" s="76" t="s">
        <v>1953</v>
      </c>
      <c r="P168" s="28"/>
      <c r="Q168" s="28" t="s">
        <v>1925</v>
      </c>
      <c r="R168" s="28"/>
      <c r="S168" s="28"/>
      <c r="T168" s="28">
        <v>0</v>
      </c>
      <c r="U168" s="28">
        <v>0</v>
      </c>
      <c r="V168" s="75">
        <v>100</v>
      </c>
      <c r="W168" s="70" t="s">
        <v>1926</v>
      </c>
      <c r="X168" s="25" t="s">
        <v>886</v>
      </c>
      <c r="Y168" s="88">
        <v>3300</v>
      </c>
      <c r="Z168" s="89">
        <v>1656</v>
      </c>
      <c r="AA168" s="90">
        <f t="shared" si="59"/>
        <v>5464800</v>
      </c>
      <c r="AB168" s="83">
        <f t="shared" si="60"/>
        <v>6120576.000000001</v>
      </c>
      <c r="AC168" s="88">
        <v>6601</v>
      </c>
      <c r="AD168" s="89">
        <v>1656</v>
      </c>
      <c r="AE168" s="90">
        <f t="shared" si="61"/>
        <v>10931256</v>
      </c>
      <c r="AF168" s="83">
        <f t="shared" si="65"/>
        <v>12243006.72</v>
      </c>
      <c r="AG168" s="88">
        <v>6601</v>
      </c>
      <c r="AH168" s="89">
        <v>1656</v>
      </c>
      <c r="AI168" s="90">
        <f t="shared" si="62"/>
        <v>10931256</v>
      </c>
      <c r="AJ168" s="83">
        <f t="shared" si="66"/>
        <v>12243006.72</v>
      </c>
      <c r="AK168" s="88">
        <v>6601</v>
      </c>
      <c r="AL168" s="89">
        <v>1656</v>
      </c>
      <c r="AM168" s="90">
        <f t="shared" si="63"/>
        <v>10931256</v>
      </c>
      <c r="AN168" s="83">
        <f t="shared" si="67"/>
        <v>12243006.72</v>
      </c>
      <c r="AO168" s="88">
        <v>6601</v>
      </c>
      <c r="AP168" s="89">
        <v>1656</v>
      </c>
      <c r="AQ168" s="90">
        <f t="shared" si="64"/>
        <v>10931256</v>
      </c>
      <c r="AR168" s="83">
        <f t="shared" si="68"/>
        <v>12243006.72</v>
      </c>
      <c r="AS168" s="88">
        <v>6601</v>
      </c>
      <c r="AT168" s="89">
        <v>1656</v>
      </c>
      <c r="AU168" s="90">
        <f t="shared" si="69"/>
        <v>10931256</v>
      </c>
      <c r="AV168" s="83">
        <f t="shared" si="74"/>
        <v>12243006.72</v>
      </c>
      <c r="AW168" s="88">
        <v>6601</v>
      </c>
      <c r="AX168" s="89">
        <v>1656</v>
      </c>
      <c r="AY168" s="90">
        <f t="shared" si="70"/>
        <v>10931256</v>
      </c>
      <c r="AZ168" s="83">
        <f t="shared" si="75"/>
        <v>12243006.72</v>
      </c>
      <c r="BA168" s="88">
        <v>6601</v>
      </c>
      <c r="BB168" s="89">
        <v>1656</v>
      </c>
      <c r="BC168" s="90">
        <f t="shared" si="71"/>
        <v>10931256</v>
      </c>
      <c r="BD168" s="83">
        <f t="shared" si="76"/>
        <v>12243006.72</v>
      </c>
      <c r="BE168" s="88">
        <v>6601</v>
      </c>
      <c r="BF168" s="89">
        <v>1656</v>
      </c>
      <c r="BG168" s="90">
        <f t="shared" si="72"/>
        <v>10931256</v>
      </c>
      <c r="BH168" s="83">
        <f t="shared" si="77"/>
        <v>12243006.72</v>
      </c>
      <c r="BI168" s="88">
        <v>6601</v>
      </c>
      <c r="BJ168" s="89">
        <v>1656</v>
      </c>
      <c r="BK168" s="90">
        <f t="shared" si="73"/>
        <v>10931256</v>
      </c>
      <c r="BL168" s="83">
        <f t="shared" si="78"/>
        <v>12243006.72</v>
      </c>
      <c r="BM168" s="77"/>
      <c r="BN168" s="30"/>
      <c r="BO168" s="30">
        <f t="shared" si="79"/>
        <v>0</v>
      </c>
      <c r="BP168" s="30">
        <f t="shared" si="80"/>
        <v>0</v>
      </c>
      <c r="BQ168" s="77"/>
      <c r="BR168" s="30"/>
      <c r="BS168" s="30">
        <f t="shared" si="81"/>
        <v>0</v>
      </c>
      <c r="BT168" s="30">
        <f t="shared" si="82"/>
        <v>0</v>
      </c>
      <c r="BU168" s="77"/>
      <c r="BV168" s="30"/>
      <c r="BW168" s="30">
        <f t="shared" si="83"/>
        <v>0</v>
      </c>
      <c r="BX168" s="30">
        <f t="shared" si="84"/>
        <v>0</v>
      </c>
      <c r="BY168" s="77"/>
      <c r="BZ168" s="30"/>
      <c r="CA168" s="30">
        <f t="shared" si="85"/>
        <v>0</v>
      </c>
      <c r="CB168" s="30">
        <f t="shared" si="86"/>
        <v>0</v>
      </c>
      <c r="CC168" s="77"/>
      <c r="CD168" s="30"/>
      <c r="CE168" s="30">
        <f t="shared" si="87"/>
        <v>0</v>
      </c>
      <c r="CF168" s="30">
        <f t="shared" si="88"/>
        <v>0</v>
      </c>
      <c r="CG168" s="77"/>
      <c r="CH168" s="30"/>
      <c r="CI168" s="30">
        <f t="shared" si="89"/>
        <v>0</v>
      </c>
      <c r="CJ168" s="30">
        <f t="shared" si="90"/>
        <v>0</v>
      </c>
      <c r="CK168" s="77"/>
      <c r="CL168" s="30"/>
      <c r="CM168" s="30">
        <f t="shared" si="91"/>
        <v>0</v>
      </c>
      <c r="CN168" s="30">
        <f t="shared" si="92"/>
        <v>0</v>
      </c>
      <c r="CO168" s="77"/>
      <c r="CP168" s="30"/>
      <c r="CQ168" s="30">
        <f t="shared" si="93"/>
        <v>0</v>
      </c>
      <c r="CR168" s="30">
        <f t="shared" si="94"/>
        <v>0</v>
      </c>
      <c r="CS168" s="77"/>
      <c r="CT168" s="30"/>
      <c r="CU168" s="30">
        <f t="shared" si="95"/>
        <v>0</v>
      </c>
      <c r="CV168" s="30">
        <f t="shared" si="96"/>
        <v>0</v>
      </c>
      <c r="CW168" s="77"/>
      <c r="CX168" s="30"/>
      <c r="CY168" s="30">
        <f t="shared" si="97"/>
        <v>0</v>
      </c>
      <c r="CZ168" s="30">
        <f t="shared" si="98"/>
        <v>0</v>
      </c>
      <c r="DA168" s="77"/>
      <c r="DB168" s="30"/>
      <c r="DC168" s="30">
        <f t="shared" si="99"/>
        <v>0</v>
      </c>
      <c r="DD168" s="30">
        <f t="shared" si="100"/>
        <v>0</v>
      </c>
      <c r="DE168" s="77"/>
      <c r="DF168" s="30"/>
      <c r="DG168" s="30">
        <f t="shared" si="101"/>
        <v>0</v>
      </c>
      <c r="DH168" s="30">
        <f t="shared" si="102"/>
        <v>0</v>
      </c>
      <c r="DI168" s="77"/>
      <c r="DJ168" s="30"/>
      <c r="DK168" s="30">
        <f t="shared" si="103"/>
        <v>0</v>
      </c>
      <c r="DL168" s="30">
        <f t="shared" si="104"/>
        <v>0</v>
      </c>
      <c r="DM168" s="77"/>
      <c r="DN168" s="30"/>
      <c r="DO168" s="30">
        <f t="shared" si="105"/>
        <v>0</v>
      </c>
      <c r="DP168" s="30">
        <f t="shared" si="106"/>
        <v>0</v>
      </c>
      <c r="DQ168" s="77"/>
      <c r="DR168" s="30"/>
      <c r="DS168" s="30">
        <f t="shared" si="107"/>
        <v>0</v>
      </c>
      <c r="DT168" s="30">
        <f t="shared" si="108"/>
        <v>0</v>
      </c>
      <c r="DU168" s="77"/>
      <c r="DV168" s="30"/>
      <c r="DW168" s="30">
        <f t="shared" si="109"/>
        <v>0</v>
      </c>
      <c r="DX168" s="30">
        <f t="shared" si="110"/>
        <v>0</v>
      </c>
      <c r="DY168" s="77"/>
      <c r="DZ168" s="30"/>
      <c r="EA168" s="30">
        <f t="shared" si="111"/>
        <v>0</v>
      </c>
      <c r="EB168" s="30">
        <f t="shared" si="112"/>
        <v>0</v>
      </c>
      <c r="EC168" s="84">
        <f t="shared" si="113"/>
        <v>64457</v>
      </c>
      <c r="ED168" s="83">
        <f t="shared" si="114"/>
        <v>103846104</v>
      </c>
      <c r="EE168" s="83">
        <f t="shared" si="115"/>
        <v>116307636.48</v>
      </c>
      <c r="EF168" s="91" t="s">
        <v>1533</v>
      </c>
      <c r="EG168" s="70" t="s">
        <v>2063</v>
      </c>
      <c r="EH168" s="70" t="s">
        <v>2064</v>
      </c>
      <c r="EI168" s="28"/>
      <c r="EJ168" s="28"/>
      <c r="EK168" s="28"/>
      <c r="EL168" s="28"/>
      <c r="EM168" s="28"/>
      <c r="EN168" s="28"/>
      <c r="EO168" s="28"/>
      <c r="EP168" s="28"/>
      <c r="EQ168" s="28"/>
    </row>
    <row r="169" spans="1:147" ht="19.5" customHeight="1">
      <c r="A169" s="32"/>
      <c r="B169" s="86" t="s">
        <v>1954</v>
      </c>
      <c r="C169" s="70" t="s">
        <v>1922</v>
      </c>
      <c r="D169" s="70" t="s">
        <v>1923</v>
      </c>
      <c r="E169" s="70" t="s">
        <v>1923</v>
      </c>
      <c r="F169" s="25" t="s">
        <v>855</v>
      </c>
      <c r="G169" s="28"/>
      <c r="H169" s="28"/>
      <c r="I169" s="79">
        <v>100</v>
      </c>
      <c r="J169" s="70">
        <v>710000000</v>
      </c>
      <c r="K169" s="70" t="s">
        <v>1747</v>
      </c>
      <c r="L169" s="28" t="s">
        <v>1914</v>
      </c>
      <c r="M169" s="25" t="s">
        <v>359</v>
      </c>
      <c r="N169" s="25">
        <v>150000000</v>
      </c>
      <c r="O169" s="76" t="s">
        <v>1955</v>
      </c>
      <c r="P169" s="28"/>
      <c r="Q169" s="28" t="s">
        <v>1925</v>
      </c>
      <c r="R169" s="28"/>
      <c r="S169" s="28"/>
      <c r="T169" s="28">
        <v>0</v>
      </c>
      <c r="U169" s="28">
        <v>0</v>
      </c>
      <c r="V169" s="75">
        <v>100</v>
      </c>
      <c r="W169" s="70" t="s">
        <v>1926</v>
      </c>
      <c r="X169" s="25" t="s">
        <v>886</v>
      </c>
      <c r="Y169" s="88">
        <v>4772</v>
      </c>
      <c r="Z169" s="89">
        <v>1656</v>
      </c>
      <c r="AA169" s="90">
        <f t="shared" si="59"/>
        <v>7902432</v>
      </c>
      <c r="AB169" s="83">
        <f t="shared" si="60"/>
        <v>8850723.840000002</v>
      </c>
      <c r="AC169" s="88">
        <v>9545</v>
      </c>
      <c r="AD169" s="89">
        <v>1656</v>
      </c>
      <c r="AE169" s="90">
        <f t="shared" si="61"/>
        <v>15806520</v>
      </c>
      <c r="AF169" s="83">
        <f t="shared" si="65"/>
        <v>17703302.400000002</v>
      </c>
      <c r="AG169" s="88">
        <v>9545</v>
      </c>
      <c r="AH169" s="89">
        <v>1656</v>
      </c>
      <c r="AI169" s="90">
        <f t="shared" si="62"/>
        <v>15806520</v>
      </c>
      <c r="AJ169" s="83">
        <f t="shared" si="66"/>
        <v>17703302.400000002</v>
      </c>
      <c r="AK169" s="88">
        <v>9545</v>
      </c>
      <c r="AL169" s="89">
        <v>1656</v>
      </c>
      <c r="AM169" s="90">
        <f t="shared" si="63"/>
        <v>15806520</v>
      </c>
      <c r="AN169" s="83">
        <f t="shared" si="67"/>
        <v>17703302.400000002</v>
      </c>
      <c r="AO169" s="88">
        <v>9545</v>
      </c>
      <c r="AP169" s="89">
        <v>1656</v>
      </c>
      <c r="AQ169" s="90">
        <f t="shared" si="64"/>
        <v>15806520</v>
      </c>
      <c r="AR169" s="83">
        <f t="shared" si="68"/>
        <v>17703302.400000002</v>
      </c>
      <c r="AS169" s="88">
        <v>9545</v>
      </c>
      <c r="AT169" s="89">
        <v>1656</v>
      </c>
      <c r="AU169" s="90">
        <f t="shared" si="69"/>
        <v>15806520</v>
      </c>
      <c r="AV169" s="83">
        <f t="shared" si="74"/>
        <v>17703302.400000002</v>
      </c>
      <c r="AW169" s="88">
        <v>9545</v>
      </c>
      <c r="AX169" s="89">
        <v>1656</v>
      </c>
      <c r="AY169" s="90">
        <f t="shared" si="70"/>
        <v>15806520</v>
      </c>
      <c r="AZ169" s="83">
        <f t="shared" si="75"/>
        <v>17703302.400000002</v>
      </c>
      <c r="BA169" s="88">
        <v>9545</v>
      </c>
      <c r="BB169" s="89">
        <v>1656</v>
      </c>
      <c r="BC169" s="90">
        <f t="shared" si="71"/>
        <v>15806520</v>
      </c>
      <c r="BD169" s="83">
        <f t="shared" si="76"/>
        <v>17703302.400000002</v>
      </c>
      <c r="BE169" s="88">
        <v>9545</v>
      </c>
      <c r="BF169" s="89">
        <v>1656</v>
      </c>
      <c r="BG169" s="90">
        <f t="shared" si="72"/>
        <v>15806520</v>
      </c>
      <c r="BH169" s="83">
        <f t="shared" si="77"/>
        <v>17703302.400000002</v>
      </c>
      <c r="BI169" s="88">
        <v>9545</v>
      </c>
      <c r="BJ169" s="89">
        <v>1656</v>
      </c>
      <c r="BK169" s="90">
        <f t="shared" si="73"/>
        <v>15806520</v>
      </c>
      <c r="BL169" s="83">
        <f t="shared" si="78"/>
        <v>17703302.400000002</v>
      </c>
      <c r="BM169" s="77"/>
      <c r="BN169" s="30"/>
      <c r="BO169" s="30">
        <f t="shared" si="79"/>
        <v>0</v>
      </c>
      <c r="BP169" s="30">
        <f t="shared" si="80"/>
        <v>0</v>
      </c>
      <c r="BQ169" s="77"/>
      <c r="BR169" s="30"/>
      <c r="BS169" s="30">
        <f t="shared" si="81"/>
        <v>0</v>
      </c>
      <c r="BT169" s="30">
        <f t="shared" si="82"/>
        <v>0</v>
      </c>
      <c r="BU169" s="77"/>
      <c r="BV169" s="30"/>
      <c r="BW169" s="30">
        <f t="shared" si="83"/>
        <v>0</v>
      </c>
      <c r="BX169" s="30">
        <f t="shared" si="84"/>
        <v>0</v>
      </c>
      <c r="BY169" s="77"/>
      <c r="BZ169" s="30"/>
      <c r="CA169" s="30">
        <f t="shared" si="85"/>
        <v>0</v>
      </c>
      <c r="CB169" s="30">
        <f t="shared" si="86"/>
        <v>0</v>
      </c>
      <c r="CC169" s="77"/>
      <c r="CD169" s="30"/>
      <c r="CE169" s="30">
        <f t="shared" si="87"/>
        <v>0</v>
      </c>
      <c r="CF169" s="30">
        <f t="shared" si="88"/>
        <v>0</v>
      </c>
      <c r="CG169" s="77"/>
      <c r="CH169" s="30"/>
      <c r="CI169" s="30">
        <f t="shared" si="89"/>
        <v>0</v>
      </c>
      <c r="CJ169" s="30">
        <f t="shared" si="90"/>
        <v>0</v>
      </c>
      <c r="CK169" s="77"/>
      <c r="CL169" s="30"/>
      <c r="CM169" s="30">
        <f t="shared" si="91"/>
        <v>0</v>
      </c>
      <c r="CN169" s="30">
        <f t="shared" si="92"/>
        <v>0</v>
      </c>
      <c r="CO169" s="77"/>
      <c r="CP169" s="30"/>
      <c r="CQ169" s="30">
        <f t="shared" si="93"/>
        <v>0</v>
      </c>
      <c r="CR169" s="30">
        <f t="shared" si="94"/>
        <v>0</v>
      </c>
      <c r="CS169" s="77"/>
      <c r="CT169" s="30"/>
      <c r="CU169" s="30">
        <f t="shared" si="95"/>
        <v>0</v>
      </c>
      <c r="CV169" s="30">
        <f t="shared" si="96"/>
        <v>0</v>
      </c>
      <c r="CW169" s="77"/>
      <c r="CX169" s="30"/>
      <c r="CY169" s="30">
        <f t="shared" si="97"/>
        <v>0</v>
      </c>
      <c r="CZ169" s="30">
        <f t="shared" si="98"/>
        <v>0</v>
      </c>
      <c r="DA169" s="77"/>
      <c r="DB169" s="30"/>
      <c r="DC169" s="30">
        <f t="shared" si="99"/>
        <v>0</v>
      </c>
      <c r="DD169" s="30">
        <f t="shared" si="100"/>
        <v>0</v>
      </c>
      <c r="DE169" s="77"/>
      <c r="DF169" s="30"/>
      <c r="DG169" s="30">
        <f t="shared" si="101"/>
        <v>0</v>
      </c>
      <c r="DH169" s="30">
        <f t="shared" si="102"/>
        <v>0</v>
      </c>
      <c r="DI169" s="77"/>
      <c r="DJ169" s="30"/>
      <c r="DK169" s="30">
        <f t="shared" si="103"/>
        <v>0</v>
      </c>
      <c r="DL169" s="30">
        <f t="shared" si="104"/>
        <v>0</v>
      </c>
      <c r="DM169" s="77"/>
      <c r="DN169" s="30"/>
      <c r="DO169" s="30">
        <f t="shared" si="105"/>
        <v>0</v>
      </c>
      <c r="DP169" s="30">
        <f t="shared" si="106"/>
        <v>0</v>
      </c>
      <c r="DQ169" s="77"/>
      <c r="DR169" s="30"/>
      <c r="DS169" s="30">
        <f t="shared" si="107"/>
        <v>0</v>
      </c>
      <c r="DT169" s="30">
        <f t="shared" si="108"/>
        <v>0</v>
      </c>
      <c r="DU169" s="77"/>
      <c r="DV169" s="30"/>
      <c r="DW169" s="30">
        <f t="shared" si="109"/>
        <v>0</v>
      </c>
      <c r="DX169" s="30">
        <f t="shared" si="110"/>
        <v>0</v>
      </c>
      <c r="DY169" s="77"/>
      <c r="DZ169" s="30"/>
      <c r="EA169" s="30">
        <f t="shared" si="111"/>
        <v>0</v>
      </c>
      <c r="EB169" s="30">
        <f t="shared" si="112"/>
        <v>0</v>
      </c>
      <c r="EC169" s="84">
        <f t="shared" si="113"/>
        <v>62709</v>
      </c>
      <c r="ED169" s="83">
        <f t="shared" si="114"/>
        <v>150161112</v>
      </c>
      <c r="EE169" s="83">
        <f t="shared" si="115"/>
        <v>168180445.44000003</v>
      </c>
      <c r="EF169" s="91" t="s">
        <v>1533</v>
      </c>
      <c r="EG169" s="70" t="s">
        <v>2063</v>
      </c>
      <c r="EH169" s="70" t="s">
        <v>2064</v>
      </c>
      <c r="EI169" s="28"/>
      <c r="EJ169" s="28"/>
      <c r="EK169" s="28"/>
      <c r="EL169" s="28"/>
      <c r="EM169" s="28"/>
      <c r="EN169" s="28"/>
      <c r="EO169" s="28"/>
      <c r="EP169" s="28"/>
      <c r="EQ169" s="28"/>
    </row>
    <row r="170" spans="1:147" ht="19.5" customHeight="1">
      <c r="A170" s="32"/>
      <c r="B170" s="86" t="s">
        <v>1956</v>
      </c>
      <c r="C170" s="70" t="s">
        <v>1922</v>
      </c>
      <c r="D170" s="70" t="s">
        <v>1923</v>
      </c>
      <c r="E170" s="70" t="s">
        <v>1923</v>
      </c>
      <c r="F170" s="25" t="s">
        <v>855</v>
      </c>
      <c r="G170" s="28"/>
      <c r="H170" s="28"/>
      <c r="I170" s="79">
        <v>100</v>
      </c>
      <c r="J170" s="70">
        <v>710000000</v>
      </c>
      <c r="K170" s="70" t="s">
        <v>1747</v>
      </c>
      <c r="L170" s="28" t="s">
        <v>1914</v>
      </c>
      <c r="M170" s="25" t="s">
        <v>359</v>
      </c>
      <c r="N170" s="25" t="s">
        <v>1948</v>
      </c>
      <c r="O170" s="76" t="s">
        <v>1957</v>
      </c>
      <c r="P170" s="28"/>
      <c r="Q170" s="28" t="s">
        <v>1925</v>
      </c>
      <c r="R170" s="28"/>
      <c r="S170" s="28"/>
      <c r="T170" s="28">
        <v>0</v>
      </c>
      <c r="U170" s="28">
        <v>0</v>
      </c>
      <c r="V170" s="75">
        <v>100</v>
      </c>
      <c r="W170" s="70" t="s">
        <v>1926</v>
      </c>
      <c r="X170" s="25" t="s">
        <v>886</v>
      </c>
      <c r="Y170" s="88">
        <v>3203</v>
      </c>
      <c r="Z170" s="89">
        <v>1656</v>
      </c>
      <c r="AA170" s="90">
        <f t="shared" si="59"/>
        <v>5304168</v>
      </c>
      <c r="AB170" s="83">
        <f t="shared" si="60"/>
        <v>5940668.16</v>
      </c>
      <c r="AC170" s="88">
        <v>6406</v>
      </c>
      <c r="AD170" s="89">
        <v>1656</v>
      </c>
      <c r="AE170" s="90">
        <f t="shared" si="61"/>
        <v>10608336</v>
      </c>
      <c r="AF170" s="83">
        <f t="shared" si="65"/>
        <v>11881336.32</v>
      </c>
      <c r="AG170" s="88">
        <v>6406</v>
      </c>
      <c r="AH170" s="89">
        <v>1656</v>
      </c>
      <c r="AI170" s="90">
        <f t="shared" si="62"/>
        <v>10608336</v>
      </c>
      <c r="AJ170" s="83">
        <f t="shared" si="66"/>
        <v>11881336.32</v>
      </c>
      <c r="AK170" s="88">
        <v>6406</v>
      </c>
      <c r="AL170" s="89">
        <v>1656</v>
      </c>
      <c r="AM170" s="90">
        <f t="shared" si="63"/>
        <v>10608336</v>
      </c>
      <c r="AN170" s="83">
        <f t="shared" si="67"/>
        <v>11881336.32</v>
      </c>
      <c r="AO170" s="88">
        <v>6406</v>
      </c>
      <c r="AP170" s="89">
        <v>1656</v>
      </c>
      <c r="AQ170" s="90">
        <f t="shared" si="64"/>
        <v>10608336</v>
      </c>
      <c r="AR170" s="83">
        <f t="shared" si="68"/>
        <v>11881336.32</v>
      </c>
      <c r="AS170" s="88">
        <v>6406</v>
      </c>
      <c r="AT170" s="89">
        <v>1656</v>
      </c>
      <c r="AU170" s="90">
        <f t="shared" si="69"/>
        <v>10608336</v>
      </c>
      <c r="AV170" s="83">
        <f t="shared" si="74"/>
        <v>11881336.32</v>
      </c>
      <c r="AW170" s="88">
        <v>6406</v>
      </c>
      <c r="AX170" s="89">
        <v>1656</v>
      </c>
      <c r="AY170" s="90">
        <f t="shared" si="70"/>
        <v>10608336</v>
      </c>
      <c r="AZ170" s="83">
        <f t="shared" si="75"/>
        <v>11881336.32</v>
      </c>
      <c r="BA170" s="88">
        <v>6406</v>
      </c>
      <c r="BB170" s="89">
        <v>1656</v>
      </c>
      <c r="BC170" s="90">
        <f t="shared" si="71"/>
        <v>10608336</v>
      </c>
      <c r="BD170" s="83">
        <f t="shared" si="76"/>
        <v>11881336.32</v>
      </c>
      <c r="BE170" s="88">
        <v>6406</v>
      </c>
      <c r="BF170" s="89">
        <v>1656</v>
      </c>
      <c r="BG170" s="90">
        <f t="shared" si="72"/>
        <v>10608336</v>
      </c>
      <c r="BH170" s="83">
        <f t="shared" si="77"/>
        <v>11881336.32</v>
      </c>
      <c r="BI170" s="88">
        <v>6406</v>
      </c>
      <c r="BJ170" s="89">
        <v>1656</v>
      </c>
      <c r="BK170" s="90">
        <f t="shared" si="73"/>
        <v>10608336</v>
      </c>
      <c r="BL170" s="83">
        <f t="shared" si="78"/>
        <v>11881336.32</v>
      </c>
      <c r="BM170" s="77"/>
      <c r="BN170" s="30"/>
      <c r="BO170" s="30">
        <f t="shared" si="79"/>
        <v>0</v>
      </c>
      <c r="BP170" s="30">
        <f t="shared" si="80"/>
        <v>0</v>
      </c>
      <c r="BQ170" s="77"/>
      <c r="BR170" s="30"/>
      <c r="BS170" s="30">
        <f t="shared" si="81"/>
        <v>0</v>
      </c>
      <c r="BT170" s="30">
        <f t="shared" si="82"/>
        <v>0</v>
      </c>
      <c r="BU170" s="77"/>
      <c r="BV170" s="30"/>
      <c r="BW170" s="30">
        <f t="shared" si="83"/>
        <v>0</v>
      </c>
      <c r="BX170" s="30">
        <f t="shared" si="84"/>
        <v>0</v>
      </c>
      <c r="BY170" s="77"/>
      <c r="BZ170" s="30"/>
      <c r="CA170" s="30">
        <f t="shared" si="85"/>
        <v>0</v>
      </c>
      <c r="CB170" s="30">
        <f t="shared" si="86"/>
        <v>0</v>
      </c>
      <c r="CC170" s="77"/>
      <c r="CD170" s="30"/>
      <c r="CE170" s="30">
        <f t="shared" si="87"/>
        <v>0</v>
      </c>
      <c r="CF170" s="30">
        <f t="shared" si="88"/>
        <v>0</v>
      </c>
      <c r="CG170" s="77"/>
      <c r="CH170" s="30"/>
      <c r="CI170" s="30">
        <f t="shared" si="89"/>
        <v>0</v>
      </c>
      <c r="CJ170" s="30">
        <f t="shared" si="90"/>
        <v>0</v>
      </c>
      <c r="CK170" s="77"/>
      <c r="CL170" s="30"/>
      <c r="CM170" s="30">
        <f t="shared" si="91"/>
        <v>0</v>
      </c>
      <c r="CN170" s="30">
        <f t="shared" si="92"/>
        <v>0</v>
      </c>
      <c r="CO170" s="77"/>
      <c r="CP170" s="30"/>
      <c r="CQ170" s="30">
        <f t="shared" si="93"/>
        <v>0</v>
      </c>
      <c r="CR170" s="30">
        <f t="shared" si="94"/>
        <v>0</v>
      </c>
      <c r="CS170" s="77"/>
      <c r="CT170" s="30"/>
      <c r="CU170" s="30">
        <f t="shared" si="95"/>
        <v>0</v>
      </c>
      <c r="CV170" s="30">
        <f t="shared" si="96"/>
        <v>0</v>
      </c>
      <c r="CW170" s="77"/>
      <c r="CX170" s="30"/>
      <c r="CY170" s="30">
        <f t="shared" si="97"/>
        <v>0</v>
      </c>
      <c r="CZ170" s="30">
        <f t="shared" si="98"/>
        <v>0</v>
      </c>
      <c r="DA170" s="77"/>
      <c r="DB170" s="30"/>
      <c r="DC170" s="30">
        <f t="shared" si="99"/>
        <v>0</v>
      </c>
      <c r="DD170" s="30">
        <f t="shared" si="100"/>
        <v>0</v>
      </c>
      <c r="DE170" s="77"/>
      <c r="DF170" s="30"/>
      <c r="DG170" s="30">
        <f t="shared" si="101"/>
        <v>0</v>
      </c>
      <c r="DH170" s="30">
        <f t="shared" si="102"/>
        <v>0</v>
      </c>
      <c r="DI170" s="77"/>
      <c r="DJ170" s="30"/>
      <c r="DK170" s="30">
        <f t="shared" si="103"/>
        <v>0</v>
      </c>
      <c r="DL170" s="30">
        <f t="shared" si="104"/>
        <v>0</v>
      </c>
      <c r="DM170" s="77"/>
      <c r="DN170" s="30"/>
      <c r="DO170" s="30">
        <f t="shared" si="105"/>
        <v>0</v>
      </c>
      <c r="DP170" s="30">
        <f t="shared" si="106"/>
        <v>0</v>
      </c>
      <c r="DQ170" s="77"/>
      <c r="DR170" s="30"/>
      <c r="DS170" s="30">
        <f t="shared" si="107"/>
        <v>0</v>
      </c>
      <c r="DT170" s="30">
        <f t="shared" si="108"/>
        <v>0</v>
      </c>
      <c r="DU170" s="77"/>
      <c r="DV170" s="30"/>
      <c r="DW170" s="30">
        <f t="shared" si="109"/>
        <v>0</v>
      </c>
      <c r="DX170" s="30">
        <f t="shared" si="110"/>
        <v>0</v>
      </c>
      <c r="DY170" s="77"/>
      <c r="DZ170" s="30"/>
      <c r="EA170" s="30">
        <f t="shared" si="111"/>
        <v>0</v>
      </c>
      <c r="EB170" s="30">
        <f t="shared" si="112"/>
        <v>0</v>
      </c>
      <c r="EC170" s="84">
        <f t="shared" si="113"/>
        <v>90677</v>
      </c>
      <c r="ED170" s="83">
        <f t="shared" si="114"/>
        <v>100779192</v>
      </c>
      <c r="EE170" s="83">
        <f t="shared" si="115"/>
        <v>112872695.04</v>
      </c>
      <c r="EF170" s="91" t="s">
        <v>1533</v>
      </c>
      <c r="EG170" s="70" t="s">
        <v>2063</v>
      </c>
      <c r="EH170" s="70" t="s">
        <v>2064</v>
      </c>
      <c r="EI170" s="28"/>
      <c r="EJ170" s="28"/>
      <c r="EK170" s="28"/>
      <c r="EL170" s="28"/>
      <c r="EM170" s="28"/>
      <c r="EN170" s="28"/>
      <c r="EO170" s="28"/>
      <c r="EP170" s="28"/>
      <c r="EQ170" s="28"/>
    </row>
    <row r="171" spans="1:147" ht="19.5" customHeight="1">
      <c r="A171" s="32"/>
      <c r="B171" s="86" t="s">
        <v>1958</v>
      </c>
      <c r="C171" s="70" t="s">
        <v>1922</v>
      </c>
      <c r="D171" s="70" t="s">
        <v>1923</v>
      </c>
      <c r="E171" s="70" t="s">
        <v>1923</v>
      </c>
      <c r="F171" s="25" t="s">
        <v>855</v>
      </c>
      <c r="G171" s="28"/>
      <c r="H171" s="28"/>
      <c r="I171" s="79">
        <v>100</v>
      </c>
      <c r="J171" s="70">
        <v>710000000</v>
      </c>
      <c r="K171" s="70" t="s">
        <v>1747</v>
      </c>
      <c r="L171" s="28" t="s">
        <v>1914</v>
      </c>
      <c r="M171" s="25" t="s">
        <v>359</v>
      </c>
      <c r="N171" s="25" t="s">
        <v>1948</v>
      </c>
      <c r="O171" s="76" t="s">
        <v>1959</v>
      </c>
      <c r="P171" s="28"/>
      <c r="Q171" s="28" t="s">
        <v>1925</v>
      </c>
      <c r="R171" s="28"/>
      <c r="S171" s="28"/>
      <c r="T171" s="28">
        <v>0</v>
      </c>
      <c r="U171" s="28">
        <v>0</v>
      </c>
      <c r="V171" s="75">
        <v>100</v>
      </c>
      <c r="W171" s="70" t="s">
        <v>1926</v>
      </c>
      <c r="X171" s="25" t="s">
        <v>886</v>
      </c>
      <c r="Y171" s="88">
        <v>8556</v>
      </c>
      <c r="Z171" s="89">
        <v>1656</v>
      </c>
      <c r="AA171" s="90">
        <f t="shared" si="59"/>
        <v>14168736</v>
      </c>
      <c r="AB171" s="83">
        <f t="shared" si="60"/>
        <v>15868984.320000002</v>
      </c>
      <c r="AC171" s="88">
        <v>17113</v>
      </c>
      <c r="AD171" s="89">
        <v>1656</v>
      </c>
      <c r="AE171" s="90">
        <f t="shared" si="61"/>
        <v>28339128</v>
      </c>
      <c r="AF171" s="83">
        <f t="shared" si="65"/>
        <v>31739823.360000003</v>
      </c>
      <c r="AG171" s="88">
        <v>17113</v>
      </c>
      <c r="AH171" s="89">
        <v>1656</v>
      </c>
      <c r="AI171" s="90">
        <f t="shared" si="62"/>
        <v>28339128</v>
      </c>
      <c r="AJ171" s="83">
        <f t="shared" si="66"/>
        <v>31739823.360000003</v>
      </c>
      <c r="AK171" s="88">
        <v>17113</v>
      </c>
      <c r="AL171" s="89">
        <v>1656</v>
      </c>
      <c r="AM171" s="90">
        <f t="shared" si="63"/>
        <v>28339128</v>
      </c>
      <c r="AN171" s="83">
        <f t="shared" si="67"/>
        <v>31739823.360000003</v>
      </c>
      <c r="AO171" s="88">
        <v>17113</v>
      </c>
      <c r="AP171" s="89">
        <v>1656</v>
      </c>
      <c r="AQ171" s="90">
        <f t="shared" si="64"/>
        <v>28339128</v>
      </c>
      <c r="AR171" s="83">
        <f t="shared" si="68"/>
        <v>31739823.360000003</v>
      </c>
      <c r="AS171" s="88">
        <v>17113</v>
      </c>
      <c r="AT171" s="89">
        <v>1656</v>
      </c>
      <c r="AU171" s="90">
        <f t="shared" si="69"/>
        <v>28339128</v>
      </c>
      <c r="AV171" s="83">
        <f t="shared" si="74"/>
        <v>31739823.360000003</v>
      </c>
      <c r="AW171" s="88">
        <v>17113</v>
      </c>
      <c r="AX171" s="89">
        <v>1656</v>
      </c>
      <c r="AY171" s="90">
        <f t="shared" si="70"/>
        <v>28339128</v>
      </c>
      <c r="AZ171" s="83">
        <f t="shared" si="75"/>
        <v>31739823.360000003</v>
      </c>
      <c r="BA171" s="88">
        <v>17113</v>
      </c>
      <c r="BB171" s="89">
        <v>1656</v>
      </c>
      <c r="BC171" s="90">
        <f t="shared" si="71"/>
        <v>28339128</v>
      </c>
      <c r="BD171" s="83">
        <f t="shared" si="76"/>
        <v>31739823.360000003</v>
      </c>
      <c r="BE171" s="88">
        <v>17113</v>
      </c>
      <c r="BF171" s="89">
        <v>1656</v>
      </c>
      <c r="BG171" s="90">
        <f t="shared" si="72"/>
        <v>28339128</v>
      </c>
      <c r="BH171" s="83">
        <f t="shared" si="77"/>
        <v>31739823.360000003</v>
      </c>
      <c r="BI171" s="88">
        <v>17113</v>
      </c>
      <c r="BJ171" s="89">
        <v>1656</v>
      </c>
      <c r="BK171" s="90">
        <f t="shared" si="73"/>
        <v>28339128</v>
      </c>
      <c r="BL171" s="83">
        <f t="shared" si="78"/>
        <v>31739823.360000003</v>
      </c>
      <c r="BM171" s="77"/>
      <c r="BN171" s="30"/>
      <c r="BO171" s="30">
        <f t="shared" si="79"/>
        <v>0</v>
      </c>
      <c r="BP171" s="30">
        <f t="shared" si="80"/>
        <v>0</v>
      </c>
      <c r="BQ171" s="77"/>
      <c r="BR171" s="30"/>
      <c r="BS171" s="30">
        <f t="shared" si="81"/>
        <v>0</v>
      </c>
      <c r="BT171" s="30">
        <f t="shared" si="82"/>
        <v>0</v>
      </c>
      <c r="BU171" s="77"/>
      <c r="BV171" s="30"/>
      <c r="BW171" s="30">
        <f t="shared" si="83"/>
        <v>0</v>
      </c>
      <c r="BX171" s="30">
        <f t="shared" si="84"/>
        <v>0</v>
      </c>
      <c r="BY171" s="77"/>
      <c r="BZ171" s="30"/>
      <c r="CA171" s="30">
        <f t="shared" si="85"/>
        <v>0</v>
      </c>
      <c r="CB171" s="30">
        <f t="shared" si="86"/>
        <v>0</v>
      </c>
      <c r="CC171" s="77"/>
      <c r="CD171" s="30"/>
      <c r="CE171" s="30">
        <f t="shared" si="87"/>
        <v>0</v>
      </c>
      <c r="CF171" s="30">
        <f t="shared" si="88"/>
        <v>0</v>
      </c>
      <c r="CG171" s="77"/>
      <c r="CH171" s="30"/>
      <c r="CI171" s="30">
        <f t="shared" si="89"/>
        <v>0</v>
      </c>
      <c r="CJ171" s="30">
        <f t="shared" si="90"/>
        <v>0</v>
      </c>
      <c r="CK171" s="77"/>
      <c r="CL171" s="30"/>
      <c r="CM171" s="30">
        <f t="shared" si="91"/>
        <v>0</v>
      </c>
      <c r="CN171" s="30">
        <f t="shared" si="92"/>
        <v>0</v>
      </c>
      <c r="CO171" s="77"/>
      <c r="CP171" s="30"/>
      <c r="CQ171" s="30">
        <f t="shared" si="93"/>
        <v>0</v>
      </c>
      <c r="CR171" s="30">
        <f t="shared" si="94"/>
        <v>0</v>
      </c>
      <c r="CS171" s="77"/>
      <c r="CT171" s="30"/>
      <c r="CU171" s="30">
        <f t="shared" si="95"/>
        <v>0</v>
      </c>
      <c r="CV171" s="30">
        <f t="shared" si="96"/>
        <v>0</v>
      </c>
      <c r="CW171" s="77"/>
      <c r="CX171" s="30"/>
      <c r="CY171" s="30">
        <f t="shared" si="97"/>
        <v>0</v>
      </c>
      <c r="CZ171" s="30">
        <f t="shared" si="98"/>
        <v>0</v>
      </c>
      <c r="DA171" s="77"/>
      <c r="DB171" s="30"/>
      <c r="DC171" s="30">
        <f t="shared" si="99"/>
        <v>0</v>
      </c>
      <c r="DD171" s="30">
        <f t="shared" si="100"/>
        <v>0</v>
      </c>
      <c r="DE171" s="77"/>
      <c r="DF171" s="30"/>
      <c r="DG171" s="30">
        <f t="shared" si="101"/>
        <v>0</v>
      </c>
      <c r="DH171" s="30">
        <f t="shared" si="102"/>
        <v>0</v>
      </c>
      <c r="DI171" s="77"/>
      <c r="DJ171" s="30"/>
      <c r="DK171" s="30">
        <f t="shared" si="103"/>
        <v>0</v>
      </c>
      <c r="DL171" s="30">
        <f t="shared" si="104"/>
        <v>0</v>
      </c>
      <c r="DM171" s="77"/>
      <c r="DN171" s="30"/>
      <c r="DO171" s="30">
        <f t="shared" si="105"/>
        <v>0</v>
      </c>
      <c r="DP171" s="30">
        <f t="shared" si="106"/>
        <v>0</v>
      </c>
      <c r="DQ171" s="77"/>
      <c r="DR171" s="30"/>
      <c r="DS171" s="30">
        <f t="shared" si="107"/>
        <v>0</v>
      </c>
      <c r="DT171" s="30">
        <f t="shared" si="108"/>
        <v>0</v>
      </c>
      <c r="DU171" s="77"/>
      <c r="DV171" s="30"/>
      <c r="DW171" s="30">
        <f t="shared" si="109"/>
        <v>0</v>
      </c>
      <c r="DX171" s="30">
        <f t="shared" si="110"/>
        <v>0</v>
      </c>
      <c r="DY171" s="77"/>
      <c r="DZ171" s="30"/>
      <c r="EA171" s="30">
        <f t="shared" si="111"/>
        <v>0</v>
      </c>
      <c r="EB171" s="30">
        <f t="shared" si="112"/>
        <v>0</v>
      </c>
      <c r="EC171" s="84">
        <f t="shared" si="113"/>
        <v>60857</v>
      </c>
      <c r="ED171" s="83">
        <f t="shared" si="114"/>
        <v>269220888</v>
      </c>
      <c r="EE171" s="83">
        <f t="shared" si="115"/>
        <v>301527394.56</v>
      </c>
      <c r="EF171" s="91" t="s">
        <v>1533</v>
      </c>
      <c r="EG171" s="70" t="s">
        <v>2063</v>
      </c>
      <c r="EH171" s="70" t="s">
        <v>2064</v>
      </c>
      <c r="EI171" s="28"/>
      <c r="EJ171" s="28"/>
      <c r="EK171" s="28"/>
      <c r="EL171" s="28"/>
      <c r="EM171" s="28"/>
      <c r="EN171" s="28"/>
      <c r="EO171" s="28"/>
      <c r="EP171" s="28"/>
      <c r="EQ171" s="28"/>
    </row>
    <row r="172" spans="1:147" ht="19.5" customHeight="1">
      <c r="A172" s="32"/>
      <c r="B172" s="86" t="s">
        <v>1960</v>
      </c>
      <c r="C172" s="70" t="s">
        <v>1922</v>
      </c>
      <c r="D172" s="70" t="s">
        <v>1923</v>
      </c>
      <c r="E172" s="70" t="s">
        <v>1923</v>
      </c>
      <c r="F172" s="25" t="s">
        <v>855</v>
      </c>
      <c r="G172" s="28"/>
      <c r="H172" s="28"/>
      <c r="I172" s="79">
        <v>100</v>
      </c>
      <c r="J172" s="70">
        <v>710000000</v>
      </c>
      <c r="K172" s="70" t="s">
        <v>1747</v>
      </c>
      <c r="L172" s="28" t="s">
        <v>1914</v>
      </c>
      <c r="M172" s="25" t="s">
        <v>359</v>
      </c>
      <c r="N172" s="25">
        <v>150000000</v>
      </c>
      <c r="O172" s="76" t="s">
        <v>1961</v>
      </c>
      <c r="P172" s="28"/>
      <c r="Q172" s="28" t="s">
        <v>1925</v>
      </c>
      <c r="R172" s="28"/>
      <c r="S172" s="28"/>
      <c r="T172" s="28">
        <v>0</v>
      </c>
      <c r="U172" s="28">
        <v>0</v>
      </c>
      <c r="V172" s="75">
        <v>100</v>
      </c>
      <c r="W172" s="70" t="s">
        <v>1926</v>
      </c>
      <c r="X172" s="25" t="s">
        <v>886</v>
      </c>
      <c r="Y172" s="88">
        <v>511</v>
      </c>
      <c r="Z172" s="89">
        <v>1656</v>
      </c>
      <c r="AA172" s="90">
        <f t="shared" si="59"/>
        <v>846216</v>
      </c>
      <c r="AB172" s="83">
        <f t="shared" si="60"/>
        <v>947761.92</v>
      </c>
      <c r="AC172" s="88">
        <v>1023</v>
      </c>
      <c r="AD172" s="89">
        <v>1656</v>
      </c>
      <c r="AE172" s="90">
        <f t="shared" si="61"/>
        <v>1694088</v>
      </c>
      <c r="AF172" s="83">
        <f t="shared" si="65"/>
        <v>1897378.5600000003</v>
      </c>
      <c r="AG172" s="88">
        <v>1023</v>
      </c>
      <c r="AH172" s="89">
        <v>1656</v>
      </c>
      <c r="AI172" s="90">
        <f t="shared" si="62"/>
        <v>1694088</v>
      </c>
      <c r="AJ172" s="83">
        <f t="shared" si="66"/>
        <v>1897378.5600000003</v>
      </c>
      <c r="AK172" s="88">
        <v>1023</v>
      </c>
      <c r="AL172" s="89">
        <v>1656</v>
      </c>
      <c r="AM172" s="90">
        <f t="shared" si="63"/>
        <v>1694088</v>
      </c>
      <c r="AN172" s="83">
        <f t="shared" si="67"/>
        <v>1897378.5600000003</v>
      </c>
      <c r="AO172" s="88">
        <v>1023</v>
      </c>
      <c r="AP172" s="89">
        <v>1656</v>
      </c>
      <c r="AQ172" s="90">
        <f t="shared" si="64"/>
        <v>1694088</v>
      </c>
      <c r="AR172" s="83">
        <f t="shared" si="68"/>
        <v>1897378.5600000003</v>
      </c>
      <c r="AS172" s="88">
        <v>1023</v>
      </c>
      <c r="AT172" s="89">
        <v>1656</v>
      </c>
      <c r="AU172" s="90">
        <f t="shared" si="69"/>
        <v>1694088</v>
      </c>
      <c r="AV172" s="83">
        <f t="shared" si="74"/>
        <v>1897378.5600000003</v>
      </c>
      <c r="AW172" s="88">
        <v>1023</v>
      </c>
      <c r="AX172" s="89">
        <v>1656</v>
      </c>
      <c r="AY172" s="90">
        <f t="shared" si="70"/>
        <v>1694088</v>
      </c>
      <c r="AZ172" s="83">
        <f t="shared" si="75"/>
        <v>1897378.5600000003</v>
      </c>
      <c r="BA172" s="88">
        <v>1023</v>
      </c>
      <c r="BB172" s="89">
        <v>1656</v>
      </c>
      <c r="BC172" s="90">
        <f t="shared" si="71"/>
        <v>1694088</v>
      </c>
      <c r="BD172" s="83">
        <f t="shared" si="76"/>
        <v>1897378.5600000003</v>
      </c>
      <c r="BE172" s="88">
        <v>1023</v>
      </c>
      <c r="BF172" s="89">
        <v>1656</v>
      </c>
      <c r="BG172" s="90">
        <f t="shared" si="72"/>
        <v>1694088</v>
      </c>
      <c r="BH172" s="83">
        <f t="shared" si="77"/>
        <v>1897378.5600000003</v>
      </c>
      <c r="BI172" s="88">
        <v>1023</v>
      </c>
      <c r="BJ172" s="89">
        <v>1656</v>
      </c>
      <c r="BK172" s="90">
        <f t="shared" si="73"/>
        <v>1694088</v>
      </c>
      <c r="BL172" s="83">
        <f t="shared" si="78"/>
        <v>1897378.5600000003</v>
      </c>
      <c r="BM172" s="77"/>
      <c r="BN172" s="30"/>
      <c r="BO172" s="30">
        <f t="shared" si="79"/>
        <v>0</v>
      </c>
      <c r="BP172" s="30">
        <f t="shared" si="80"/>
        <v>0</v>
      </c>
      <c r="BQ172" s="77"/>
      <c r="BR172" s="30"/>
      <c r="BS172" s="30">
        <f t="shared" si="81"/>
        <v>0</v>
      </c>
      <c r="BT172" s="30">
        <f t="shared" si="82"/>
        <v>0</v>
      </c>
      <c r="BU172" s="77"/>
      <c r="BV172" s="30"/>
      <c r="BW172" s="30">
        <f t="shared" si="83"/>
        <v>0</v>
      </c>
      <c r="BX172" s="30">
        <f t="shared" si="84"/>
        <v>0</v>
      </c>
      <c r="BY172" s="77"/>
      <c r="BZ172" s="30"/>
      <c r="CA172" s="30">
        <f t="shared" si="85"/>
        <v>0</v>
      </c>
      <c r="CB172" s="30">
        <f t="shared" si="86"/>
        <v>0</v>
      </c>
      <c r="CC172" s="77"/>
      <c r="CD172" s="30"/>
      <c r="CE172" s="30">
        <f t="shared" si="87"/>
        <v>0</v>
      </c>
      <c r="CF172" s="30">
        <f t="shared" si="88"/>
        <v>0</v>
      </c>
      <c r="CG172" s="77"/>
      <c r="CH172" s="30"/>
      <c r="CI172" s="30">
        <f t="shared" si="89"/>
        <v>0</v>
      </c>
      <c r="CJ172" s="30">
        <f t="shared" si="90"/>
        <v>0</v>
      </c>
      <c r="CK172" s="77"/>
      <c r="CL172" s="30"/>
      <c r="CM172" s="30">
        <f t="shared" si="91"/>
        <v>0</v>
      </c>
      <c r="CN172" s="30">
        <f t="shared" si="92"/>
        <v>0</v>
      </c>
      <c r="CO172" s="77"/>
      <c r="CP172" s="30"/>
      <c r="CQ172" s="30">
        <f t="shared" si="93"/>
        <v>0</v>
      </c>
      <c r="CR172" s="30">
        <f t="shared" si="94"/>
        <v>0</v>
      </c>
      <c r="CS172" s="77"/>
      <c r="CT172" s="30"/>
      <c r="CU172" s="30">
        <f t="shared" si="95"/>
        <v>0</v>
      </c>
      <c r="CV172" s="30">
        <f t="shared" si="96"/>
        <v>0</v>
      </c>
      <c r="CW172" s="77"/>
      <c r="CX172" s="30"/>
      <c r="CY172" s="30">
        <f t="shared" si="97"/>
        <v>0</v>
      </c>
      <c r="CZ172" s="30">
        <f t="shared" si="98"/>
        <v>0</v>
      </c>
      <c r="DA172" s="77"/>
      <c r="DB172" s="30"/>
      <c r="DC172" s="30">
        <f t="shared" si="99"/>
        <v>0</v>
      </c>
      <c r="DD172" s="30">
        <f t="shared" si="100"/>
        <v>0</v>
      </c>
      <c r="DE172" s="77"/>
      <c r="DF172" s="30"/>
      <c r="DG172" s="30">
        <f t="shared" si="101"/>
        <v>0</v>
      </c>
      <c r="DH172" s="30">
        <f t="shared" si="102"/>
        <v>0</v>
      </c>
      <c r="DI172" s="77"/>
      <c r="DJ172" s="30"/>
      <c r="DK172" s="30">
        <f t="shared" si="103"/>
        <v>0</v>
      </c>
      <c r="DL172" s="30">
        <f t="shared" si="104"/>
        <v>0</v>
      </c>
      <c r="DM172" s="77"/>
      <c r="DN172" s="30"/>
      <c r="DO172" s="30">
        <f t="shared" si="105"/>
        <v>0</v>
      </c>
      <c r="DP172" s="30">
        <f t="shared" si="106"/>
        <v>0</v>
      </c>
      <c r="DQ172" s="77"/>
      <c r="DR172" s="30"/>
      <c r="DS172" s="30">
        <f t="shared" si="107"/>
        <v>0</v>
      </c>
      <c r="DT172" s="30">
        <f t="shared" si="108"/>
        <v>0</v>
      </c>
      <c r="DU172" s="77"/>
      <c r="DV172" s="30"/>
      <c r="DW172" s="30">
        <f t="shared" si="109"/>
        <v>0</v>
      </c>
      <c r="DX172" s="30">
        <f t="shared" si="110"/>
        <v>0</v>
      </c>
      <c r="DY172" s="77"/>
      <c r="DZ172" s="30"/>
      <c r="EA172" s="30">
        <f t="shared" si="111"/>
        <v>0</v>
      </c>
      <c r="EB172" s="30">
        <f t="shared" si="112"/>
        <v>0</v>
      </c>
      <c r="EC172" s="84">
        <f t="shared" si="113"/>
        <v>162573</v>
      </c>
      <c r="ED172" s="83">
        <f t="shared" si="114"/>
        <v>16093008</v>
      </c>
      <c r="EE172" s="83">
        <f t="shared" si="115"/>
        <v>18024168.96</v>
      </c>
      <c r="EF172" s="91" t="s">
        <v>1533</v>
      </c>
      <c r="EG172" s="70" t="s">
        <v>2063</v>
      </c>
      <c r="EH172" s="70" t="s">
        <v>2064</v>
      </c>
      <c r="EI172" s="28"/>
      <c r="EJ172" s="28"/>
      <c r="EK172" s="28"/>
      <c r="EL172" s="28"/>
      <c r="EM172" s="28"/>
      <c r="EN172" s="28"/>
      <c r="EO172" s="28"/>
      <c r="EP172" s="28"/>
      <c r="EQ172" s="28"/>
    </row>
    <row r="173" spans="1:147" ht="19.5" customHeight="1">
      <c r="A173" s="32"/>
      <c r="B173" s="86" t="s">
        <v>1962</v>
      </c>
      <c r="C173" s="70" t="s">
        <v>1922</v>
      </c>
      <c r="D173" s="70" t="s">
        <v>1923</v>
      </c>
      <c r="E173" s="70" t="s">
        <v>1923</v>
      </c>
      <c r="F173" s="25" t="s">
        <v>855</v>
      </c>
      <c r="G173" s="28"/>
      <c r="H173" s="28"/>
      <c r="I173" s="79">
        <v>100</v>
      </c>
      <c r="J173" s="70">
        <v>710000000</v>
      </c>
      <c r="K173" s="70" t="s">
        <v>1747</v>
      </c>
      <c r="L173" s="28" t="s">
        <v>1914</v>
      </c>
      <c r="M173" s="25" t="s">
        <v>359</v>
      </c>
      <c r="N173" s="25">
        <v>430000000</v>
      </c>
      <c r="O173" s="76" t="s">
        <v>1963</v>
      </c>
      <c r="P173" s="28"/>
      <c r="Q173" s="28" t="s">
        <v>1925</v>
      </c>
      <c r="R173" s="28"/>
      <c r="S173" s="28"/>
      <c r="T173" s="28">
        <v>0</v>
      </c>
      <c r="U173" s="28">
        <v>0</v>
      </c>
      <c r="V173" s="75">
        <v>100</v>
      </c>
      <c r="W173" s="70" t="s">
        <v>1926</v>
      </c>
      <c r="X173" s="25" t="s">
        <v>886</v>
      </c>
      <c r="Y173" s="88">
        <v>4356</v>
      </c>
      <c r="Z173" s="89">
        <v>1656</v>
      </c>
      <c r="AA173" s="90">
        <f t="shared" si="59"/>
        <v>7213536</v>
      </c>
      <c r="AB173" s="83">
        <f t="shared" si="60"/>
        <v>8079160.320000001</v>
      </c>
      <c r="AC173" s="88">
        <v>8712</v>
      </c>
      <c r="AD173" s="89">
        <v>1656</v>
      </c>
      <c r="AE173" s="90">
        <f t="shared" si="61"/>
        <v>14427072</v>
      </c>
      <c r="AF173" s="83">
        <f t="shared" si="65"/>
        <v>16158320.640000002</v>
      </c>
      <c r="AG173" s="88">
        <v>8712</v>
      </c>
      <c r="AH173" s="89">
        <v>1656</v>
      </c>
      <c r="AI173" s="90">
        <f t="shared" si="62"/>
        <v>14427072</v>
      </c>
      <c r="AJ173" s="83">
        <f t="shared" si="66"/>
        <v>16158320.640000002</v>
      </c>
      <c r="AK173" s="88">
        <v>8712</v>
      </c>
      <c r="AL173" s="89">
        <v>1656</v>
      </c>
      <c r="AM173" s="90">
        <f t="shared" si="63"/>
        <v>14427072</v>
      </c>
      <c r="AN173" s="83">
        <f t="shared" si="67"/>
        <v>16158320.640000002</v>
      </c>
      <c r="AO173" s="88">
        <v>8712</v>
      </c>
      <c r="AP173" s="89">
        <v>1656</v>
      </c>
      <c r="AQ173" s="90">
        <f t="shared" si="64"/>
        <v>14427072</v>
      </c>
      <c r="AR173" s="83">
        <f t="shared" si="68"/>
        <v>16158320.640000002</v>
      </c>
      <c r="AS173" s="88">
        <v>8712</v>
      </c>
      <c r="AT173" s="89">
        <v>1656</v>
      </c>
      <c r="AU173" s="90">
        <f t="shared" si="69"/>
        <v>14427072</v>
      </c>
      <c r="AV173" s="83">
        <f t="shared" si="74"/>
        <v>16158320.640000002</v>
      </c>
      <c r="AW173" s="88">
        <v>8712</v>
      </c>
      <c r="AX173" s="89">
        <v>1656</v>
      </c>
      <c r="AY173" s="90">
        <f t="shared" si="70"/>
        <v>14427072</v>
      </c>
      <c r="AZ173" s="83">
        <f t="shared" si="75"/>
        <v>16158320.640000002</v>
      </c>
      <c r="BA173" s="88">
        <v>8712</v>
      </c>
      <c r="BB173" s="89">
        <v>1656</v>
      </c>
      <c r="BC173" s="90">
        <f t="shared" si="71"/>
        <v>14427072</v>
      </c>
      <c r="BD173" s="83">
        <f t="shared" si="76"/>
        <v>16158320.640000002</v>
      </c>
      <c r="BE173" s="88">
        <v>8712</v>
      </c>
      <c r="BF173" s="89">
        <v>1656</v>
      </c>
      <c r="BG173" s="90">
        <f t="shared" si="72"/>
        <v>14427072</v>
      </c>
      <c r="BH173" s="83">
        <f t="shared" si="77"/>
        <v>16158320.640000002</v>
      </c>
      <c r="BI173" s="88">
        <v>8712</v>
      </c>
      <c r="BJ173" s="89">
        <v>1656</v>
      </c>
      <c r="BK173" s="90">
        <f t="shared" si="73"/>
        <v>14427072</v>
      </c>
      <c r="BL173" s="83">
        <f t="shared" si="78"/>
        <v>16158320.640000002</v>
      </c>
      <c r="BM173" s="77"/>
      <c r="BN173" s="30"/>
      <c r="BO173" s="30">
        <f t="shared" si="79"/>
        <v>0</v>
      </c>
      <c r="BP173" s="30">
        <f t="shared" si="80"/>
        <v>0</v>
      </c>
      <c r="BQ173" s="77"/>
      <c r="BR173" s="30"/>
      <c r="BS173" s="30">
        <f t="shared" si="81"/>
        <v>0</v>
      </c>
      <c r="BT173" s="30">
        <f t="shared" si="82"/>
        <v>0</v>
      </c>
      <c r="BU173" s="77"/>
      <c r="BV173" s="30"/>
      <c r="BW173" s="30">
        <f t="shared" si="83"/>
        <v>0</v>
      </c>
      <c r="BX173" s="30">
        <f t="shared" si="84"/>
        <v>0</v>
      </c>
      <c r="BY173" s="77"/>
      <c r="BZ173" s="30"/>
      <c r="CA173" s="30">
        <f t="shared" si="85"/>
        <v>0</v>
      </c>
      <c r="CB173" s="30">
        <f t="shared" si="86"/>
        <v>0</v>
      </c>
      <c r="CC173" s="77"/>
      <c r="CD173" s="30"/>
      <c r="CE173" s="30">
        <f t="shared" si="87"/>
        <v>0</v>
      </c>
      <c r="CF173" s="30">
        <f t="shared" si="88"/>
        <v>0</v>
      </c>
      <c r="CG173" s="77"/>
      <c r="CH173" s="30"/>
      <c r="CI173" s="30">
        <f t="shared" si="89"/>
        <v>0</v>
      </c>
      <c r="CJ173" s="30">
        <f t="shared" si="90"/>
        <v>0</v>
      </c>
      <c r="CK173" s="77"/>
      <c r="CL173" s="30"/>
      <c r="CM173" s="30">
        <f t="shared" si="91"/>
        <v>0</v>
      </c>
      <c r="CN173" s="30">
        <f t="shared" si="92"/>
        <v>0</v>
      </c>
      <c r="CO173" s="77"/>
      <c r="CP173" s="30"/>
      <c r="CQ173" s="30">
        <f t="shared" si="93"/>
        <v>0</v>
      </c>
      <c r="CR173" s="30">
        <f t="shared" si="94"/>
        <v>0</v>
      </c>
      <c r="CS173" s="77"/>
      <c r="CT173" s="30"/>
      <c r="CU173" s="30">
        <f t="shared" si="95"/>
        <v>0</v>
      </c>
      <c r="CV173" s="30">
        <f t="shared" si="96"/>
        <v>0</v>
      </c>
      <c r="CW173" s="77"/>
      <c r="CX173" s="30"/>
      <c r="CY173" s="30">
        <f t="shared" si="97"/>
        <v>0</v>
      </c>
      <c r="CZ173" s="30">
        <f t="shared" si="98"/>
        <v>0</v>
      </c>
      <c r="DA173" s="77"/>
      <c r="DB173" s="30"/>
      <c r="DC173" s="30">
        <f t="shared" si="99"/>
        <v>0</v>
      </c>
      <c r="DD173" s="30">
        <f t="shared" si="100"/>
        <v>0</v>
      </c>
      <c r="DE173" s="77"/>
      <c r="DF173" s="30"/>
      <c r="DG173" s="30">
        <f t="shared" si="101"/>
        <v>0</v>
      </c>
      <c r="DH173" s="30">
        <f t="shared" si="102"/>
        <v>0</v>
      </c>
      <c r="DI173" s="77"/>
      <c r="DJ173" s="30"/>
      <c r="DK173" s="30">
        <f t="shared" si="103"/>
        <v>0</v>
      </c>
      <c r="DL173" s="30">
        <f t="shared" si="104"/>
        <v>0</v>
      </c>
      <c r="DM173" s="77"/>
      <c r="DN173" s="30"/>
      <c r="DO173" s="30">
        <f t="shared" si="105"/>
        <v>0</v>
      </c>
      <c r="DP173" s="30">
        <f t="shared" si="106"/>
        <v>0</v>
      </c>
      <c r="DQ173" s="77"/>
      <c r="DR173" s="30"/>
      <c r="DS173" s="30">
        <f t="shared" si="107"/>
        <v>0</v>
      </c>
      <c r="DT173" s="30">
        <f t="shared" si="108"/>
        <v>0</v>
      </c>
      <c r="DU173" s="77"/>
      <c r="DV173" s="30"/>
      <c r="DW173" s="30">
        <f t="shared" si="109"/>
        <v>0</v>
      </c>
      <c r="DX173" s="30">
        <f t="shared" si="110"/>
        <v>0</v>
      </c>
      <c r="DY173" s="77"/>
      <c r="DZ173" s="30"/>
      <c r="EA173" s="30">
        <f t="shared" si="111"/>
        <v>0</v>
      </c>
      <c r="EB173" s="30">
        <f t="shared" si="112"/>
        <v>0</v>
      </c>
      <c r="EC173" s="84">
        <f t="shared" si="113"/>
        <v>9718</v>
      </c>
      <c r="ED173" s="83">
        <f t="shared" si="114"/>
        <v>137057184</v>
      </c>
      <c r="EE173" s="83">
        <f t="shared" si="115"/>
        <v>153504046.08</v>
      </c>
      <c r="EF173" s="91" t="s">
        <v>1533</v>
      </c>
      <c r="EG173" s="70" t="s">
        <v>2063</v>
      </c>
      <c r="EH173" s="70" t="s">
        <v>2064</v>
      </c>
      <c r="EI173" s="28"/>
      <c r="EJ173" s="28"/>
      <c r="EK173" s="28"/>
      <c r="EL173" s="28"/>
      <c r="EM173" s="28"/>
      <c r="EN173" s="28"/>
      <c r="EO173" s="28"/>
      <c r="EP173" s="28"/>
      <c r="EQ173" s="28"/>
    </row>
    <row r="174" spans="1:147" ht="19.5" customHeight="1">
      <c r="A174" s="32"/>
      <c r="B174" s="86" t="s">
        <v>1964</v>
      </c>
      <c r="C174" s="70" t="s">
        <v>1922</v>
      </c>
      <c r="D174" s="70" t="s">
        <v>1923</v>
      </c>
      <c r="E174" s="70" t="s">
        <v>1923</v>
      </c>
      <c r="F174" s="25" t="s">
        <v>855</v>
      </c>
      <c r="G174" s="28"/>
      <c r="H174" s="28"/>
      <c r="I174" s="79">
        <v>100</v>
      </c>
      <c r="J174" s="70">
        <v>710000000</v>
      </c>
      <c r="K174" s="70" t="s">
        <v>1747</v>
      </c>
      <c r="L174" s="28" t="s">
        <v>1914</v>
      </c>
      <c r="M174" s="25" t="s">
        <v>359</v>
      </c>
      <c r="N174" s="25">
        <v>430000000</v>
      </c>
      <c r="O174" s="76" t="s">
        <v>1965</v>
      </c>
      <c r="P174" s="28"/>
      <c r="Q174" s="28" t="s">
        <v>1925</v>
      </c>
      <c r="R174" s="28"/>
      <c r="S174" s="28"/>
      <c r="T174" s="28">
        <v>0</v>
      </c>
      <c r="U174" s="28">
        <v>0</v>
      </c>
      <c r="V174" s="75">
        <v>100</v>
      </c>
      <c r="W174" s="70" t="s">
        <v>1926</v>
      </c>
      <c r="X174" s="25" t="s">
        <v>886</v>
      </c>
      <c r="Y174" s="88">
        <v>6405</v>
      </c>
      <c r="Z174" s="89">
        <v>1656</v>
      </c>
      <c r="AA174" s="90">
        <f t="shared" si="59"/>
        <v>10606680</v>
      </c>
      <c r="AB174" s="83">
        <f t="shared" si="60"/>
        <v>11879481.600000001</v>
      </c>
      <c r="AC174" s="88">
        <v>12811</v>
      </c>
      <c r="AD174" s="89">
        <v>1656</v>
      </c>
      <c r="AE174" s="90">
        <f t="shared" si="61"/>
        <v>21215016</v>
      </c>
      <c r="AF174" s="83">
        <f t="shared" si="65"/>
        <v>23760817.92</v>
      </c>
      <c r="AG174" s="88">
        <v>12811</v>
      </c>
      <c r="AH174" s="89">
        <v>1656</v>
      </c>
      <c r="AI174" s="90">
        <f t="shared" si="62"/>
        <v>21215016</v>
      </c>
      <c r="AJ174" s="83">
        <f t="shared" si="66"/>
        <v>23760817.92</v>
      </c>
      <c r="AK174" s="88">
        <v>12811</v>
      </c>
      <c r="AL174" s="89">
        <v>1656</v>
      </c>
      <c r="AM174" s="90">
        <f t="shared" si="63"/>
        <v>21215016</v>
      </c>
      <c r="AN174" s="83">
        <f t="shared" si="67"/>
        <v>23760817.92</v>
      </c>
      <c r="AO174" s="88">
        <v>12811</v>
      </c>
      <c r="AP174" s="89">
        <v>1656</v>
      </c>
      <c r="AQ174" s="90">
        <f t="shared" si="64"/>
        <v>21215016</v>
      </c>
      <c r="AR174" s="83">
        <f t="shared" si="68"/>
        <v>23760817.92</v>
      </c>
      <c r="AS174" s="88">
        <v>12811</v>
      </c>
      <c r="AT174" s="89">
        <v>1656</v>
      </c>
      <c r="AU174" s="90">
        <f t="shared" si="69"/>
        <v>21215016</v>
      </c>
      <c r="AV174" s="83">
        <f t="shared" si="74"/>
        <v>23760817.92</v>
      </c>
      <c r="AW174" s="88">
        <v>12811</v>
      </c>
      <c r="AX174" s="89">
        <v>1656</v>
      </c>
      <c r="AY174" s="90">
        <f t="shared" si="70"/>
        <v>21215016</v>
      </c>
      <c r="AZ174" s="83">
        <f t="shared" si="75"/>
        <v>23760817.92</v>
      </c>
      <c r="BA174" s="88">
        <v>12811</v>
      </c>
      <c r="BB174" s="89">
        <v>1656</v>
      </c>
      <c r="BC174" s="90">
        <f t="shared" si="71"/>
        <v>21215016</v>
      </c>
      <c r="BD174" s="83">
        <f t="shared" si="76"/>
        <v>23760817.92</v>
      </c>
      <c r="BE174" s="88">
        <v>12811</v>
      </c>
      <c r="BF174" s="89">
        <v>1656</v>
      </c>
      <c r="BG174" s="90">
        <f t="shared" si="72"/>
        <v>21215016</v>
      </c>
      <c r="BH174" s="83">
        <f t="shared" si="77"/>
        <v>23760817.92</v>
      </c>
      <c r="BI174" s="88">
        <v>12811</v>
      </c>
      <c r="BJ174" s="89">
        <v>1656</v>
      </c>
      <c r="BK174" s="90">
        <f t="shared" si="73"/>
        <v>21215016</v>
      </c>
      <c r="BL174" s="83">
        <f t="shared" si="78"/>
        <v>23760817.92</v>
      </c>
      <c r="BM174" s="77"/>
      <c r="BN174" s="30"/>
      <c r="BO174" s="30">
        <f t="shared" si="79"/>
        <v>0</v>
      </c>
      <c r="BP174" s="30">
        <f t="shared" si="80"/>
        <v>0</v>
      </c>
      <c r="BQ174" s="77"/>
      <c r="BR174" s="30"/>
      <c r="BS174" s="30">
        <f t="shared" si="81"/>
        <v>0</v>
      </c>
      <c r="BT174" s="30">
        <f t="shared" si="82"/>
        <v>0</v>
      </c>
      <c r="BU174" s="77"/>
      <c r="BV174" s="30"/>
      <c r="BW174" s="30">
        <f t="shared" si="83"/>
        <v>0</v>
      </c>
      <c r="BX174" s="30">
        <f t="shared" si="84"/>
        <v>0</v>
      </c>
      <c r="BY174" s="77"/>
      <c r="BZ174" s="30"/>
      <c r="CA174" s="30">
        <f t="shared" si="85"/>
        <v>0</v>
      </c>
      <c r="CB174" s="30">
        <f t="shared" si="86"/>
        <v>0</v>
      </c>
      <c r="CC174" s="77"/>
      <c r="CD174" s="30"/>
      <c r="CE174" s="30">
        <f t="shared" si="87"/>
        <v>0</v>
      </c>
      <c r="CF174" s="30">
        <f t="shared" si="88"/>
        <v>0</v>
      </c>
      <c r="CG174" s="77"/>
      <c r="CH174" s="30"/>
      <c r="CI174" s="30">
        <f t="shared" si="89"/>
        <v>0</v>
      </c>
      <c r="CJ174" s="30">
        <f t="shared" si="90"/>
        <v>0</v>
      </c>
      <c r="CK174" s="77"/>
      <c r="CL174" s="30"/>
      <c r="CM174" s="30">
        <f t="shared" si="91"/>
        <v>0</v>
      </c>
      <c r="CN174" s="30">
        <f t="shared" si="92"/>
        <v>0</v>
      </c>
      <c r="CO174" s="77"/>
      <c r="CP174" s="30"/>
      <c r="CQ174" s="30">
        <f t="shared" si="93"/>
        <v>0</v>
      </c>
      <c r="CR174" s="30">
        <f t="shared" si="94"/>
        <v>0</v>
      </c>
      <c r="CS174" s="77"/>
      <c r="CT174" s="30"/>
      <c r="CU174" s="30">
        <f t="shared" si="95"/>
        <v>0</v>
      </c>
      <c r="CV174" s="30">
        <f t="shared" si="96"/>
        <v>0</v>
      </c>
      <c r="CW174" s="77"/>
      <c r="CX174" s="30"/>
      <c r="CY174" s="30">
        <f t="shared" si="97"/>
        <v>0</v>
      </c>
      <c r="CZ174" s="30">
        <f t="shared" si="98"/>
        <v>0</v>
      </c>
      <c r="DA174" s="77"/>
      <c r="DB174" s="30"/>
      <c r="DC174" s="30">
        <f t="shared" si="99"/>
        <v>0</v>
      </c>
      <c r="DD174" s="30">
        <f t="shared" si="100"/>
        <v>0</v>
      </c>
      <c r="DE174" s="77"/>
      <c r="DF174" s="30"/>
      <c r="DG174" s="30">
        <f t="shared" si="101"/>
        <v>0</v>
      </c>
      <c r="DH174" s="30">
        <f t="shared" si="102"/>
        <v>0</v>
      </c>
      <c r="DI174" s="77"/>
      <c r="DJ174" s="30"/>
      <c r="DK174" s="30">
        <f t="shared" si="103"/>
        <v>0</v>
      </c>
      <c r="DL174" s="30">
        <f t="shared" si="104"/>
        <v>0</v>
      </c>
      <c r="DM174" s="77"/>
      <c r="DN174" s="30"/>
      <c r="DO174" s="30">
        <f t="shared" si="105"/>
        <v>0</v>
      </c>
      <c r="DP174" s="30">
        <f t="shared" si="106"/>
        <v>0</v>
      </c>
      <c r="DQ174" s="77"/>
      <c r="DR174" s="30"/>
      <c r="DS174" s="30">
        <f t="shared" si="107"/>
        <v>0</v>
      </c>
      <c r="DT174" s="30">
        <f t="shared" si="108"/>
        <v>0</v>
      </c>
      <c r="DU174" s="77"/>
      <c r="DV174" s="30"/>
      <c r="DW174" s="30">
        <f t="shared" si="109"/>
        <v>0</v>
      </c>
      <c r="DX174" s="30">
        <f t="shared" si="110"/>
        <v>0</v>
      </c>
      <c r="DY174" s="77"/>
      <c r="DZ174" s="30"/>
      <c r="EA174" s="30">
        <f t="shared" si="111"/>
        <v>0</v>
      </c>
      <c r="EB174" s="30">
        <f t="shared" si="112"/>
        <v>0</v>
      </c>
      <c r="EC174" s="84">
        <f t="shared" si="113"/>
        <v>82764</v>
      </c>
      <c r="ED174" s="83">
        <f t="shared" si="114"/>
        <v>201541824</v>
      </c>
      <c r="EE174" s="83">
        <f t="shared" si="115"/>
        <v>225726842.88000003</v>
      </c>
      <c r="EF174" s="91" t="s">
        <v>1533</v>
      </c>
      <c r="EG174" s="70" t="s">
        <v>2063</v>
      </c>
      <c r="EH174" s="70" t="s">
        <v>2064</v>
      </c>
      <c r="EI174" s="28"/>
      <c r="EJ174" s="28"/>
      <c r="EK174" s="28"/>
      <c r="EL174" s="28"/>
      <c r="EM174" s="28"/>
      <c r="EN174" s="28"/>
      <c r="EO174" s="28"/>
      <c r="EP174" s="28"/>
      <c r="EQ174" s="28"/>
    </row>
    <row r="175" spans="1:147" ht="19.5" customHeight="1">
      <c r="A175" s="32"/>
      <c r="B175" s="86" t="s">
        <v>1966</v>
      </c>
      <c r="C175" s="70" t="s">
        <v>1922</v>
      </c>
      <c r="D175" s="70" t="s">
        <v>1923</v>
      </c>
      <c r="E175" s="70" t="s">
        <v>1923</v>
      </c>
      <c r="F175" s="25" t="s">
        <v>855</v>
      </c>
      <c r="G175" s="28"/>
      <c r="H175" s="28"/>
      <c r="I175" s="79">
        <v>100</v>
      </c>
      <c r="J175" s="70">
        <v>710000000</v>
      </c>
      <c r="K175" s="70" t="s">
        <v>1747</v>
      </c>
      <c r="L175" s="28" t="s">
        <v>1914</v>
      </c>
      <c r="M175" s="25" t="s">
        <v>359</v>
      </c>
      <c r="N175" s="25">
        <v>430000000</v>
      </c>
      <c r="O175" s="76" t="s">
        <v>1967</v>
      </c>
      <c r="P175" s="28"/>
      <c r="Q175" s="28" t="s">
        <v>1925</v>
      </c>
      <c r="R175" s="28"/>
      <c r="S175" s="28"/>
      <c r="T175" s="28">
        <v>0</v>
      </c>
      <c r="U175" s="28">
        <v>0</v>
      </c>
      <c r="V175" s="75">
        <v>100</v>
      </c>
      <c r="W175" s="70" t="s">
        <v>1926</v>
      </c>
      <c r="X175" s="25" t="s">
        <v>886</v>
      </c>
      <c r="Y175" s="88">
        <v>7628</v>
      </c>
      <c r="Z175" s="89">
        <v>1656</v>
      </c>
      <c r="AA175" s="90">
        <f t="shared" si="59"/>
        <v>12631968</v>
      </c>
      <c r="AB175" s="83">
        <f t="shared" si="60"/>
        <v>14147804.160000002</v>
      </c>
      <c r="AC175" s="88">
        <v>15256</v>
      </c>
      <c r="AD175" s="89">
        <v>1656</v>
      </c>
      <c r="AE175" s="90">
        <f t="shared" si="61"/>
        <v>25263936</v>
      </c>
      <c r="AF175" s="83">
        <f t="shared" si="65"/>
        <v>28295608.320000004</v>
      </c>
      <c r="AG175" s="88">
        <v>15256</v>
      </c>
      <c r="AH175" s="89">
        <v>1656</v>
      </c>
      <c r="AI175" s="90">
        <f t="shared" si="62"/>
        <v>25263936</v>
      </c>
      <c r="AJ175" s="83">
        <f t="shared" si="66"/>
        <v>28295608.320000004</v>
      </c>
      <c r="AK175" s="88">
        <v>15256</v>
      </c>
      <c r="AL175" s="89">
        <v>1656</v>
      </c>
      <c r="AM175" s="90">
        <f t="shared" si="63"/>
        <v>25263936</v>
      </c>
      <c r="AN175" s="83">
        <f t="shared" si="67"/>
        <v>28295608.320000004</v>
      </c>
      <c r="AO175" s="88">
        <v>15256</v>
      </c>
      <c r="AP175" s="89">
        <v>1656</v>
      </c>
      <c r="AQ175" s="90">
        <f t="shared" si="64"/>
        <v>25263936</v>
      </c>
      <c r="AR175" s="83">
        <f t="shared" si="68"/>
        <v>28295608.320000004</v>
      </c>
      <c r="AS175" s="88">
        <v>15256</v>
      </c>
      <c r="AT175" s="89">
        <v>1656</v>
      </c>
      <c r="AU175" s="90">
        <f t="shared" si="69"/>
        <v>25263936</v>
      </c>
      <c r="AV175" s="83">
        <f t="shared" si="74"/>
        <v>28295608.320000004</v>
      </c>
      <c r="AW175" s="88">
        <v>15256</v>
      </c>
      <c r="AX175" s="89">
        <v>1656</v>
      </c>
      <c r="AY175" s="90">
        <f t="shared" si="70"/>
        <v>25263936</v>
      </c>
      <c r="AZ175" s="83">
        <f t="shared" si="75"/>
        <v>28295608.320000004</v>
      </c>
      <c r="BA175" s="88">
        <v>15256</v>
      </c>
      <c r="BB175" s="89">
        <v>1656</v>
      </c>
      <c r="BC175" s="90">
        <f t="shared" si="71"/>
        <v>25263936</v>
      </c>
      <c r="BD175" s="83">
        <f t="shared" si="76"/>
        <v>28295608.320000004</v>
      </c>
      <c r="BE175" s="88">
        <v>15256</v>
      </c>
      <c r="BF175" s="89">
        <v>1656</v>
      </c>
      <c r="BG175" s="90">
        <f t="shared" si="72"/>
        <v>25263936</v>
      </c>
      <c r="BH175" s="83">
        <f t="shared" si="77"/>
        <v>28295608.320000004</v>
      </c>
      <c r="BI175" s="88">
        <v>15256</v>
      </c>
      <c r="BJ175" s="89">
        <v>1656</v>
      </c>
      <c r="BK175" s="90">
        <f t="shared" si="73"/>
        <v>25263936</v>
      </c>
      <c r="BL175" s="83">
        <f t="shared" si="78"/>
        <v>28295608.320000004</v>
      </c>
      <c r="BM175" s="77"/>
      <c r="BN175" s="30"/>
      <c r="BO175" s="30">
        <f t="shared" si="79"/>
        <v>0</v>
      </c>
      <c r="BP175" s="30">
        <f t="shared" si="80"/>
        <v>0</v>
      </c>
      <c r="BQ175" s="77"/>
      <c r="BR175" s="30"/>
      <c r="BS175" s="30">
        <f t="shared" si="81"/>
        <v>0</v>
      </c>
      <c r="BT175" s="30">
        <f t="shared" si="82"/>
        <v>0</v>
      </c>
      <c r="BU175" s="77"/>
      <c r="BV175" s="30"/>
      <c r="BW175" s="30">
        <f t="shared" si="83"/>
        <v>0</v>
      </c>
      <c r="BX175" s="30">
        <f t="shared" si="84"/>
        <v>0</v>
      </c>
      <c r="BY175" s="77"/>
      <c r="BZ175" s="30"/>
      <c r="CA175" s="30">
        <f t="shared" si="85"/>
        <v>0</v>
      </c>
      <c r="CB175" s="30">
        <f t="shared" si="86"/>
        <v>0</v>
      </c>
      <c r="CC175" s="77"/>
      <c r="CD175" s="30"/>
      <c r="CE175" s="30">
        <f t="shared" si="87"/>
        <v>0</v>
      </c>
      <c r="CF175" s="30">
        <f t="shared" si="88"/>
        <v>0</v>
      </c>
      <c r="CG175" s="77"/>
      <c r="CH175" s="30"/>
      <c r="CI175" s="30">
        <f t="shared" si="89"/>
        <v>0</v>
      </c>
      <c r="CJ175" s="30">
        <f t="shared" si="90"/>
        <v>0</v>
      </c>
      <c r="CK175" s="77"/>
      <c r="CL175" s="30"/>
      <c r="CM175" s="30">
        <f t="shared" si="91"/>
        <v>0</v>
      </c>
      <c r="CN175" s="30">
        <f t="shared" si="92"/>
        <v>0</v>
      </c>
      <c r="CO175" s="77"/>
      <c r="CP175" s="30"/>
      <c r="CQ175" s="30">
        <f t="shared" si="93"/>
        <v>0</v>
      </c>
      <c r="CR175" s="30">
        <f t="shared" si="94"/>
        <v>0</v>
      </c>
      <c r="CS175" s="77"/>
      <c r="CT175" s="30"/>
      <c r="CU175" s="30">
        <f t="shared" si="95"/>
        <v>0</v>
      </c>
      <c r="CV175" s="30">
        <f t="shared" si="96"/>
        <v>0</v>
      </c>
      <c r="CW175" s="77"/>
      <c r="CX175" s="30"/>
      <c r="CY175" s="30">
        <f t="shared" si="97"/>
        <v>0</v>
      </c>
      <c r="CZ175" s="30">
        <f t="shared" si="98"/>
        <v>0</v>
      </c>
      <c r="DA175" s="77"/>
      <c r="DB175" s="30"/>
      <c r="DC175" s="30">
        <f t="shared" si="99"/>
        <v>0</v>
      </c>
      <c r="DD175" s="30">
        <f t="shared" si="100"/>
        <v>0</v>
      </c>
      <c r="DE175" s="77"/>
      <c r="DF175" s="30"/>
      <c r="DG175" s="30">
        <f t="shared" si="101"/>
        <v>0</v>
      </c>
      <c r="DH175" s="30">
        <f t="shared" si="102"/>
        <v>0</v>
      </c>
      <c r="DI175" s="77"/>
      <c r="DJ175" s="30"/>
      <c r="DK175" s="30">
        <f t="shared" si="103"/>
        <v>0</v>
      </c>
      <c r="DL175" s="30">
        <f t="shared" si="104"/>
        <v>0</v>
      </c>
      <c r="DM175" s="77"/>
      <c r="DN175" s="30"/>
      <c r="DO175" s="30">
        <f t="shared" si="105"/>
        <v>0</v>
      </c>
      <c r="DP175" s="30">
        <f t="shared" si="106"/>
        <v>0</v>
      </c>
      <c r="DQ175" s="77"/>
      <c r="DR175" s="30"/>
      <c r="DS175" s="30">
        <f t="shared" si="107"/>
        <v>0</v>
      </c>
      <c r="DT175" s="30">
        <f t="shared" si="108"/>
        <v>0</v>
      </c>
      <c r="DU175" s="77"/>
      <c r="DV175" s="30"/>
      <c r="DW175" s="30">
        <f t="shared" si="109"/>
        <v>0</v>
      </c>
      <c r="DX175" s="30">
        <f t="shared" si="110"/>
        <v>0</v>
      </c>
      <c r="DY175" s="77"/>
      <c r="DZ175" s="30"/>
      <c r="EA175" s="30">
        <f t="shared" si="111"/>
        <v>0</v>
      </c>
      <c r="EB175" s="30">
        <f t="shared" si="112"/>
        <v>0</v>
      </c>
      <c r="EC175" s="84">
        <f t="shared" si="113"/>
        <v>121704</v>
      </c>
      <c r="ED175" s="83">
        <f t="shared" si="114"/>
        <v>240007392</v>
      </c>
      <c r="EE175" s="83">
        <f t="shared" si="115"/>
        <v>268808279.04</v>
      </c>
      <c r="EF175" s="91" t="s">
        <v>1533</v>
      </c>
      <c r="EG175" s="70" t="s">
        <v>2063</v>
      </c>
      <c r="EH175" s="70" t="s">
        <v>2064</v>
      </c>
      <c r="EI175" s="28"/>
      <c r="EJ175" s="28"/>
      <c r="EK175" s="28"/>
      <c r="EL175" s="28"/>
      <c r="EM175" s="28"/>
      <c r="EN175" s="28"/>
      <c r="EO175" s="28"/>
      <c r="EP175" s="28"/>
      <c r="EQ175" s="28"/>
    </row>
    <row r="176" spans="1:147" ht="19.5" customHeight="1">
      <c r="A176" s="32"/>
      <c r="B176" s="86" t="s">
        <v>1968</v>
      </c>
      <c r="C176" s="70" t="s">
        <v>1922</v>
      </c>
      <c r="D176" s="70" t="s">
        <v>1923</v>
      </c>
      <c r="E176" s="70" t="s">
        <v>1923</v>
      </c>
      <c r="F176" s="25" t="s">
        <v>855</v>
      </c>
      <c r="G176" s="28"/>
      <c r="H176" s="28"/>
      <c r="I176" s="79">
        <v>100</v>
      </c>
      <c r="J176" s="70">
        <v>710000000</v>
      </c>
      <c r="K176" s="70" t="s">
        <v>1747</v>
      </c>
      <c r="L176" s="28" t="s">
        <v>1914</v>
      </c>
      <c r="M176" s="25" t="s">
        <v>359</v>
      </c>
      <c r="N176" s="25">
        <v>430000000</v>
      </c>
      <c r="O176" s="76" t="s">
        <v>1969</v>
      </c>
      <c r="P176" s="28"/>
      <c r="Q176" s="28" t="s">
        <v>1925</v>
      </c>
      <c r="R176" s="28"/>
      <c r="S176" s="28"/>
      <c r="T176" s="28">
        <v>0</v>
      </c>
      <c r="U176" s="28">
        <v>0</v>
      </c>
      <c r="V176" s="75">
        <v>100</v>
      </c>
      <c r="W176" s="70" t="s">
        <v>1926</v>
      </c>
      <c r="X176" s="25" t="s">
        <v>886</v>
      </c>
      <c r="Y176" s="88">
        <v>3687</v>
      </c>
      <c r="Z176" s="89">
        <v>1656</v>
      </c>
      <c r="AA176" s="90">
        <f t="shared" si="59"/>
        <v>6105672</v>
      </c>
      <c r="AB176" s="83">
        <f t="shared" si="60"/>
        <v>6838352.640000001</v>
      </c>
      <c r="AC176" s="88">
        <v>7374</v>
      </c>
      <c r="AD176" s="89">
        <v>1656</v>
      </c>
      <c r="AE176" s="90">
        <f t="shared" si="61"/>
        <v>12211344</v>
      </c>
      <c r="AF176" s="83">
        <f t="shared" si="65"/>
        <v>13676705.280000001</v>
      </c>
      <c r="AG176" s="88">
        <v>7374</v>
      </c>
      <c r="AH176" s="89">
        <v>1656</v>
      </c>
      <c r="AI176" s="90">
        <f t="shared" si="62"/>
        <v>12211344</v>
      </c>
      <c r="AJ176" s="83">
        <f t="shared" si="66"/>
        <v>13676705.280000001</v>
      </c>
      <c r="AK176" s="88">
        <v>7374</v>
      </c>
      <c r="AL176" s="89">
        <v>1656</v>
      </c>
      <c r="AM176" s="90">
        <f t="shared" si="63"/>
        <v>12211344</v>
      </c>
      <c r="AN176" s="83">
        <f t="shared" si="67"/>
        <v>13676705.280000001</v>
      </c>
      <c r="AO176" s="88">
        <v>7374</v>
      </c>
      <c r="AP176" s="89">
        <v>1656</v>
      </c>
      <c r="AQ176" s="90">
        <f t="shared" si="64"/>
        <v>12211344</v>
      </c>
      <c r="AR176" s="83">
        <f t="shared" si="68"/>
        <v>13676705.280000001</v>
      </c>
      <c r="AS176" s="88">
        <v>7374</v>
      </c>
      <c r="AT176" s="89">
        <v>1656</v>
      </c>
      <c r="AU176" s="90">
        <f t="shared" si="69"/>
        <v>12211344</v>
      </c>
      <c r="AV176" s="83">
        <f t="shared" si="74"/>
        <v>13676705.280000001</v>
      </c>
      <c r="AW176" s="88">
        <v>7374</v>
      </c>
      <c r="AX176" s="89">
        <v>1656</v>
      </c>
      <c r="AY176" s="90">
        <f t="shared" si="70"/>
        <v>12211344</v>
      </c>
      <c r="AZ176" s="83">
        <f t="shared" si="75"/>
        <v>13676705.280000001</v>
      </c>
      <c r="BA176" s="88">
        <v>7374</v>
      </c>
      <c r="BB176" s="89">
        <v>1656</v>
      </c>
      <c r="BC176" s="90">
        <f t="shared" si="71"/>
        <v>12211344</v>
      </c>
      <c r="BD176" s="83">
        <f t="shared" si="76"/>
        <v>13676705.280000001</v>
      </c>
      <c r="BE176" s="88">
        <v>7374</v>
      </c>
      <c r="BF176" s="89">
        <v>1656</v>
      </c>
      <c r="BG176" s="90">
        <f t="shared" si="72"/>
        <v>12211344</v>
      </c>
      <c r="BH176" s="83">
        <f t="shared" si="77"/>
        <v>13676705.280000001</v>
      </c>
      <c r="BI176" s="88">
        <v>7374</v>
      </c>
      <c r="BJ176" s="89">
        <v>1656</v>
      </c>
      <c r="BK176" s="90">
        <f t="shared" si="73"/>
        <v>12211344</v>
      </c>
      <c r="BL176" s="83">
        <f t="shared" si="78"/>
        <v>13676705.280000001</v>
      </c>
      <c r="BM176" s="77"/>
      <c r="BN176" s="30"/>
      <c r="BO176" s="30">
        <f t="shared" si="79"/>
        <v>0</v>
      </c>
      <c r="BP176" s="30">
        <f t="shared" si="80"/>
        <v>0</v>
      </c>
      <c r="BQ176" s="77"/>
      <c r="BR176" s="30"/>
      <c r="BS176" s="30">
        <f t="shared" si="81"/>
        <v>0</v>
      </c>
      <c r="BT176" s="30">
        <f t="shared" si="82"/>
        <v>0</v>
      </c>
      <c r="BU176" s="77"/>
      <c r="BV176" s="30"/>
      <c r="BW176" s="30">
        <f t="shared" si="83"/>
        <v>0</v>
      </c>
      <c r="BX176" s="30">
        <f t="shared" si="84"/>
        <v>0</v>
      </c>
      <c r="BY176" s="77"/>
      <c r="BZ176" s="30"/>
      <c r="CA176" s="30">
        <f t="shared" si="85"/>
        <v>0</v>
      </c>
      <c r="CB176" s="30">
        <f t="shared" si="86"/>
        <v>0</v>
      </c>
      <c r="CC176" s="77"/>
      <c r="CD176" s="30"/>
      <c r="CE176" s="30">
        <f t="shared" si="87"/>
        <v>0</v>
      </c>
      <c r="CF176" s="30">
        <f t="shared" si="88"/>
        <v>0</v>
      </c>
      <c r="CG176" s="77"/>
      <c r="CH176" s="30"/>
      <c r="CI176" s="30">
        <f t="shared" si="89"/>
        <v>0</v>
      </c>
      <c r="CJ176" s="30">
        <f t="shared" si="90"/>
        <v>0</v>
      </c>
      <c r="CK176" s="77"/>
      <c r="CL176" s="30"/>
      <c r="CM176" s="30">
        <f t="shared" si="91"/>
        <v>0</v>
      </c>
      <c r="CN176" s="30">
        <f t="shared" si="92"/>
        <v>0</v>
      </c>
      <c r="CO176" s="77"/>
      <c r="CP176" s="30"/>
      <c r="CQ176" s="30">
        <f t="shared" si="93"/>
        <v>0</v>
      </c>
      <c r="CR176" s="30">
        <f t="shared" si="94"/>
        <v>0</v>
      </c>
      <c r="CS176" s="77"/>
      <c r="CT176" s="30"/>
      <c r="CU176" s="30">
        <f t="shared" si="95"/>
        <v>0</v>
      </c>
      <c r="CV176" s="30">
        <f t="shared" si="96"/>
        <v>0</v>
      </c>
      <c r="CW176" s="77"/>
      <c r="CX176" s="30"/>
      <c r="CY176" s="30">
        <f t="shared" si="97"/>
        <v>0</v>
      </c>
      <c r="CZ176" s="30">
        <f t="shared" si="98"/>
        <v>0</v>
      </c>
      <c r="DA176" s="77"/>
      <c r="DB176" s="30"/>
      <c r="DC176" s="30">
        <f t="shared" si="99"/>
        <v>0</v>
      </c>
      <c r="DD176" s="30">
        <f t="shared" si="100"/>
        <v>0</v>
      </c>
      <c r="DE176" s="77"/>
      <c r="DF176" s="30"/>
      <c r="DG176" s="30">
        <f t="shared" si="101"/>
        <v>0</v>
      </c>
      <c r="DH176" s="30">
        <f t="shared" si="102"/>
        <v>0</v>
      </c>
      <c r="DI176" s="77"/>
      <c r="DJ176" s="30"/>
      <c r="DK176" s="30">
        <f t="shared" si="103"/>
        <v>0</v>
      </c>
      <c r="DL176" s="30">
        <f t="shared" si="104"/>
        <v>0</v>
      </c>
      <c r="DM176" s="77"/>
      <c r="DN176" s="30"/>
      <c r="DO176" s="30">
        <f t="shared" si="105"/>
        <v>0</v>
      </c>
      <c r="DP176" s="30">
        <f t="shared" si="106"/>
        <v>0</v>
      </c>
      <c r="DQ176" s="77"/>
      <c r="DR176" s="30"/>
      <c r="DS176" s="30">
        <f t="shared" si="107"/>
        <v>0</v>
      </c>
      <c r="DT176" s="30">
        <f t="shared" si="108"/>
        <v>0</v>
      </c>
      <c r="DU176" s="77"/>
      <c r="DV176" s="30"/>
      <c r="DW176" s="30">
        <f t="shared" si="109"/>
        <v>0</v>
      </c>
      <c r="DX176" s="30">
        <f t="shared" si="110"/>
        <v>0</v>
      </c>
      <c r="DY176" s="77"/>
      <c r="DZ176" s="30"/>
      <c r="EA176" s="30">
        <f t="shared" si="111"/>
        <v>0</v>
      </c>
      <c r="EB176" s="30">
        <f t="shared" si="112"/>
        <v>0</v>
      </c>
      <c r="EC176" s="84">
        <f t="shared" si="113"/>
        <v>144932</v>
      </c>
      <c r="ED176" s="83">
        <f t="shared" si="114"/>
        <v>116007768</v>
      </c>
      <c r="EE176" s="83">
        <f t="shared" si="115"/>
        <v>129928700.16000001</v>
      </c>
      <c r="EF176" s="91" t="s">
        <v>1533</v>
      </c>
      <c r="EG176" s="70" t="s">
        <v>2063</v>
      </c>
      <c r="EH176" s="70" t="s">
        <v>2064</v>
      </c>
      <c r="EI176" s="28"/>
      <c r="EJ176" s="28"/>
      <c r="EK176" s="28"/>
      <c r="EL176" s="28"/>
      <c r="EM176" s="28"/>
      <c r="EN176" s="28"/>
      <c r="EO176" s="28"/>
      <c r="EP176" s="28"/>
      <c r="EQ176" s="28"/>
    </row>
    <row r="177" spans="1:147" ht="19.5" customHeight="1">
      <c r="A177" s="32"/>
      <c r="B177" s="86" t="s">
        <v>1970</v>
      </c>
      <c r="C177" s="70" t="s">
        <v>1922</v>
      </c>
      <c r="D177" s="70" t="s">
        <v>1923</v>
      </c>
      <c r="E177" s="70" t="s">
        <v>1923</v>
      </c>
      <c r="F177" s="25" t="s">
        <v>855</v>
      </c>
      <c r="G177" s="28"/>
      <c r="H177" s="28"/>
      <c r="I177" s="79">
        <v>100</v>
      </c>
      <c r="J177" s="70">
        <v>710000000</v>
      </c>
      <c r="K177" s="70" t="s">
        <v>1747</v>
      </c>
      <c r="L177" s="28" t="s">
        <v>1914</v>
      </c>
      <c r="M177" s="25" t="s">
        <v>359</v>
      </c>
      <c r="N177" s="101">
        <v>510000000</v>
      </c>
      <c r="O177" s="76" t="s">
        <v>1971</v>
      </c>
      <c r="P177" s="28"/>
      <c r="Q177" s="28" t="s">
        <v>1925</v>
      </c>
      <c r="R177" s="28"/>
      <c r="S177" s="28"/>
      <c r="T177" s="28">
        <v>0</v>
      </c>
      <c r="U177" s="28">
        <v>0</v>
      </c>
      <c r="V177" s="75">
        <v>100</v>
      </c>
      <c r="W177" s="70" t="s">
        <v>1926</v>
      </c>
      <c r="X177" s="25" t="s">
        <v>886</v>
      </c>
      <c r="Y177" s="88">
        <v>15000</v>
      </c>
      <c r="Z177" s="89">
        <v>1376</v>
      </c>
      <c r="AA177" s="90">
        <f t="shared" si="59"/>
        <v>20640000</v>
      </c>
      <c r="AB177" s="83">
        <f t="shared" si="60"/>
        <v>23116800.000000004</v>
      </c>
      <c r="AC177" s="88">
        <v>30000</v>
      </c>
      <c r="AD177" s="89">
        <v>1376</v>
      </c>
      <c r="AE177" s="90">
        <f t="shared" si="61"/>
        <v>41280000</v>
      </c>
      <c r="AF177" s="83">
        <f t="shared" si="65"/>
        <v>46233600.00000001</v>
      </c>
      <c r="AG177" s="88">
        <v>30000</v>
      </c>
      <c r="AH177" s="89">
        <v>1376</v>
      </c>
      <c r="AI177" s="90">
        <f t="shared" si="62"/>
        <v>41280000</v>
      </c>
      <c r="AJ177" s="83">
        <f t="shared" si="66"/>
        <v>46233600.00000001</v>
      </c>
      <c r="AK177" s="88">
        <v>30000</v>
      </c>
      <c r="AL177" s="89">
        <v>1376</v>
      </c>
      <c r="AM177" s="90">
        <f t="shared" si="63"/>
        <v>41280000</v>
      </c>
      <c r="AN177" s="83">
        <f t="shared" si="67"/>
        <v>46233600.00000001</v>
      </c>
      <c r="AO177" s="88">
        <v>30000</v>
      </c>
      <c r="AP177" s="89">
        <v>1376</v>
      </c>
      <c r="AQ177" s="90">
        <f t="shared" si="64"/>
        <v>41280000</v>
      </c>
      <c r="AR177" s="83">
        <f t="shared" si="68"/>
        <v>46233600.00000001</v>
      </c>
      <c r="AS177" s="88">
        <v>30000</v>
      </c>
      <c r="AT177" s="89">
        <v>1376</v>
      </c>
      <c r="AU177" s="90">
        <f t="shared" si="69"/>
        <v>41280000</v>
      </c>
      <c r="AV177" s="83">
        <f t="shared" si="74"/>
        <v>46233600.00000001</v>
      </c>
      <c r="AW177" s="88">
        <v>30000</v>
      </c>
      <c r="AX177" s="89">
        <v>1376</v>
      </c>
      <c r="AY177" s="90">
        <f t="shared" si="70"/>
        <v>41280000</v>
      </c>
      <c r="AZ177" s="83">
        <f t="shared" si="75"/>
        <v>46233600.00000001</v>
      </c>
      <c r="BA177" s="88">
        <v>30000</v>
      </c>
      <c r="BB177" s="89">
        <v>1376</v>
      </c>
      <c r="BC177" s="90">
        <f t="shared" si="71"/>
        <v>41280000</v>
      </c>
      <c r="BD177" s="83">
        <f t="shared" si="76"/>
        <v>46233600.00000001</v>
      </c>
      <c r="BE177" s="88">
        <v>30000</v>
      </c>
      <c r="BF177" s="89">
        <v>1376</v>
      </c>
      <c r="BG177" s="90">
        <f t="shared" si="72"/>
        <v>41280000</v>
      </c>
      <c r="BH177" s="83">
        <f t="shared" si="77"/>
        <v>46233600.00000001</v>
      </c>
      <c r="BI177" s="88">
        <v>30000</v>
      </c>
      <c r="BJ177" s="89">
        <v>1376</v>
      </c>
      <c r="BK177" s="90">
        <f t="shared" si="73"/>
        <v>41280000</v>
      </c>
      <c r="BL177" s="83">
        <f t="shared" si="78"/>
        <v>46233600.00000001</v>
      </c>
      <c r="BM177" s="77"/>
      <c r="BN177" s="30"/>
      <c r="BO177" s="30">
        <f t="shared" si="79"/>
        <v>0</v>
      </c>
      <c r="BP177" s="30">
        <f t="shared" si="80"/>
        <v>0</v>
      </c>
      <c r="BQ177" s="77"/>
      <c r="BR177" s="30"/>
      <c r="BS177" s="30">
        <f t="shared" si="81"/>
        <v>0</v>
      </c>
      <c r="BT177" s="30">
        <f t="shared" si="82"/>
        <v>0</v>
      </c>
      <c r="BU177" s="77"/>
      <c r="BV177" s="30"/>
      <c r="BW177" s="30">
        <f t="shared" si="83"/>
        <v>0</v>
      </c>
      <c r="BX177" s="30">
        <f t="shared" si="84"/>
        <v>0</v>
      </c>
      <c r="BY177" s="77"/>
      <c r="BZ177" s="30"/>
      <c r="CA177" s="30">
        <f t="shared" si="85"/>
        <v>0</v>
      </c>
      <c r="CB177" s="30">
        <f t="shared" si="86"/>
        <v>0</v>
      </c>
      <c r="CC177" s="77"/>
      <c r="CD177" s="30"/>
      <c r="CE177" s="30">
        <f t="shared" si="87"/>
        <v>0</v>
      </c>
      <c r="CF177" s="30">
        <f t="shared" si="88"/>
        <v>0</v>
      </c>
      <c r="CG177" s="77"/>
      <c r="CH177" s="30"/>
      <c r="CI177" s="30">
        <f t="shared" si="89"/>
        <v>0</v>
      </c>
      <c r="CJ177" s="30">
        <f t="shared" si="90"/>
        <v>0</v>
      </c>
      <c r="CK177" s="77"/>
      <c r="CL177" s="30"/>
      <c r="CM177" s="30">
        <f t="shared" si="91"/>
        <v>0</v>
      </c>
      <c r="CN177" s="30">
        <f t="shared" si="92"/>
        <v>0</v>
      </c>
      <c r="CO177" s="77"/>
      <c r="CP177" s="30"/>
      <c r="CQ177" s="30">
        <f t="shared" si="93"/>
        <v>0</v>
      </c>
      <c r="CR177" s="30">
        <f t="shared" si="94"/>
        <v>0</v>
      </c>
      <c r="CS177" s="77"/>
      <c r="CT177" s="30"/>
      <c r="CU177" s="30">
        <f t="shared" si="95"/>
        <v>0</v>
      </c>
      <c r="CV177" s="30">
        <f t="shared" si="96"/>
        <v>0</v>
      </c>
      <c r="CW177" s="77"/>
      <c r="CX177" s="30"/>
      <c r="CY177" s="30">
        <f t="shared" si="97"/>
        <v>0</v>
      </c>
      <c r="CZ177" s="30">
        <f t="shared" si="98"/>
        <v>0</v>
      </c>
      <c r="DA177" s="77"/>
      <c r="DB177" s="30"/>
      <c r="DC177" s="30">
        <f t="shared" si="99"/>
        <v>0</v>
      </c>
      <c r="DD177" s="30">
        <f t="shared" si="100"/>
        <v>0</v>
      </c>
      <c r="DE177" s="77"/>
      <c r="DF177" s="30"/>
      <c r="DG177" s="30">
        <f t="shared" si="101"/>
        <v>0</v>
      </c>
      <c r="DH177" s="30">
        <f t="shared" si="102"/>
        <v>0</v>
      </c>
      <c r="DI177" s="77"/>
      <c r="DJ177" s="30"/>
      <c r="DK177" s="30">
        <f t="shared" si="103"/>
        <v>0</v>
      </c>
      <c r="DL177" s="30">
        <f t="shared" si="104"/>
        <v>0</v>
      </c>
      <c r="DM177" s="77"/>
      <c r="DN177" s="30"/>
      <c r="DO177" s="30">
        <f t="shared" si="105"/>
        <v>0</v>
      </c>
      <c r="DP177" s="30">
        <f t="shared" si="106"/>
        <v>0</v>
      </c>
      <c r="DQ177" s="77"/>
      <c r="DR177" s="30"/>
      <c r="DS177" s="30">
        <f t="shared" si="107"/>
        <v>0</v>
      </c>
      <c r="DT177" s="30">
        <f t="shared" si="108"/>
        <v>0</v>
      </c>
      <c r="DU177" s="77"/>
      <c r="DV177" s="30"/>
      <c r="DW177" s="30">
        <f t="shared" si="109"/>
        <v>0</v>
      </c>
      <c r="DX177" s="30">
        <f t="shared" si="110"/>
        <v>0</v>
      </c>
      <c r="DY177" s="77"/>
      <c r="DZ177" s="30"/>
      <c r="EA177" s="30">
        <f t="shared" si="111"/>
        <v>0</v>
      </c>
      <c r="EB177" s="30">
        <f t="shared" si="112"/>
        <v>0</v>
      </c>
      <c r="EC177" s="84">
        <f t="shared" si="113"/>
        <v>70053</v>
      </c>
      <c r="ED177" s="83">
        <f t="shared" si="114"/>
        <v>392160000</v>
      </c>
      <c r="EE177" s="83">
        <f t="shared" si="115"/>
        <v>439219200.00000006</v>
      </c>
      <c r="EF177" s="91" t="s">
        <v>1533</v>
      </c>
      <c r="EG177" s="70" t="s">
        <v>2063</v>
      </c>
      <c r="EH177" s="70" t="s">
        <v>2064</v>
      </c>
      <c r="EI177" s="28"/>
      <c r="EJ177" s="28"/>
      <c r="EK177" s="28"/>
      <c r="EL177" s="28"/>
      <c r="EM177" s="28"/>
      <c r="EN177" s="28"/>
      <c r="EO177" s="28"/>
      <c r="EP177" s="28"/>
      <c r="EQ177" s="28"/>
    </row>
    <row r="178" spans="1:147" ht="19.5" customHeight="1">
      <c r="A178" s="32"/>
      <c r="B178" s="86" t="s">
        <v>1972</v>
      </c>
      <c r="C178" s="70" t="s">
        <v>1922</v>
      </c>
      <c r="D178" s="70" t="s">
        <v>1923</v>
      </c>
      <c r="E178" s="70" t="s">
        <v>1923</v>
      </c>
      <c r="F178" s="25" t="s">
        <v>855</v>
      </c>
      <c r="G178" s="28"/>
      <c r="H178" s="28"/>
      <c r="I178" s="79">
        <v>100</v>
      </c>
      <c r="J178" s="70">
        <v>710000000</v>
      </c>
      <c r="K178" s="70" t="s">
        <v>1747</v>
      </c>
      <c r="L178" s="28" t="s">
        <v>1914</v>
      </c>
      <c r="M178" s="25" t="s">
        <v>359</v>
      </c>
      <c r="N178" s="25">
        <v>510000000</v>
      </c>
      <c r="O178" s="76" t="s">
        <v>1973</v>
      </c>
      <c r="P178" s="28"/>
      <c r="Q178" s="28" t="s">
        <v>1925</v>
      </c>
      <c r="R178" s="28"/>
      <c r="S178" s="28"/>
      <c r="T178" s="28">
        <v>0</v>
      </c>
      <c r="U178" s="28">
        <v>0</v>
      </c>
      <c r="V178" s="75">
        <v>100</v>
      </c>
      <c r="W178" s="70" t="s">
        <v>1926</v>
      </c>
      <c r="X178" s="25" t="s">
        <v>886</v>
      </c>
      <c r="Y178" s="88">
        <v>1000</v>
      </c>
      <c r="Z178" s="89">
        <v>1376</v>
      </c>
      <c r="AA178" s="90">
        <f t="shared" si="59"/>
        <v>1376000</v>
      </c>
      <c r="AB178" s="83">
        <f t="shared" si="60"/>
        <v>1541120.0000000002</v>
      </c>
      <c r="AC178" s="88">
        <v>2000</v>
      </c>
      <c r="AD178" s="89">
        <v>1376</v>
      </c>
      <c r="AE178" s="90">
        <f t="shared" si="61"/>
        <v>2752000</v>
      </c>
      <c r="AF178" s="83">
        <f t="shared" si="65"/>
        <v>3082240.0000000005</v>
      </c>
      <c r="AG178" s="88">
        <v>2000</v>
      </c>
      <c r="AH178" s="89">
        <v>1376</v>
      </c>
      <c r="AI178" s="90">
        <f t="shared" si="62"/>
        <v>2752000</v>
      </c>
      <c r="AJ178" s="83">
        <f t="shared" si="66"/>
        <v>3082240.0000000005</v>
      </c>
      <c r="AK178" s="88">
        <v>2000</v>
      </c>
      <c r="AL178" s="89">
        <v>1376</v>
      </c>
      <c r="AM178" s="90">
        <f t="shared" si="63"/>
        <v>2752000</v>
      </c>
      <c r="AN178" s="83">
        <f t="shared" si="67"/>
        <v>3082240.0000000005</v>
      </c>
      <c r="AO178" s="88">
        <v>2000</v>
      </c>
      <c r="AP178" s="89">
        <v>1376</v>
      </c>
      <c r="AQ178" s="90">
        <f t="shared" si="64"/>
        <v>2752000</v>
      </c>
      <c r="AR178" s="83">
        <f t="shared" si="68"/>
        <v>3082240.0000000005</v>
      </c>
      <c r="AS178" s="88">
        <v>2000</v>
      </c>
      <c r="AT178" s="89">
        <v>1376</v>
      </c>
      <c r="AU178" s="90">
        <f t="shared" si="69"/>
        <v>2752000</v>
      </c>
      <c r="AV178" s="83">
        <f t="shared" si="74"/>
        <v>3082240.0000000005</v>
      </c>
      <c r="AW178" s="88">
        <v>2000</v>
      </c>
      <c r="AX178" s="89">
        <v>1376</v>
      </c>
      <c r="AY178" s="90">
        <f t="shared" si="70"/>
        <v>2752000</v>
      </c>
      <c r="AZ178" s="83">
        <f t="shared" si="75"/>
        <v>3082240.0000000005</v>
      </c>
      <c r="BA178" s="88">
        <v>2000</v>
      </c>
      <c r="BB178" s="89">
        <v>1376</v>
      </c>
      <c r="BC178" s="90">
        <f t="shared" si="71"/>
        <v>2752000</v>
      </c>
      <c r="BD178" s="83">
        <f t="shared" si="76"/>
        <v>3082240.0000000005</v>
      </c>
      <c r="BE178" s="88">
        <v>2000</v>
      </c>
      <c r="BF178" s="89">
        <v>1376</v>
      </c>
      <c r="BG178" s="90">
        <f t="shared" si="72"/>
        <v>2752000</v>
      </c>
      <c r="BH178" s="83">
        <f t="shared" si="77"/>
        <v>3082240.0000000005</v>
      </c>
      <c r="BI178" s="88">
        <v>2000</v>
      </c>
      <c r="BJ178" s="89">
        <v>1376</v>
      </c>
      <c r="BK178" s="90">
        <f t="shared" si="73"/>
        <v>2752000</v>
      </c>
      <c r="BL178" s="83">
        <f t="shared" si="78"/>
        <v>3082240.0000000005</v>
      </c>
      <c r="BM178" s="77"/>
      <c r="BN178" s="30"/>
      <c r="BO178" s="30">
        <f t="shared" si="79"/>
        <v>0</v>
      </c>
      <c r="BP178" s="30">
        <f t="shared" si="80"/>
        <v>0</v>
      </c>
      <c r="BQ178" s="77"/>
      <c r="BR178" s="30"/>
      <c r="BS178" s="30">
        <f t="shared" si="81"/>
        <v>0</v>
      </c>
      <c r="BT178" s="30">
        <f t="shared" si="82"/>
        <v>0</v>
      </c>
      <c r="BU178" s="77"/>
      <c r="BV178" s="30"/>
      <c r="BW178" s="30">
        <f t="shared" si="83"/>
        <v>0</v>
      </c>
      <c r="BX178" s="30">
        <f t="shared" si="84"/>
        <v>0</v>
      </c>
      <c r="BY178" s="77"/>
      <c r="BZ178" s="30"/>
      <c r="CA178" s="30">
        <f t="shared" si="85"/>
        <v>0</v>
      </c>
      <c r="CB178" s="30">
        <f t="shared" si="86"/>
        <v>0</v>
      </c>
      <c r="CC178" s="77"/>
      <c r="CD178" s="30"/>
      <c r="CE178" s="30">
        <f t="shared" si="87"/>
        <v>0</v>
      </c>
      <c r="CF178" s="30">
        <f t="shared" si="88"/>
        <v>0</v>
      </c>
      <c r="CG178" s="77"/>
      <c r="CH178" s="30"/>
      <c r="CI178" s="30">
        <f t="shared" si="89"/>
        <v>0</v>
      </c>
      <c r="CJ178" s="30">
        <f t="shared" si="90"/>
        <v>0</v>
      </c>
      <c r="CK178" s="77"/>
      <c r="CL178" s="30"/>
      <c r="CM178" s="30">
        <f t="shared" si="91"/>
        <v>0</v>
      </c>
      <c r="CN178" s="30">
        <f t="shared" si="92"/>
        <v>0</v>
      </c>
      <c r="CO178" s="77"/>
      <c r="CP178" s="30"/>
      <c r="CQ178" s="30">
        <f t="shared" si="93"/>
        <v>0</v>
      </c>
      <c r="CR178" s="30">
        <f t="shared" si="94"/>
        <v>0</v>
      </c>
      <c r="CS178" s="77"/>
      <c r="CT178" s="30"/>
      <c r="CU178" s="30">
        <f t="shared" si="95"/>
        <v>0</v>
      </c>
      <c r="CV178" s="30">
        <f t="shared" si="96"/>
        <v>0</v>
      </c>
      <c r="CW178" s="77"/>
      <c r="CX178" s="30"/>
      <c r="CY178" s="30">
        <f t="shared" si="97"/>
        <v>0</v>
      </c>
      <c r="CZ178" s="30">
        <f t="shared" si="98"/>
        <v>0</v>
      </c>
      <c r="DA178" s="77"/>
      <c r="DB178" s="30"/>
      <c r="DC178" s="30">
        <f t="shared" si="99"/>
        <v>0</v>
      </c>
      <c r="DD178" s="30">
        <f t="shared" si="100"/>
        <v>0</v>
      </c>
      <c r="DE178" s="77"/>
      <c r="DF178" s="30"/>
      <c r="DG178" s="30">
        <f t="shared" si="101"/>
        <v>0</v>
      </c>
      <c r="DH178" s="30">
        <f t="shared" si="102"/>
        <v>0</v>
      </c>
      <c r="DI178" s="77"/>
      <c r="DJ178" s="30"/>
      <c r="DK178" s="30">
        <f t="shared" si="103"/>
        <v>0</v>
      </c>
      <c r="DL178" s="30">
        <f t="shared" si="104"/>
        <v>0</v>
      </c>
      <c r="DM178" s="77"/>
      <c r="DN178" s="30"/>
      <c r="DO178" s="30">
        <f t="shared" si="105"/>
        <v>0</v>
      </c>
      <c r="DP178" s="30">
        <f t="shared" si="106"/>
        <v>0</v>
      </c>
      <c r="DQ178" s="77"/>
      <c r="DR178" s="30"/>
      <c r="DS178" s="30">
        <f t="shared" si="107"/>
        <v>0</v>
      </c>
      <c r="DT178" s="30">
        <f t="shared" si="108"/>
        <v>0</v>
      </c>
      <c r="DU178" s="77"/>
      <c r="DV178" s="30"/>
      <c r="DW178" s="30">
        <f t="shared" si="109"/>
        <v>0</v>
      </c>
      <c r="DX178" s="30">
        <f t="shared" si="110"/>
        <v>0</v>
      </c>
      <c r="DY178" s="77"/>
      <c r="DZ178" s="30"/>
      <c r="EA178" s="30">
        <f t="shared" si="111"/>
        <v>0</v>
      </c>
      <c r="EB178" s="30">
        <f t="shared" si="112"/>
        <v>0</v>
      </c>
      <c r="EC178" s="84">
        <f t="shared" si="113"/>
        <v>285000</v>
      </c>
      <c r="ED178" s="83">
        <f t="shared" si="114"/>
        <v>26144000</v>
      </c>
      <c r="EE178" s="83">
        <f t="shared" si="115"/>
        <v>29281280.000000004</v>
      </c>
      <c r="EF178" s="91" t="s">
        <v>1533</v>
      </c>
      <c r="EG178" s="70" t="s">
        <v>2063</v>
      </c>
      <c r="EH178" s="70" t="s">
        <v>2064</v>
      </c>
      <c r="EI178" s="28"/>
      <c r="EJ178" s="28"/>
      <c r="EK178" s="28"/>
      <c r="EL178" s="28"/>
      <c r="EM178" s="28"/>
      <c r="EN178" s="28"/>
      <c r="EO178" s="28"/>
      <c r="EP178" s="28"/>
      <c r="EQ178" s="28"/>
    </row>
    <row r="179" spans="1:147" ht="19.5" customHeight="1">
      <c r="A179" s="32"/>
      <c r="B179" s="103" t="s">
        <v>1974</v>
      </c>
      <c r="C179" s="70" t="s">
        <v>1922</v>
      </c>
      <c r="D179" s="70" t="s">
        <v>1923</v>
      </c>
      <c r="E179" s="70" t="s">
        <v>1923</v>
      </c>
      <c r="F179" s="25" t="s">
        <v>855</v>
      </c>
      <c r="G179" s="28"/>
      <c r="H179" s="28"/>
      <c r="I179" s="79">
        <v>100</v>
      </c>
      <c r="J179" s="70">
        <v>710000000</v>
      </c>
      <c r="K179" s="70" t="s">
        <v>1747</v>
      </c>
      <c r="L179" s="28" t="s">
        <v>1914</v>
      </c>
      <c r="M179" s="25" t="s">
        <v>359</v>
      </c>
      <c r="N179" s="101">
        <v>510000000</v>
      </c>
      <c r="O179" s="76" t="s">
        <v>1975</v>
      </c>
      <c r="P179" s="28"/>
      <c r="Q179" s="28" t="s">
        <v>1925</v>
      </c>
      <c r="R179" s="28"/>
      <c r="S179" s="28"/>
      <c r="T179" s="28">
        <v>0</v>
      </c>
      <c r="U179" s="28">
        <v>0</v>
      </c>
      <c r="V179" s="75">
        <v>100</v>
      </c>
      <c r="W179" s="70" t="s">
        <v>1926</v>
      </c>
      <c r="X179" s="25" t="s">
        <v>886</v>
      </c>
      <c r="Y179" s="88">
        <v>3500</v>
      </c>
      <c r="Z179" s="89">
        <v>1376</v>
      </c>
      <c r="AA179" s="90">
        <f t="shared" si="59"/>
        <v>4816000</v>
      </c>
      <c r="AB179" s="83">
        <f t="shared" si="60"/>
        <v>5393920.000000001</v>
      </c>
      <c r="AC179" s="88">
        <v>7000</v>
      </c>
      <c r="AD179" s="89">
        <v>1376</v>
      </c>
      <c r="AE179" s="90">
        <f t="shared" si="61"/>
        <v>9632000</v>
      </c>
      <c r="AF179" s="83">
        <f t="shared" si="65"/>
        <v>10787840.000000002</v>
      </c>
      <c r="AG179" s="88">
        <v>7000</v>
      </c>
      <c r="AH179" s="89">
        <v>1376</v>
      </c>
      <c r="AI179" s="90">
        <f t="shared" si="62"/>
        <v>9632000</v>
      </c>
      <c r="AJ179" s="83">
        <f t="shared" si="66"/>
        <v>10787840.000000002</v>
      </c>
      <c r="AK179" s="88">
        <v>7000</v>
      </c>
      <c r="AL179" s="89">
        <v>1376</v>
      </c>
      <c r="AM179" s="90">
        <f t="shared" si="63"/>
        <v>9632000</v>
      </c>
      <c r="AN179" s="83">
        <f t="shared" si="67"/>
        <v>10787840.000000002</v>
      </c>
      <c r="AO179" s="88">
        <v>7000</v>
      </c>
      <c r="AP179" s="89">
        <v>1376</v>
      </c>
      <c r="AQ179" s="90">
        <f t="shared" si="64"/>
        <v>9632000</v>
      </c>
      <c r="AR179" s="83">
        <f t="shared" si="68"/>
        <v>10787840.000000002</v>
      </c>
      <c r="AS179" s="88">
        <v>7000</v>
      </c>
      <c r="AT179" s="89">
        <v>1376</v>
      </c>
      <c r="AU179" s="90">
        <f t="shared" si="69"/>
        <v>9632000</v>
      </c>
      <c r="AV179" s="83">
        <f t="shared" si="74"/>
        <v>10787840.000000002</v>
      </c>
      <c r="AW179" s="88">
        <v>7000</v>
      </c>
      <c r="AX179" s="89">
        <v>1376</v>
      </c>
      <c r="AY179" s="90">
        <f t="shared" si="70"/>
        <v>9632000</v>
      </c>
      <c r="AZ179" s="83">
        <f t="shared" si="75"/>
        <v>10787840.000000002</v>
      </c>
      <c r="BA179" s="88">
        <v>7000</v>
      </c>
      <c r="BB179" s="89">
        <v>1376</v>
      </c>
      <c r="BC179" s="90">
        <f t="shared" si="71"/>
        <v>9632000</v>
      </c>
      <c r="BD179" s="83">
        <f t="shared" si="76"/>
        <v>10787840.000000002</v>
      </c>
      <c r="BE179" s="88">
        <v>7000</v>
      </c>
      <c r="BF179" s="89">
        <v>1376</v>
      </c>
      <c r="BG179" s="90">
        <f t="shared" si="72"/>
        <v>9632000</v>
      </c>
      <c r="BH179" s="83">
        <f t="shared" si="77"/>
        <v>10787840.000000002</v>
      </c>
      <c r="BI179" s="88">
        <v>7000</v>
      </c>
      <c r="BJ179" s="89">
        <v>1376</v>
      </c>
      <c r="BK179" s="90">
        <f t="shared" si="73"/>
        <v>9632000</v>
      </c>
      <c r="BL179" s="83">
        <f t="shared" si="78"/>
        <v>10787840.000000002</v>
      </c>
      <c r="BM179" s="77"/>
      <c r="BN179" s="30"/>
      <c r="BO179" s="30">
        <f t="shared" si="79"/>
        <v>0</v>
      </c>
      <c r="BP179" s="30">
        <f t="shared" si="80"/>
        <v>0</v>
      </c>
      <c r="BQ179" s="77"/>
      <c r="BR179" s="30"/>
      <c r="BS179" s="30">
        <f t="shared" si="81"/>
        <v>0</v>
      </c>
      <c r="BT179" s="30">
        <f t="shared" si="82"/>
        <v>0</v>
      </c>
      <c r="BU179" s="77"/>
      <c r="BV179" s="30"/>
      <c r="BW179" s="30">
        <f t="shared" si="83"/>
        <v>0</v>
      </c>
      <c r="BX179" s="30">
        <f t="shared" si="84"/>
        <v>0</v>
      </c>
      <c r="BY179" s="77"/>
      <c r="BZ179" s="30"/>
      <c r="CA179" s="30">
        <f t="shared" si="85"/>
        <v>0</v>
      </c>
      <c r="CB179" s="30">
        <f t="shared" si="86"/>
        <v>0</v>
      </c>
      <c r="CC179" s="77"/>
      <c r="CD179" s="30"/>
      <c r="CE179" s="30">
        <f t="shared" si="87"/>
        <v>0</v>
      </c>
      <c r="CF179" s="30">
        <f t="shared" si="88"/>
        <v>0</v>
      </c>
      <c r="CG179" s="77"/>
      <c r="CH179" s="30"/>
      <c r="CI179" s="30">
        <f t="shared" si="89"/>
        <v>0</v>
      </c>
      <c r="CJ179" s="30">
        <f t="shared" si="90"/>
        <v>0</v>
      </c>
      <c r="CK179" s="77"/>
      <c r="CL179" s="30"/>
      <c r="CM179" s="30">
        <f t="shared" si="91"/>
        <v>0</v>
      </c>
      <c r="CN179" s="30">
        <f t="shared" si="92"/>
        <v>0</v>
      </c>
      <c r="CO179" s="77"/>
      <c r="CP179" s="30"/>
      <c r="CQ179" s="30">
        <f t="shared" si="93"/>
        <v>0</v>
      </c>
      <c r="CR179" s="30">
        <f t="shared" si="94"/>
        <v>0</v>
      </c>
      <c r="CS179" s="77"/>
      <c r="CT179" s="30"/>
      <c r="CU179" s="30">
        <f t="shared" si="95"/>
        <v>0</v>
      </c>
      <c r="CV179" s="30">
        <f t="shared" si="96"/>
        <v>0</v>
      </c>
      <c r="CW179" s="77"/>
      <c r="CX179" s="30"/>
      <c r="CY179" s="30">
        <f t="shared" si="97"/>
        <v>0</v>
      </c>
      <c r="CZ179" s="30">
        <f t="shared" si="98"/>
        <v>0</v>
      </c>
      <c r="DA179" s="77"/>
      <c r="DB179" s="30"/>
      <c r="DC179" s="30">
        <f t="shared" si="99"/>
        <v>0</v>
      </c>
      <c r="DD179" s="30">
        <f t="shared" si="100"/>
        <v>0</v>
      </c>
      <c r="DE179" s="77"/>
      <c r="DF179" s="30"/>
      <c r="DG179" s="30">
        <f t="shared" si="101"/>
        <v>0</v>
      </c>
      <c r="DH179" s="30">
        <f t="shared" si="102"/>
        <v>0</v>
      </c>
      <c r="DI179" s="77"/>
      <c r="DJ179" s="30"/>
      <c r="DK179" s="30">
        <f t="shared" si="103"/>
        <v>0</v>
      </c>
      <c r="DL179" s="30">
        <f t="shared" si="104"/>
        <v>0</v>
      </c>
      <c r="DM179" s="77"/>
      <c r="DN179" s="30"/>
      <c r="DO179" s="30">
        <f t="shared" si="105"/>
        <v>0</v>
      </c>
      <c r="DP179" s="30">
        <f t="shared" si="106"/>
        <v>0</v>
      </c>
      <c r="DQ179" s="77"/>
      <c r="DR179" s="30"/>
      <c r="DS179" s="30">
        <f t="shared" si="107"/>
        <v>0</v>
      </c>
      <c r="DT179" s="30">
        <f t="shared" si="108"/>
        <v>0</v>
      </c>
      <c r="DU179" s="77"/>
      <c r="DV179" s="30"/>
      <c r="DW179" s="30">
        <f t="shared" si="109"/>
        <v>0</v>
      </c>
      <c r="DX179" s="30">
        <f t="shared" si="110"/>
        <v>0</v>
      </c>
      <c r="DY179" s="77"/>
      <c r="DZ179" s="30"/>
      <c r="EA179" s="30">
        <f t="shared" si="111"/>
        <v>0</v>
      </c>
      <c r="EB179" s="30">
        <f t="shared" si="112"/>
        <v>0</v>
      </c>
      <c r="EC179" s="84">
        <f t="shared" si="113"/>
        <v>19000</v>
      </c>
      <c r="ED179" s="83">
        <f t="shared" si="114"/>
        <v>91504000</v>
      </c>
      <c r="EE179" s="83">
        <f t="shared" si="115"/>
        <v>102484480.00000001</v>
      </c>
      <c r="EF179" s="91" t="s">
        <v>1533</v>
      </c>
      <c r="EG179" s="70" t="s">
        <v>2063</v>
      </c>
      <c r="EH179" s="70" t="s">
        <v>2064</v>
      </c>
      <c r="EI179" s="28"/>
      <c r="EJ179" s="28"/>
      <c r="EK179" s="28"/>
      <c r="EL179" s="28"/>
      <c r="EM179" s="28"/>
      <c r="EN179" s="28"/>
      <c r="EO179" s="28"/>
      <c r="EP179" s="28"/>
      <c r="EQ179" s="28"/>
    </row>
    <row r="180" spans="1:147" ht="19.5" customHeight="1">
      <c r="A180" s="32"/>
      <c r="B180" s="86" t="s">
        <v>1976</v>
      </c>
      <c r="C180" s="70" t="s">
        <v>1922</v>
      </c>
      <c r="D180" s="70" t="s">
        <v>1923</v>
      </c>
      <c r="E180" s="70" t="s">
        <v>1923</v>
      </c>
      <c r="F180" s="25" t="s">
        <v>855</v>
      </c>
      <c r="G180" s="28"/>
      <c r="H180" s="28"/>
      <c r="I180" s="79">
        <v>100</v>
      </c>
      <c r="J180" s="70">
        <v>710000000</v>
      </c>
      <c r="K180" s="70" t="s">
        <v>1747</v>
      </c>
      <c r="L180" s="28" t="s">
        <v>1914</v>
      </c>
      <c r="M180" s="25" t="s">
        <v>359</v>
      </c>
      <c r="N180" s="104">
        <v>310000000</v>
      </c>
      <c r="O180" s="76" t="s">
        <v>1977</v>
      </c>
      <c r="P180" s="28"/>
      <c r="Q180" s="28" t="s">
        <v>1925</v>
      </c>
      <c r="R180" s="28"/>
      <c r="S180" s="28"/>
      <c r="T180" s="28">
        <v>0</v>
      </c>
      <c r="U180" s="28">
        <v>0</v>
      </c>
      <c r="V180" s="75">
        <v>100</v>
      </c>
      <c r="W180" s="70" t="s">
        <v>1926</v>
      </c>
      <c r="X180" s="25" t="s">
        <v>886</v>
      </c>
      <c r="Y180" s="88">
        <v>4074</v>
      </c>
      <c r="Z180" s="89">
        <v>1376</v>
      </c>
      <c r="AA180" s="90">
        <f t="shared" si="59"/>
        <v>5605824</v>
      </c>
      <c r="AB180" s="83">
        <f t="shared" si="60"/>
        <v>6278522.880000001</v>
      </c>
      <c r="AC180" s="88">
        <v>8148</v>
      </c>
      <c r="AD180" s="89">
        <v>1376</v>
      </c>
      <c r="AE180" s="90">
        <f t="shared" si="61"/>
        <v>11211648</v>
      </c>
      <c r="AF180" s="83">
        <f t="shared" si="65"/>
        <v>12557045.760000002</v>
      </c>
      <c r="AG180" s="88">
        <v>8148</v>
      </c>
      <c r="AH180" s="89">
        <v>1376</v>
      </c>
      <c r="AI180" s="90">
        <f t="shared" si="62"/>
        <v>11211648</v>
      </c>
      <c r="AJ180" s="83">
        <f t="shared" si="66"/>
        <v>12557045.760000002</v>
      </c>
      <c r="AK180" s="88">
        <v>8148</v>
      </c>
      <c r="AL180" s="89">
        <v>1376</v>
      </c>
      <c r="AM180" s="90">
        <f t="shared" si="63"/>
        <v>11211648</v>
      </c>
      <c r="AN180" s="83">
        <f t="shared" si="67"/>
        <v>12557045.760000002</v>
      </c>
      <c r="AO180" s="88">
        <v>8148</v>
      </c>
      <c r="AP180" s="89">
        <v>1376</v>
      </c>
      <c r="AQ180" s="90">
        <f t="shared" si="64"/>
        <v>11211648</v>
      </c>
      <c r="AR180" s="83">
        <f t="shared" si="68"/>
        <v>12557045.760000002</v>
      </c>
      <c r="AS180" s="88">
        <v>8148</v>
      </c>
      <c r="AT180" s="89">
        <v>1376</v>
      </c>
      <c r="AU180" s="90">
        <f t="shared" si="69"/>
        <v>11211648</v>
      </c>
      <c r="AV180" s="83">
        <f t="shared" si="74"/>
        <v>12557045.760000002</v>
      </c>
      <c r="AW180" s="88">
        <v>8148</v>
      </c>
      <c r="AX180" s="89">
        <v>1376</v>
      </c>
      <c r="AY180" s="90">
        <f t="shared" si="70"/>
        <v>11211648</v>
      </c>
      <c r="AZ180" s="83">
        <f t="shared" si="75"/>
        <v>12557045.760000002</v>
      </c>
      <c r="BA180" s="88">
        <v>8148</v>
      </c>
      <c r="BB180" s="89">
        <v>1376</v>
      </c>
      <c r="BC180" s="90">
        <f t="shared" si="71"/>
        <v>11211648</v>
      </c>
      <c r="BD180" s="83">
        <f t="shared" si="76"/>
        <v>12557045.760000002</v>
      </c>
      <c r="BE180" s="88">
        <v>8148</v>
      </c>
      <c r="BF180" s="89">
        <v>1376</v>
      </c>
      <c r="BG180" s="90">
        <f t="shared" si="72"/>
        <v>11211648</v>
      </c>
      <c r="BH180" s="83">
        <f t="shared" si="77"/>
        <v>12557045.760000002</v>
      </c>
      <c r="BI180" s="88">
        <v>8148</v>
      </c>
      <c r="BJ180" s="89">
        <v>1376</v>
      </c>
      <c r="BK180" s="90">
        <f t="shared" si="73"/>
        <v>11211648</v>
      </c>
      <c r="BL180" s="83">
        <f t="shared" si="78"/>
        <v>12557045.760000002</v>
      </c>
      <c r="BM180" s="77"/>
      <c r="BN180" s="30"/>
      <c r="BO180" s="30">
        <f t="shared" si="79"/>
        <v>0</v>
      </c>
      <c r="BP180" s="30">
        <f t="shared" si="80"/>
        <v>0</v>
      </c>
      <c r="BQ180" s="77"/>
      <c r="BR180" s="30"/>
      <c r="BS180" s="30">
        <f t="shared" si="81"/>
        <v>0</v>
      </c>
      <c r="BT180" s="30">
        <f t="shared" si="82"/>
        <v>0</v>
      </c>
      <c r="BU180" s="77"/>
      <c r="BV180" s="30"/>
      <c r="BW180" s="30">
        <f t="shared" si="83"/>
        <v>0</v>
      </c>
      <c r="BX180" s="30">
        <f t="shared" si="84"/>
        <v>0</v>
      </c>
      <c r="BY180" s="77"/>
      <c r="BZ180" s="30"/>
      <c r="CA180" s="30">
        <f t="shared" si="85"/>
        <v>0</v>
      </c>
      <c r="CB180" s="30">
        <f t="shared" si="86"/>
        <v>0</v>
      </c>
      <c r="CC180" s="77"/>
      <c r="CD180" s="30"/>
      <c r="CE180" s="30">
        <f t="shared" si="87"/>
        <v>0</v>
      </c>
      <c r="CF180" s="30">
        <f t="shared" si="88"/>
        <v>0</v>
      </c>
      <c r="CG180" s="77"/>
      <c r="CH180" s="30"/>
      <c r="CI180" s="30">
        <f t="shared" si="89"/>
        <v>0</v>
      </c>
      <c r="CJ180" s="30">
        <f t="shared" si="90"/>
        <v>0</v>
      </c>
      <c r="CK180" s="77"/>
      <c r="CL180" s="30"/>
      <c r="CM180" s="30">
        <f t="shared" si="91"/>
        <v>0</v>
      </c>
      <c r="CN180" s="30">
        <f t="shared" si="92"/>
        <v>0</v>
      </c>
      <c r="CO180" s="77"/>
      <c r="CP180" s="30"/>
      <c r="CQ180" s="30">
        <f t="shared" si="93"/>
        <v>0</v>
      </c>
      <c r="CR180" s="30">
        <f t="shared" si="94"/>
        <v>0</v>
      </c>
      <c r="CS180" s="77"/>
      <c r="CT180" s="30"/>
      <c r="CU180" s="30">
        <f t="shared" si="95"/>
        <v>0</v>
      </c>
      <c r="CV180" s="30">
        <f t="shared" si="96"/>
        <v>0</v>
      </c>
      <c r="CW180" s="77"/>
      <c r="CX180" s="30"/>
      <c r="CY180" s="30">
        <f t="shared" si="97"/>
        <v>0</v>
      </c>
      <c r="CZ180" s="30">
        <f t="shared" si="98"/>
        <v>0</v>
      </c>
      <c r="DA180" s="77"/>
      <c r="DB180" s="30"/>
      <c r="DC180" s="30">
        <f t="shared" si="99"/>
        <v>0</v>
      </c>
      <c r="DD180" s="30">
        <f t="shared" si="100"/>
        <v>0</v>
      </c>
      <c r="DE180" s="77"/>
      <c r="DF180" s="30"/>
      <c r="DG180" s="30">
        <f t="shared" si="101"/>
        <v>0</v>
      </c>
      <c r="DH180" s="30">
        <f t="shared" si="102"/>
        <v>0</v>
      </c>
      <c r="DI180" s="77"/>
      <c r="DJ180" s="30"/>
      <c r="DK180" s="30">
        <f t="shared" si="103"/>
        <v>0</v>
      </c>
      <c r="DL180" s="30">
        <f t="shared" si="104"/>
        <v>0</v>
      </c>
      <c r="DM180" s="77"/>
      <c r="DN180" s="30"/>
      <c r="DO180" s="30">
        <f t="shared" si="105"/>
        <v>0</v>
      </c>
      <c r="DP180" s="30">
        <f t="shared" si="106"/>
        <v>0</v>
      </c>
      <c r="DQ180" s="77"/>
      <c r="DR180" s="30"/>
      <c r="DS180" s="30">
        <f t="shared" si="107"/>
        <v>0</v>
      </c>
      <c r="DT180" s="30">
        <f t="shared" si="108"/>
        <v>0</v>
      </c>
      <c r="DU180" s="77"/>
      <c r="DV180" s="30"/>
      <c r="DW180" s="30">
        <f t="shared" si="109"/>
        <v>0</v>
      </c>
      <c r="DX180" s="30">
        <f t="shared" si="110"/>
        <v>0</v>
      </c>
      <c r="DY180" s="77"/>
      <c r="DZ180" s="30"/>
      <c r="EA180" s="30">
        <f t="shared" si="111"/>
        <v>0</v>
      </c>
      <c r="EB180" s="30">
        <f t="shared" si="112"/>
        <v>0</v>
      </c>
      <c r="EC180" s="84">
        <f t="shared" si="113"/>
        <v>66500</v>
      </c>
      <c r="ED180" s="83">
        <f t="shared" si="114"/>
        <v>106510656</v>
      </c>
      <c r="EE180" s="83">
        <f t="shared" si="115"/>
        <v>119291934.72000001</v>
      </c>
      <c r="EF180" s="91" t="s">
        <v>1533</v>
      </c>
      <c r="EG180" s="70" t="s">
        <v>2063</v>
      </c>
      <c r="EH180" s="70" t="s">
        <v>2064</v>
      </c>
      <c r="EI180" s="28"/>
      <c r="EJ180" s="28"/>
      <c r="EK180" s="28"/>
      <c r="EL180" s="28"/>
      <c r="EM180" s="28"/>
      <c r="EN180" s="28"/>
      <c r="EO180" s="28"/>
      <c r="EP180" s="28"/>
      <c r="EQ180" s="28"/>
    </row>
    <row r="181" spans="1:147" ht="19.5" customHeight="1">
      <c r="A181" s="32"/>
      <c r="B181" s="86" t="s">
        <v>1978</v>
      </c>
      <c r="C181" s="70" t="s">
        <v>1922</v>
      </c>
      <c r="D181" s="70" t="s">
        <v>1923</v>
      </c>
      <c r="E181" s="70" t="s">
        <v>1923</v>
      </c>
      <c r="F181" s="25" t="s">
        <v>855</v>
      </c>
      <c r="G181" s="28"/>
      <c r="H181" s="28"/>
      <c r="I181" s="79">
        <v>100</v>
      </c>
      <c r="J181" s="70">
        <v>710000000</v>
      </c>
      <c r="K181" s="70" t="s">
        <v>1747</v>
      </c>
      <c r="L181" s="28" t="s">
        <v>1914</v>
      </c>
      <c r="M181" s="25" t="s">
        <v>359</v>
      </c>
      <c r="N181" s="25">
        <v>310000000</v>
      </c>
      <c r="O181" s="76" t="s">
        <v>1979</v>
      </c>
      <c r="P181" s="28"/>
      <c r="Q181" s="28" t="s">
        <v>1925</v>
      </c>
      <c r="R181" s="28"/>
      <c r="S181" s="28"/>
      <c r="T181" s="28">
        <v>0</v>
      </c>
      <c r="U181" s="28">
        <v>0</v>
      </c>
      <c r="V181" s="75">
        <v>100</v>
      </c>
      <c r="W181" s="70" t="s">
        <v>1926</v>
      </c>
      <c r="X181" s="25" t="s">
        <v>886</v>
      </c>
      <c r="Y181" s="88">
        <v>19198</v>
      </c>
      <c r="Z181" s="89">
        <v>1376</v>
      </c>
      <c r="AA181" s="90">
        <f t="shared" si="59"/>
        <v>26416448</v>
      </c>
      <c r="AB181" s="83">
        <f t="shared" si="60"/>
        <v>29586421.76</v>
      </c>
      <c r="AC181" s="88">
        <v>38397</v>
      </c>
      <c r="AD181" s="89">
        <v>1376</v>
      </c>
      <c r="AE181" s="90">
        <f t="shared" si="61"/>
        <v>52834272</v>
      </c>
      <c r="AF181" s="83">
        <f t="shared" si="65"/>
        <v>59174384.64000001</v>
      </c>
      <c r="AG181" s="88">
        <v>38397</v>
      </c>
      <c r="AH181" s="89">
        <v>1376</v>
      </c>
      <c r="AI181" s="90">
        <f t="shared" si="62"/>
        <v>52834272</v>
      </c>
      <c r="AJ181" s="83">
        <f t="shared" si="66"/>
        <v>59174384.64000001</v>
      </c>
      <c r="AK181" s="88">
        <v>38397</v>
      </c>
      <c r="AL181" s="89">
        <v>1376</v>
      </c>
      <c r="AM181" s="90">
        <f t="shared" si="63"/>
        <v>52834272</v>
      </c>
      <c r="AN181" s="83">
        <f t="shared" si="67"/>
        <v>59174384.64000001</v>
      </c>
      <c r="AO181" s="88">
        <v>38397</v>
      </c>
      <c r="AP181" s="89">
        <v>1376</v>
      </c>
      <c r="AQ181" s="90">
        <f t="shared" si="64"/>
        <v>52834272</v>
      </c>
      <c r="AR181" s="83">
        <f t="shared" si="68"/>
        <v>59174384.64000001</v>
      </c>
      <c r="AS181" s="88">
        <v>38397</v>
      </c>
      <c r="AT181" s="89">
        <v>1376</v>
      </c>
      <c r="AU181" s="90">
        <f t="shared" si="69"/>
        <v>52834272</v>
      </c>
      <c r="AV181" s="83">
        <f t="shared" si="74"/>
        <v>59174384.64000001</v>
      </c>
      <c r="AW181" s="88">
        <v>38397</v>
      </c>
      <c r="AX181" s="89">
        <v>1376</v>
      </c>
      <c r="AY181" s="90">
        <f t="shared" si="70"/>
        <v>52834272</v>
      </c>
      <c r="AZ181" s="83">
        <f t="shared" si="75"/>
        <v>59174384.64000001</v>
      </c>
      <c r="BA181" s="88">
        <v>38397</v>
      </c>
      <c r="BB181" s="89">
        <v>1376</v>
      </c>
      <c r="BC181" s="90">
        <f t="shared" si="71"/>
        <v>52834272</v>
      </c>
      <c r="BD181" s="83">
        <f t="shared" si="76"/>
        <v>59174384.64000001</v>
      </c>
      <c r="BE181" s="88">
        <v>38397</v>
      </c>
      <c r="BF181" s="89">
        <v>1376</v>
      </c>
      <c r="BG181" s="90">
        <f t="shared" si="72"/>
        <v>52834272</v>
      </c>
      <c r="BH181" s="83">
        <f t="shared" si="77"/>
        <v>59174384.64000001</v>
      </c>
      <c r="BI181" s="88">
        <v>38397</v>
      </c>
      <c r="BJ181" s="89">
        <v>1376</v>
      </c>
      <c r="BK181" s="90">
        <f t="shared" si="73"/>
        <v>52834272</v>
      </c>
      <c r="BL181" s="83">
        <f t="shared" si="78"/>
        <v>59174384.64000001</v>
      </c>
      <c r="BM181" s="77"/>
      <c r="BN181" s="30"/>
      <c r="BO181" s="30">
        <f t="shared" si="79"/>
        <v>0</v>
      </c>
      <c r="BP181" s="30">
        <f t="shared" si="80"/>
        <v>0</v>
      </c>
      <c r="BQ181" s="77"/>
      <c r="BR181" s="30"/>
      <c r="BS181" s="30">
        <f t="shared" si="81"/>
        <v>0</v>
      </c>
      <c r="BT181" s="30">
        <f t="shared" si="82"/>
        <v>0</v>
      </c>
      <c r="BU181" s="77"/>
      <c r="BV181" s="30"/>
      <c r="BW181" s="30">
        <f t="shared" si="83"/>
        <v>0</v>
      </c>
      <c r="BX181" s="30">
        <f t="shared" si="84"/>
        <v>0</v>
      </c>
      <c r="BY181" s="77"/>
      <c r="BZ181" s="30"/>
      <c r="CA181" s="30">
        <f t="shared" si="85"/>
        <v>0</v>
      </c>
      <c r="CB181" s="30">
        <f t="shared" si="86"/>
        <v>0</v>
      </c>
      <c r="CC181" s="77"/>
      <c r="CD181" s="30"/>
      <c r="CE181" s="30">
        <f t="shared" si="87"/>
        <v>0</v>
      </c>
      <c r="CF181" s="30">
        <f t="shared" si="88"/>
        <v>0</v>
      </c>
      <c r="CG181" s="77"/>
      <c r="CH181" s="30"/>
      <c r="CI181" s="30">
        <f t="shared" si="89"/>
        <v>0</v>
      </c>
      <c r="CJ181" s="30">
        <f t="shared" si="90"/>
        <v>0</v>
      </c>
      <c r="CK181" s="77"/>
      <c r="CL181" s="30"/>
      <c r="CM181" s="30">
        <f t="shared" si="91"/>
        <v>0</v>
      </c>
      <c r="CN181" s="30">
        <f t="shared" si="92"/>
        <v>0</v>
      </c>
      <c r="CO181" s="77"/>
      <c r="CP181" s="30"/>
      <c r="CQ181" s="30">
        <f t="shared" si="93"/>
        <v>0</v>
      </c>
      <c r="CR181" s="30">
        <f t="shared" si="94"/>
        <v>0</v>
      </c>
      <c r="CS181" s="77"/>
      <c r="CT181" s="30"/>
      <c r="CU181" s="30">
        <f t="shared" si="95"/>
        <v>0</v>
      </c>
      <c r="CV181" s="30">
        <f t="shared" si="96"/>
        <v>0</v>
      </c>
      <c r="CW181" s="77"/>
      <c r="CX181" s="30"/>
      <c r="CY181" s="30">
        <f t="shared" si="97"/>
        <v>0</v>
      </c>
      <c r="CZ181" s="30">
        <f t="shared" si="98"/>
        <v>0</v>
      </c>
      <c r="DA181" s="77"/>
      <c r="DB181" s="30"/>
      <c r="DC181" s="30">
        <f t="shared" si="99"/>
        <v>0</v>
      </c>
      <c r="DD181" s="30">
        <f t="shared" si="100"/>
        <v>0</v>
      </c>
      <c r="DE181" s="77"/>
      <c r="DF181" s="30"/>
      <c r="DG181" s="30">
        <f t="shared" si="101"/>
        <v>0</v>
      </c>
      <c r="DH181" s="30">
        <f t="shared" si="102"/>
        <v>0</v>
      </c>
      <c r="DI181" s="77"/>
      <c r="DJ181" s="30"/>
      <c r="DK181" s="30">
        <f t="shared" si="103"/>
        <v>0</v>
      </c>
      <c r="DL181" s="30">
        <f t="shared" si="104"/>
        <v>0</v>
      </c>
      <c r="DM181" s="77"/>
      <c r="DN181" s="30"/>
      <c r="DO181" s="30">
        <f t="shared" si="105"/>
        <v>0</v>
      </c>
      <c r="DP181" s="30">
        <f t="shared" si="106"/>
        <v>0</v>
      </c>
      <c r="DQ181" s="77"/>
      <c r="DR181" s="30"/>
      <c r="DS181" s="30">
        <f t="shared" si="107"/>
        <v>0</v>
      </c>
      <c r="DT181" s="30">
        <f t="shared" si="108"/>
        <v>0</v>
      </c>
      <c r="DU181" s="77"/>
      <c r="DV181" s="30"/>
      <c r="DW181" s="30">
        <f t="shared" si="109"/>
        <v>0</v>
      </c>
      <c r="DX181" s="30">
        <f t="shared" si="110"/>
        <v>0</v>
      </c>
      <c r="DY181" s="77"/>
      <c r="DZ181" s="30"/>
      <c r="EA181" s="30">
        <f t="shared" si="111"/>
        <v>0</v>
      </c>
      <c r="EB181" s="30">
        <f t="shared" si="112"/>
        <v>0</v>
      </c>
      <c r="EC181" s="84">
        <f t="shared" si="113"/>
        <v>77406</v>
      </c>
      <c r="ED181" s="83">
        <f t="shared" si="114"/>
        <v>501924896</v>
      </c>
      <c r="EE181" s="83">
        <f t="shared" si="115"/>
        <v>562155883.5200001</v>
      </c>
      <c r="EF181" s="91" t="s">
        <v>1533</v>
      </c>
      <c r="EG181" s="70" t="s">
        <v>2063</v>
      </c>
      <c r="EH181" s="70" t="s">
        <v>2064</v>
      </c>
      <c r="EI181" s="28"/>
      <c r="EJ181" s="28"/>
      <c r="EK181" s="28"/>
      <c r="EL181" s="28"/>
      <c r="EM181" s="28"/>
      <c r="EN181" s="28"/>
      <c r="EO181" s="28"/>
      <c r="EP181" s="28"/>
      <c r="EQ181" s="28"/>
    </row>
    <row r="182" spans="1:147" ht="19.5" customHeight="1">
      <c r="A182" s="32"/>
      <c r="B182" s="86" t="s">
        <v>1980</v>
      </c>
      <c r="C182" s="70" t="s">
        <v>1922</v>
      </c>
      <c r="D182" s="70" t="s">
        <v>1923</v>
      </c>
      <c r="E182" s="70" t="s">
        <v>1923</v>
      </c>
      <c r="F182" s="25" t="s">
        <v>855</v>
      </c>
      <c r="G182" s="28"/>
      <c r="H182" s="28"/>
      <c r="I182" s="79">
        <v>100</v>
      </c>
      <c r="J182" s="70">
        <v>710000000</v>
      </c>
      <c r="K182" s="70" t="s">
        <v>1747</v>
      </c>
      <c r="L182" s="28" t="s">
        <v>1914</v>
      </c>
      <c r="M182" s="25" t="s">
        <v>359</v>
      </c>
      <c r="N182" s="28" t="s">
        <v>1981</v>
      </c>
      <c r="O182" s="76" t="s">
        <v>1982</v>
      </c>
      <c r="P182" s="28"/>
      <c r="Q182" s="28" t="s">
        <v>1925</v>
      </c>
      <c r="R182" s="28"/>
      <c r="S182" s="28"/>
      <c r="T182" s="28">
        <v>0</v>
      </c>
      <c r="U182" s="28">
        <v>0</v>
      </c>
      <c r="V182" s="75">
        <v>100</v>
      </c>
      <c r="W182" s="70" t="s">
        <v>1926</v>
      </c>
      <c r="X182" s="25" t="s">
        <v>886</v>
      </c>
      <c r="Y182" s="88">
        <v>2500</v>
      </c>
      <c r="Z182" s="89">
        <v>1376</v>
      </c>
      <c r="AA182" s="90">
        <f t="shared" si="59"/>
        <v>3440000</v>
      </c>
      <c r="AB182" s="83">
        <f t="shared" si="60"/>
        <v>3852800.0000000005</v>
      </c>
      <c r="AC182" s="88">
        <v>5000</v>
      </c>
      <c r="AD182" s="89">
        <v>1376</v>
      </c>
      <c r="AE182" s="90">
        <f t="shared" si="61"/>
        <v>6880000</v>
      </c>
      <c r="AF182" s="83">
        <f t="shared" si="65"/>
        <v>7705600.000000001</v>
      </c>
      <c r="AG182" s="88">
        <v>5000</v>
      </c>
      <c r="AH182" s="89">
        <v>1376</v>
      </c>
      <c r="AI182" s="90">
        <f t="shared" si="62"/>
        <v>6880000</v>
      </c>
      <c r="AJ182" s="83">
        <f t="shared" si="66"/>
        <v>7705600.000000001</v>
      </c>
      <c r="AK182" s="88">
        <v>5000</v>
      </c>
      <c r="AL182" s="89">
        <v>1376</v>
      </c>
      <c r="AM182" s="90">
        <f t="shared" si="63"/>
        <v>6880000</v>
      </c>
      <c r="AN182" s="83">
        <f t="shared" si="67"/>
        <v>7705600.000000001</v>
      </c>
      <c r="AO182" s="88">
        <v>5000</v>
      </c>
      <c r="AP182" s="89">
        <v>1376</v>
      </c>
      <c r="AQ182" s="90">
        <f t="shared" si="64"/>
        <v>6880000</v>
      </c>
      <c r="AR182" s="83">
        <f t="shared" si="68"/>
        <v>7705600.000000001</v>
      </c>
      <c r="AS182" s="88">
        <v>5000</v>
      </c>
      <c r="AT182" s="89">
        <v>1376</v>
      </c>
      <c r="AU182" s="90">
        <f t="shared" si="69"/>
        <v>6880000</v>
      </c>
      <c r="AV182" s="83">
        <f t="shared" si="74"/>
        <v>7705600.000000001</v>
      </c>
      <c r="AW182" s="88">
        <v>5000</v>
      </c>
      <c r="AX182" s="89">
        <v>1376</v>
      </c>
      <c r="AY182" s="90">
        <f t="shared" si="70"/>
        <v>6880000</v>
      </c>
      <c r="AZ182" s="83">
        <f t="shared" si="75"/>
        <v>7705600.000000001</v>
      </c>
      <c r="BA182" s="88">
        <v>5000</v>
      </c>
      <c r="BB182" s="89">
        <v>1376</v>
      </c>
      <c r="BC182" s="90">
        <f t="shared" si="71"/>
        <v>6880000</v>
      </c>
      <c r="BD182" s="83">
        <f t="shared" si="76"/>
        <v>7705600.000000001</v>
      </c>
      <c r="BE182" s="88">
        <v>5000</v>
      </c>
      <c r="BF182" s="89">
        <v>1376</v>
      </c>
      <c r="BG182" s="90">
        <f t="shared" si="72"/>
        <v>6880000</v>
      </c>
      <c r="BH182" s="83">
        <f t="shared" si="77"/>
        <v>7705600.000000001</v>
      </c>
      <c r="BI182" s="88">
        <v>5000</v>
      </c>
      <c r="BJ182" s="89">
        <v>1376</v>
      </c>
      <c r="BK182" s="90">
        <f t="shared" si="73"/>
        <v>6880000</v>
      </c>
      <c r="BL182" s="83">
        <f t="shared" si="78"/>
        <v>7705600.000000001</v>
      </c>
      <c r="BM182" s="77"/>
      <c r="BN182" s="30"/>
      <c r="BO182" s="30">
        <f t="shared" si="79"/>
        <v>0</v>
      </c>
      <c r="BP182" s="30">
        <f t="shared" si="80"/>
        <v>0</v>
      </c>
      <c r="BQ182" s="77"/>
      <c r="BR182" s="30"/>
      <c r="BS182" s="30">
        <f t="shared" si="81"/>
        <v>0</v>
      </c>
      <c r="BT182" s="30">
        <f t="shared" si="82"/>
        <v>0</v>
      </c>
      <c r="BU182" s="77"/>
      <c r="BV182" s="30"/>
      <c r="BW182" s="30">
        <f t="shared" si="83"/>
        <v>0</v>
      </c>
      <c r="BX182" s="30">
        <f t="shared" si="84"/>
        <v>0</v>
      </c>
      <c r="BY182" s="77"/>
      <c r="BZ182" s="30"/>
      <c r="CA182" s="30">
        <f t="shared" si="85"/>
        <v>0</v>
      </c>
      <c r="CB182" s="30">
        <f t="shared" si="86"/>
        <v>0</v>
      </c>
      <c r="CC182" s="77"/>
      <c r="CD182" s="30"/>
      <c r="CE182" s="30">
        <f t="shared" si="87"/>
        <v>0</v>
      </c>
      <c r="CF182" s="30">
        <f t="shared" si="88"/>
        <v>0</v>
      </c>
      <c r="CG182" s="77"/>
      <c r="CH182" s="30"/>
      <c r="CI182" s="30">
        <f t="shared" si="89"/>
        <v>0</v>
      </c>
      <c r="CJ182" s="30">
        <f t="shared" si="90"/>
        <v>0</v>
      </c>
      <c r="CK182" s="77"/>
      <c r="CL182" s="30"/>
      <c r="CM182" s="30">
        <f t="shared" si="91"/>
        <v>0</v>
      </c>
      <c r="CN182" s="30">
        <f t="shared" si="92"/>
        <v>0</v>
      </c>
      <c r="CO182" s="77"/>
      <c r="CP182" s="30"/>
      <c r="CQ182" s="30">
        <f t="shared" si="93"/>
        <v>0</v>
      </c>
      <c r="CR182" s="30">
        <f t="shared" si="94"/>
        <v>0</v>
      </c>
      <c r="CS182" s="77"/>
      <c r="CT182" s="30"/>
      <c r="CU182" s="30">
        <f t="shared" si="95"/>
        <v>0</v>
      </c>
      <c r="CV182" s="30">
        <f t="shared" si="96"/>
        <v>0</v>
      </c>
      <c r="CW182" s="77"/>
      <c r="CX182" s="30"/>
      <c r="CY182" s="30">
        <f t="shared" si="97"/>
        <v>0</v>
      </c>
      <c r="CZ182" s="30">
        <f t="shared" si="98"/>
        <v>0</v>
      </c>
      <c r="DA182" s="77"/>
      <c r="DB182" s="30"/>
      <c r="DC182" s="30">
        <f t="shared" si="99"/>
        <v>0</v>
      </c>
      <c r="DD182" s="30">
        <f t="shared" si="100"/>
        <v>0</v>
      </c>
      <c r="DE182" s="77"/>
      <c r="DF182" s="30"/>
      <c r="DG182" s="30">
        <f t="shared" si="101"/>
        <v>0</v>
      </c>
      <c r="DH182" s="30">
        <f t="shared" si="102"/>
        <v>0</v>
      </c>
      <c r="DI182" s="77"/>
      <c r="DJ182" s="30"/>
      <c r="DK182" s="30">
        <f t="shared" si="103"/>
        <v>0</v>
      </c>
      <c r="DL182" s="30">
        <f t="shared" si="104"/>
        <v>0</v>
      </c>
      <c r="DM182" s="77"/>
      <c r="DN182" s="30"/>
      <c r="DO182" s="30">
        <f t="shared" si="105"/>
        <v>0</v>
      </c>
      <c r="DP182" s="30">
        <f t="shared" si="106"/>
        <v>0</v>
      </c>
      <c r="DQ182" s="77"/>
      <c r="DR182" s="30"/>
      <c r="DS182" s="30">
        <f t="shared" si="107"/>
        <v>0</v>
      </c>
      <c r="DT182" s="30">
        <f t="shared" si="108"/>
        <v>0</v>
      </c>
      <c r="DU182" s="77"/>
      <c r="DV182" s="30"/>
      <c r="DW182" s="30">
        <f t="shared" si="109"/>
        <v>0</v>
      </c>
      <c r="DX182" s="30">
        <f t="shared" si="110"/>
        <v>0</v>
      </c>
      <c r="DY182" s="77"/>
      <c r="DZ182" s="30"/>
      <c r="EA182" s="30">
        <f t="shared" si="111"/>
        <v>0</v>
      </c>
      <c r="EB182" s="30">
        <f t="shared" si="112"/>
        <v>0</v>
      </c>
      <c r="EC182" s="84">
        <f t="shared" si="113"/>
        <v>364771</v>
      </c>
      <c r="ED182" s="83">
        <f t="shared" si="114"/>
        <v>65360000</v>
      </c>
      <c r="EE182" s="83">
        <f t="shared" si="115"/>
        <v>73203200</v>
      </c>
      <c r="EF182" s="91" t="s">
        <v>1533</v>
      </c>
      <c r="EG182" s="70" t="s">
        <v>2063</v>
      </c>
      <c r="EH182" s="70" t="s">
        <v>2064</v>
      </c>
      <c r="EI182" s="28"/>
      <c r="EJ182" s="28"/>
      <c r="EK182" s="28"/>
      <c r="EL182" s="28"/>
      <c r="EM182" s="28"/>
      <c r="EN182" s="28"/>
      <c r="EO182" s="28"/>
      <c r="EP182" s="28"/>
      <c r="EQ182" s="28"/>
    </row>
    <row r="183" spans="1:147" ht="19.5" customHeight="1">
      <c r="A183" s="32"/>
      <c r="B183" s="86" t="s">
        <v>1983</v>
      </c>
      <c r="C183" s="70" t="s">
        <v>1922</v>
      </c>
      <c r="D183" s="70" t="s">
        <v>1923</v>
      </c>
      <c r="E183" s="70" t="s">
        <v>1923</v>
      </c>
      <c r="F183" s="25" t="s">
        <v>855</v>
      </c>
      <c r="G183" s="28"/>
      <c r="H183" s="28"/>
      <c r="I183" s="79">
        <v>100</v>
      </c>
      <c r="J183" s="70">
        <v>710000000</v>
      </c>
      <c r="K183" s="70" t="s">
        <v>1747</v>
      </c>
      <c r="L183" s="28" t="s">
        <v>1914</v>
      </c>
      <c r="M183" s="25" t="s">
        <v>359</v>
      </c>
      <c r="N183" s="25">
        <v>350000000</v>
      </c>
      <c r="O183" s="76" t="s">
        <v>1984</v>
      </c>
      <c r="P183" s="28"/>
      <c r="Q183" s="28" t="s">
        <v>1925</v>
      </c>
      <c r="R183" s="28"/>
      <c r="S183" s="28"/>
      <c r="T183" s="28">
        <v>0</v>
      </c>
      <c r="U183" s="28">
        <v>0</v>
      </c>
      <c r="V183" s="75">
        <v>100</v>
      </c>
      <c r="W183" s="70" t="s">
        <v>1926</v>
      </c>
      <c r="X183" s="25" t="s">
        <v>886</v>
      </c>
      <c r="Y183" s="88">
        <v>13276</v>
      </c>
      <c r="Z183" s="89">
        <v>1376</v>
      </c>
      <c r="AA183" s="90">
        <f t="shared" si="59"/>
        <v>18267776</v>
      </c>
      <c r="AB183" s="83">
        <f t="shared" si="60"/>
        <v>20459909.12</v>
      </c>
      <c r="AC183" s="88">
        <v>26552</v>
      </c>
      <c r="AD183" s="89">
        <v>1376</v>
      </c>
      <c r="AE183" s="90">
        <f t="shared" si="61"/>
        <v>36535552</v>
      </c>
      <c r="AF183" s="83">
        <f t="shared" si="65"/>
        <v>40919818.24</v>
      </c>
      <c r="AG183" s="88">
        <v>26552</v>
      </c>
      <c r="AH183" s="89">
        <v>1376</v>
      </c>
      <c r="AI183" s="90">
        <f t="shared" si="62"/>
        <v>36535552</v>
      </c>
      <c r="AJ183" s="83">
        <f t="shared" si="66"/>
        <v>40919818.24</v>
      </c>
      <c r="AK183" s="88">
        <v>26552</v>
      </c>
      <c r="AL183" s="89">
        <v>1376</v>
      </c>
      <c r="AM183" s="90">
        <f t="shared" si="63"/>
        <v>36535552</v>
      </c>
      <c r="AN183" s="83">
        <f t="shared" si="67"/>
        <v>40919818.24</v>
      </c>
      <c r="AO183" s="88">
        <v>26552</v>
      </c>
      <c r="AP183" s="89">
        <v>1376</v>
      </c>
      <c r="AQ183" s="90">
        <f t="shared" si="64"/>
        <v>36535552</v>
      </c>
      <c r="AR183" s="83">
        <f t="shared" si="68"/>
        <v>40919818.24</v>
      </c>
      <c r="AS183" s="88">
        <v>26552</v>
      </c>
      <c r="AT183" s="89">
        <v>1376</v>
      </c>
      <c r="AU183" s="90">
        <f t="shared" si="69"/>
        <v>36535552</v>
      </c>
      <c r="AV183" s="83">
        <f t="shared" si="74"/>
        <v>40919818.24</v>
      </c>
      <c r="AW183" s="88">
        <v>26552</v>
      </c>
      <c r="AX183" s="89">
        <v>1376</v>
      </c>
      <c r="AY183" s="90">
        <f t="shared" si="70"/>
        <v>36535552</v>
      </c>
      <c r="AZ183" s="83">
        <f t="shared" si="75"/>
        <v>40919818.24</v>
      </c>
      <c r="BA183" s="88">
        <v>26552</v>
      </c>
      <c r="BB183" s="89">
        <v>1376</v>
      </c>
      <c r="BC183" s="90">
        <f t="shared" si="71"/>
        <v>36535552</v>
      </c>
      <c r="BD183" s="83">
        <f t="shared" si="76"/>
        <v>40919818.24</v>
      </c>
      <c r="BE183" s="88">
        <v>26552</v>
      </c>
      <c r="BF183" s="89">
        <v>1376</v>
      </c>
      <c r="BG183" s="90">
        <f t="shared" si="72"/>
        <v>36535552</v>
      </c>
      <c r="BH183" s="83">
        <f t="shared" si="77"/>
        <v>40919818.24</v>
      </c>
      <c r="BI183" s="88">
        <v>26552</v>
      </c>
      <c r="BJ183" s="89">
        <v>1376</v>
      </c>
      <c r="BK183" s="90">
        <f t="shared" si="73"/>
        <v>36535552</v>
      </c>
      <c r="BL183" s="83">
        <f t="shared" si="78"/>
        <v>40919818.24</v>
      </c>
      <c r="BM183" s="77"/>
      <c r="BN183" s="30"/>
      <c r="BO183" s="30">
        <f t="shared" si="79"/>
        <v>0</v>
      </c>
      <c r="BP183" s="30">
        <f t="shared" si="80"/>
        <v>0</v>
      </c>
      <c r="BQ183" s="77"/>
      <c r="BR183" s="30"/>
      <c r="BS183" s="30">
        <f t="shared" si="81"/>
        <v>0</v>
      </c>
      <c r="BT183" s="30">
        <f t="shared" si="82"/>
        <v>0</v>
      </c>
      <c r="BU183" s="77"/>
      <c r="BV183" s="30"/>
      <c r="BW183" s="30">
        <f t="shared" si="83"/>
        <v>0</v>
      </c>
      <c r="BX183" s="30">
        <f t="shared" si="84"/>
        <v>0</v>
      </c>
      <c r="BY183" s="77"/>
      <c r="BZ183" s="30"/>
      <c r="CA183" s="30">
        <f t="shared" si="85"/>
        <v>0</v>
      </c>
      <c r="CB183" s="30">
        <f t="shared" si="86"/>
        <v>0</v>
      </c>
      <c r="CC183" s="77"/>
      <c r="CD183" s="30"/>
      <c r="CE183" s="30">
        <f t="shared" si="87"/>
        <v>0</v>
      </c>
      <c r="CF183" s="30">
        <f t="shared" si="88"/>
        <v>0</v>
      </c>
      <c r="CG183" s="77"/>
      <c r="CH183" s="30"/>
      <c r="CI183" s="30">
        <f t="shared" si="89"/>
        <v>0</v>
      </c>
      <c r="CJ183" s="30">
        <f t="shared" si="90"/>
        <v>0</v>
      </c>
      <c r="CK183" s="77"/>
      <c r="CL183" s="30"/>
      <c r="CM183" s="30">
        <f t="shared" si="91"/>
        <v>0</v>
      </c>
      <c r="CN183" s="30">
        <f t="shared" si="92"/>
        <v>0</v>
      </c>
      <c r="CO183" s="77"/>
      <c r="CP183" s="30"/>
      <c r="CQ183" s="30">
        <f t="shared" si="93"/>
        <v>0</v>
      </c>
      <c r="CR183" s="30">
        <f t="shared" si="94"/>
        <v>0</v>
      </c>
      <c r="CS183" s="77"/>
      <c r="CT183" s="30"/>
      <c r="CU183" s="30">
        <f t="shared" si="95"/>
        <v>0</v>
      </c>
      <c r="CV183" s="30">
        <f t="shared" si="96"/>
        <v>0</v>
      </c>
      <c r="CW183" s="77"/>
      <c r="CX183" s="30"/>
      <c r="CY183" s="30">
        <f t="shared" si="97"/>
        <v>0</v>
      </c>
      <c r="CZ183" s="30">
        <f t="shared" si="98"/>
        <v>0</v>
      </c>
      <c r="DA183" s="77"/>
      <c r="DB183" s="30"/>
      <c r="DC183" s="30">
        <f t="shared" si="99"/>
        <v>0</v>
      </c>
      <c r="DD183" s="30">
        <f t="shared" si="100"/>
        <v>0</v>
      </c>
      <c r="DE183" s="77"/>
      <c r="DF183" s="30"/>
      <c r="DG183" s="30">
        <f t="shared" si="101"/>
        <v>0</v>
      </c>
      <c r="DH183" s="30">
        <f t="shared" si="102"/>
        <v>0</v>
      </c>
      <c r="DI183" s="77"/>
      <c r="DJ183" s="30"/>
      <c r="DK183" s="30">
        <f t="shared" si="103"/>
        <v>0</v>
      </c>
      <c r="DL183" s="30">
        <f t="shared" si="104"/>
        <v>0</v>
      </c>
      <c r="DM183" s="77"/>
      <c r="DN183" s="30"/>
      <c r="DO183" s="30">
        <f t="shared" si="105"/>
        <v>0</v>
      </c>
      <c r="DP183" s="30">
        <f t="shared" si="106"/>
        <v>0</v>
      </c>
      <c r="DQ183" s="77"/>
      <c r="DR183" s="30"/>
      <c r="DS183" s="30">
        <f t="shared" si="107"/>
        <v>0</v>
      </c>
      <c r="DT183" s="30">
        <f t="shared" si="108"/>
        <v>0</v>
      </c>
      <c r="DU183" s="77"/>
      <c r="DV183" s="30"/>
      <c r="DW183" s="30">
        <f t="shared" si="109"/>
        <v>0</v>
      </c>
      <c r="DX183" s="30">
        <f t="shared" si="110"/>
        <v>0</v>
      </c>
      <c r="DY183" s="77"/>
      <c r="DZ183" s="30"/>
      <c r="EA183" s="30">
        <f t="shared" si="111"/>
        <v>0</v>
      </c>
      <c r="EB183" s="30">
        <f t="shared" si="112"/>
        <v>0</v>
      </c>
      <c r="EC183" s="84">
        <f t="shared" si="113"/>
        <v>47500</v>
      </c>
      <c r="ED183" s="83">
        <f t="shared" si="114"/>
        <v>347087744</v>
      </c>
      <c r="EE183" s="83">
        <f t="shared" si="115"/>
        <v>388738273.28000003</v>
      </c>
      <c r="EF183" s="91" t="s">
        <v>1533</v>
      </c>
      <c r="EG183" s="70" t="s">
        <v>2063</v>
      </c>
      <c r="EH183" s="70" t="s">
        <v>2064</v>
      </c>
      <c r="EI183" s="28"/>
      <c r="EJ183" s="28"/>
      <c r="EK183" s="28"/>
      <c r="EL183" s="28"/>
      <c r="EM183" s="28"/>
      <c r="EN183" s="28"/>
      <c r="EO183" s="28"/>
      <c r="EP183" s="28"/>
      <c r="EQ183" s="28"/>
    </row>
    <row r="184" spans="1:147" ht="19.5" customHeight="1">
      <c r="A184" s="32"/>
      <c r="B184" s="86" t="s">
        <v>1985</v>
      </c>
      <c r="C184" s="70" t="s">
        <v>1922</v>
      </c>
      <c r="D184" s="70" t="s">
        <v>1923</v>
      </c>
      <c r="E184" s="70" t="s">
        <v>1923</v>
      </c>
      <c r="F184" s="25" t="s">
        <v>855</v>
      </c>
      <c r="G184" s="28"/>
      <c r="H184" s="28"/>
      <c r="I184" s="79">
        <v>100</v>
      </c>
      <c r="J184" s="70">
        <v>710000000</v>
      </c>
      <c r="K184" s="70" t="s">
        <v>1747</v>
      </c>
      <c r="L184" s="28" t="s">
        <v>1914</v>
      </c>
      <c r="M184" s="25" t="s">
        <v>359</v>
      </c>
      <c r="N184" s="101">
        <v>630000000</v>
      </c>
      <c r="O184" s="76" t="s">
        <v>1986</v>
      </c>
      <c r="P184" s="28"/>
      <c r="Q184" s="28" t="s">
        <v>1925</v>
      </c>
      <c r="R184" s="28"/>
      <c r="S184" s="28"/>
      <c r="T184" s="28">
        <v>0</v>
      </c>
      <c r="U184" s="28">
        <v>0</v>
      </c>
      <c r="V184" s="75">
        <v>100</v>
      </c>
      <c r="W184" s="70" t="s">
        <v>1926</v>
      </c>
      <c r="X184" s="25" t="s">
        <v>886</v>
      </c>
      <c r="Y184" s="88">
        <v>7500</v>
      </c>
      <c r="Z184" s="89">
        <v>1376</v>
      </c>
      <c r="AA184" s="90">
        <f t="shared" si="59"/>
        <v>10320000</v>
      </c>
      <c r="AB184" s="83">
        <f t="shared" si="60"/>
        <v>11558400.000000002</v>
      </c>
      <c r="AC184" s="88">
        <v>15000</v>
      </c>
      <c r="AD184" s="89">
        <v>1376</v>
      </c>
      <c r="AE184" s="90">
        <f t="shared" si="61"/>
        <v>20640000</v>
      </c>
      <c r="AF184" s="83">
        <f t="shared" si="65"/>
        <v>23116800.000000004</v>
      </c>
      <c r="AG184" s="88">
        <v>15000</v>
      </c>
      <c r="AH184" s="89">
        <v>1376</v>
      </c>
      <c r="AI184" s="90">
        <f t="shared" si="62"/>
        <v>20640000</v>
      </c>
      <c r="AJ184" s="83">
        <f t="shared" si="66"/>
        <v>23116800.000000004</v>
      </c>
      <c r="AK184" s="88">
        <v>15000</v>
      </c>
      <c r="AL184" s="89">
        <v>1376</v>
      </c>
      <c r="AM184" s="90">
        <f t="shared" si="63"/>
        <v>20640000</v>
      </c>
      <c r="AN184" s="83">
        <f t="shared" si="67"/>
        <v>23116800.000000004</v>
      </c>
      <c r="AO184" s="88">
        <v>15000</v>
      </c>
      <c r="AP184" s="89">
        <v>1376</v>
      </c>
      <c r="AQ184" s="90">
        <f t="shared" si="64"/>
        <v>20640000</v>
      </c>
      <c r="AR184" s="83">
        <f t="shared" si="68"/>
        <v>23116800.000000004</v>
      </c>
      <c r="AS184" s="88">
        <v>15000</v>
      </c>
      <c r="AT184" s="89">
        <v>1376</v>
      </c>
      <c r="AU184" s="90">
        <f t="shared" si="69"/>
        <v>20640000</v>
      </c>
      <c r="AV184" s="83">
        <f t="shared" si="74"/>
        <v>23116800.000000004</v>
      </c>
      <c r="AW184" s="88">
        <v>15000</v>
      </c>
      <c r="AX184" s="89">
        <v>1376</v>
      </c>
      <c r="AY184" s="90">
        <f t="shared" si="70"/>
        <v>20640000</v>
      </c>
      <c r="AZ184" s="83">
        <f t="shared" si="75"/>
        <v>23116800.000000004</v>
      </c>
      <c r="BA184" s="88">
        <v>15000</v>
      </c>
      <c r="BB184" s="89">
        <v>1376</v>
      </c>
      <c r="BC184" s="90">
        <f t="shared" si="71"/>
        <v>20640000</v>
      </c>
      <c r="BD184" s="83">
        <f t="shared" si="76"/>
        <v>23116800.000000004</v>
      </c>
      <c r="BE184" s="88">
        <v>15000</v>
      </c>
      <c r="BF184" s="89">
        <v>1376</v>
      </c>
      <c r="BG184" s="90">
        <f t="shared" si="72"/>
        <v>20640000</v>
      </c>
      <c r="BH184" s="83">
        <f t="shared" si="77"/>
        <v>23116800.000000004</v>
      </c>
      <c r="BI184" s="88">
        <v>15000</v>
      </c>
      <c r="BJ184" s="89">
        <v>1376</v>
      </c>
      <c r="BK184" s="90">
        <f t="shared" si="73"/>
        <v>20640000</v>
      </c>
      <c r="BL184" s="83">
        <f t="shared" si="78"/>
        <v>23116800.000000004</v>
      </c>
      <c r="BM184" s="77"/>
      <c r="BN184" s="30"/>
      <c r="BO184" s="30">
        <f t="shared" si="79"/>
        <v>0</v>
      </c>
      <c r="BP184" s="30">
        <f t="shared" si="80"/>
        <v>0</v>
      </c>
      <c r="BQ184" s="77"/>
      <c r="BR184" s="30"/>
      <c r="BS184" s="30">
        <f t="shared" si="81"/>
        <v>0</v>
      </c>
      <c r="BT184" s="30">
        <f t="shared" si="82"/>
        <v>0</v>
      </c>
      <c r="BU184" s="77"/>
      <c r="BV184" s="30"/>
      <c r="BW184" s="30">
        <f t="shared" si="83"/>
        <v>0</v>
      </c>
      <c r="BX184" s="30">
        <f t="shared" si="84"/>
        <v>0</v>
      </c>
      <c r="BY184" s="77"/>
      <c r="BZ184" s="30"/>
      <c r="CA184" s="30">
        <f t="shared" si="85"/>
        <v>0</v>
      </c>
      <c r="CB184" s="30">
        <f t="shared" si="86"/>
        <v>0</v>
      </c>
      <c r="CC184" s="77"/>
      <c r="CD184" s="30"/>
      <c r="CE184" s="30">
        <f t="shared" si="87"/>
        <v>0</v>
      </c>
      <c r="CF184" s="30">
        <f t="shared" si="88"/>
        <v>0</v>
      </c>
      <c r="CG184" s="77"/>
      <c r="CH184" s="30"/>
      <c r="CI184" s="30">
        <f t="shared" si="89"/>
        <v>0</v>
      </c>
      <c r="CJ184" s="30">
        <f t="shared" si="90"/>
        <v>0</v>
      </c>
      <c r="CK184" s="77"/>
      <c r="CL184" s="30"/>
      <c r="CM184" s="30">
        <f t="shared" si="91"/>
        <v>0</v>
      </c>
      <c r="CN184" s="30">
        <f t="shared" si="92"/>
        <v>0</v>
      </c>
      <c r="CO184" s="77"/>
      <c r="CP184" s="30"/>
      <c r="CQ184" s="30">
        <f t="shared" si="93"/>
        <v>0</v>
      </c>
      <c r="CR184" s="30">
        <f t="shared" si="94"/>
        <v>0</v>
      </c>
      <c r="CS184" s="77"/>
      <c r="CT184" s="30"/>
      <c r="CU184" s="30">
        <f t="shared" si="95"/>
        <v>0</v>
      </c>
      <c r="CV184" s="30">
        <f t="shared" si="96"/>
        <v>0</v>
      </c>
      <c r="CW184" s="77"/>
      <c r="CX184" s="30"/>
      <c r="CY184" s="30">
        <f t="shared" si="97"/>
        <v>0</v>
      </c>
      <c r="CZ184" s="30">
        <f t="shared" si="98"/>
        <v>0</v>
      </c>
      <c r="DA184" s="77"/>
      <c r="DB184" s="30"/>
      <c r="DC184" s="30">
        <f t="shared" si="99"/>
        <v>0</v>
      </c>
      <c r="DD184" s="30">
        <f t="shared" si="100"/>
        <v>0</v>
      </c>
      <c r="DE184" s="77"/>
      <c r="DF184" s="30"/>
      <c r="DG184" s="30">
        <f t="shared" si="101"/>
        <v>0</v>
      </c>
      <c r="DH184" s="30">
        <f t="shared" si="102"/>
        <v>0</v>
      </c>
      <c r="DI184" s="77"/>
      <c r="DJ184" s="30"/>
      <c r="DK184" s="30">
        <f t="shared" si="103"/>
        <v>0</v>
      </c>
      <c r="DL184" s="30">
        <f t="shared" si="104"/>
        <v>0</v>
      </c>
      <c r="DM184" s="77"/>
      <c r="DN184" s="30"/>
      <c r="DO184" s="30">
        <f t="shared" si="105"/>
        <v>0</v>
      </c>
      <c r="DP184" s="30">
        <f t="shared" si="106"/>
        <v>0</v>
      </c>
      <c r="DQ184" s="77"/>
      <c r="DR184" s="30"/>
      <c r="DS184" s="30">
        <f t="shared" si="107"/>
        <v>0</v>
      </c>
      <c r="DT184" s="30">
        <f t="shared" si="108"/>
        <v>0</v>
      </c>
      <c r="DU184" s="77"/>
      <c r="DV184" s="30"/>
      <c r="DW184" s="30">
        <f t="shared" si="109"/>
        <v>0</v>
      </c>
      <c r="DX184" s="30">
        <f t="shared" si="110"/>
        <v>0</v>
      </c>
      <c r="DY184" s="77"/>
      <c r="DZ184" s="30"/>
      <c r="EA184" s="30">
        <f t="shared" si="111"/>
        <v>0</v>
      </c>
      <c r="EB184" s="30">
        <f t="shared" si="112"/>
        <v>0</v>
      </c>
      <c r="EC184" s="84">
        <f t="shared" si="113"/>
        <v>252244</v>
      </c>
      <c r="ED184" s="83">
        <f t="shared" si="114"/>
        <v>196080000</v>
      </c>
      <c r="EE184" s="83">
        <f t="shared" si="115"/>
        <v>219609600.00000003</v>
      </c>
      <c r="EF184" s="91" t="s">
        <v>1533</v>
      </c>
      <c r="EG184" s="70" t="s">
        <v>2063</v>
      </c>
      <c r="EH184" s="70" t="s">
        <v>2064</v>
      </c>
      <c r="EI184" s="28"/>
      <c r="EJ184" s="28"/>
      <c r="EK184" s="28"/>
      <c r="EL184" s="28"/>
      <c r="EM184" s="28"/>
      <c r="EN184" s="28"/>
      <c r="EO184" s="28"/>
      <c r="EP184" s="28"/>
      <c r="EQ184" s="28"/>
    </row>
    <row r="185" spans="1:147" ht="19.5" customHeight="1">
      <c r="A185" s="32"/>
      <c r="B185" s="86" t="s">
        <v>1987</v>
      </c>
      <c r="C185" s="70" t="s">
        <v>1922</v>
      </c>
      <c r="D185" s="70" t="s">
        <v>1923</v>
      </c>
      <c r="E185" s="70" t="s">
        <v>1923</v>
      </c>
      <c r="F185" s="25" t="s">
        <v>855</v>
      </c>
      <c r="G185" s="28"/>
      <c r="H185" s="28"/>
      <c r="I185" s="79">
        <v>100</v>
      </c>
      <c r="J185" s="70">
        <v>710000000</v>
      </c>
      <c r="K185" s="70" t="s">
        <v>1747</v>
      </c>
      <c r="L185" s="28" t="s">
        <v>1914</v>
      </c>
      <c r="M185" s="25" t="s">
        <v>359</v>
      </c>
      <c r="N185" s="28" t="s">
        <v>1981</v>
      </c>
      <c r="O185" s="76" t="s">
        <v>1988</v>
      </c>
      <c r="P185" s="28"/>
      <c r="Q185" s="28" t="s">
        <v>1925</v>
      </c>
      <c r="R185" s="28"/>
      <c r="S185" s="28"/>
      <c r="T185" s="28">
        <v>0</v>
      </c>
      <c r="U185" s="28">
        <v>0</v>
      </c>
      <c r="V185" s="75">
        <v>100</v>
      </c>
      <c r="W185" s="70" t="s">
        <v>1926</v>
      </c>
      <c r="X185" s="25" t="s">
        <v>886</v>
      </c>
      <c r="Y185" s="88">
        <v>1050</v>
      </c>
      <c r="Z185" s="89">
        <v>1376</v>
      </c>
      <c r="AA185" s="90">
        <f aca="true" t="shared" si="116" ref="AA185:AA216">Y185*Z185</f>
        <v>1444800</v>
      </c>
      <c r="AB185" s="83">
        <f aca="true" t="shared" si="117" ref="AB185:AB216">IF(X185="С НДС",AA185*1.12,AA185)</f>
        <v>1618176.0000000002</v>
      </c>
      <c r="AC185" s="88">
        <v>2101</v>
      </c>
      <c r="AD185" s="89">
        <v>1376</v>
      </c>
      <c r="AE185" s="90">
        <f aca="true" t="shared" si="118" ref="AE185:AE216">AC185*AD185</f>
        <v>2890976</v>
      </c>
      <c r="AF185" s="83">
        <f t="shared" si="65"/>
        <v>3237893.12</v>
      </c>
      <c r="AG185" s="88">
        <v>2101</v>
      </c>
      <c r="AH185" s="89">
        <v>1376</v>
      </c>
      <c r="AI185" s="90">
        <f aca="true" t="shared" si="119" ref="AI185:AI216">AG185*AH185</f>
        <v>2890976</v>
      </c>
      <c r="AJ185" s="83">
        <f t="shared" si="66"/>
        <v>3237893.12</v>
      </c>
      <c r="AK185" s="88">
        <v>2101</v>
      </c>
      <c r="AL185" s="89">
        <v>1376</v>
      </c>
      <c r="AM185" s="90">
        <f aca="true" t="shared" si="120" ref="AM185:AM216">AK185*AL185</f>
        <v>2890976</v>
      </c>
      <c r="AN185" s="83">
        <f t="shared" si="67"/>
        <v>3237893.12</v>
      </c>
      <c r="AO185" s="88">
        <v>2101</v>
      </c>
      <c r="AP185" s="89">
        <v>1376</v>
      </c>
      <c r="AQ185" s="90">
        <f aca="true" t="shared" si="121" ref="AQ185:AQ216">AO185*AP185</f>
        <v>2890976</v>
      </c>
      <c r="AR185" s="83">
        <f t="shared" si="68"/>
        <v>3237893.12</v>
      </c>
      <c r="AS185" s="88">
        <v>2101</v>
      </c>
      <c r="AT185" s="89">
        <v>1376</v>
      </c>
      <c r="AU185" s="90">
        <f t="shared" si="69"/>
        <v>2890976</v>
      </c>
      <c r="AV185" s="83">
        <f t="shared" si="74"/>
        <v>3237893.12</v>
      </c>
      <c r="AW185" s="88">
        <v>2101</v>
      </c>
      <c r="AX185" s="89">
        <v>1376</v>
      </c>
      <c r="AY185" s="90">
        <f t="shared" si="70"/>
        <v>2890976</v>
      </c>
      <c r="AZ185" s="83">
        <f t="shared" si="75"/>
        <v>3237893.12</v>
      </c>
      <c r="BA185" s="88">
        <v>2101</v>
      </c>
      <c r="BB185" s="89">
        <v>1376</v>
      </c>
      <c r="BC185" s="90">
        <f t="shared" si="71"/>
        <v>2890976</v>
      </c>
      <c r="BD185" s="83">
        <f t="shared" si="76"/>
        <v>3237893.12</v>
      </c>
      <c r="BE185" s="88">
        <v>2101</v>
      </c>
      <c r="BF185" s="89">
        <v>1376</v>
      </c>
      <c r="BG185" s="90">
        <f t="shared" si="72"/>
        <v>2890976</v>
      </c>
      <c r="BH185" s="83">
        <f t="shared" si="77"/>
        <v>3237893.12</v>
      </c>
      <c r="BI185" s="88">
        <v>2101</v>
      </c>
      <c r="BJ185" s="89">
        <v>1376</v>
      </c>
      <c r="BK185" s="90">
        <f t="shared" si="73"/>
        <v>2890976</v>
      </c>
      <c r="BL185" s="83">
        <f t="shared" si="78"/>
        <v>3237893.12</v>
      </c>
      <c r="BM185" s="77"/>
      <c r="BN185" s="30"/>
      <c r="BO185" s="30">
        <f t="shared" si="79"/>
        <v>0</v>
      </c>
      <c r="BP185" s="30">
        <f t="shared" si="80"/>
        <v>0</v>
      </c>
      <c r="BQ185" s="77"/>
      <c r="BR185" s="30"/>
      <c r="BS185" s="30">
        <f t="shared" si="81"/>
        <v>0</v>
      </c>
      <c r="BT185" s="30">
        <f t="shared" si="82"/>
        <v>0</v>
      </c>
      <c r="BU185" s="77"/>
      <c r="BV185" s="30"/>
      <c r="BW185" s="30">
        <f t="shared" si="83"/>
        <v>0</v>
      </c>
      <c r="BX185" s="30">
        <f t="shared" si="84"/>
        <v>0</v>
      </c>
      <c r="BY185" s="77"/>
      <c r="BZ185" s="30"/>
      <c r="CA185" s="30">
        <f t="shared" si="85"/>
        <v>0</v>
      </c>
      <c r="CB185" s="30">
        <f t="shared" si="86"/>
        <v>0</v>
      </c>
      <c r="CC185" s="77"/>
      <c r="CD185" s="30"/>
      <c r="CE185" s="30">
        <f t="shared" si="87"/>
        <v>0</v>
      </c>
      <c r="CF185" s="30">
        <f t="shared" si="88"/>
        <v>0</v>
      </c>
      <c r="CG185" s="77"/>
      <c r="CH185" s="30"/>
      <c r="CI185" s="30">
        <f t="shared" si="89"/>
        <v>0</v>
      </c>
      <c r="CJ185" s="30">
        <f t="shared" si="90"/>
        <v>0</v>
      </c>
      <c r="CK185" s="77"/>
      <c r="CL185" s="30"/>
      <c r="CM185" s="30">
        <f t="shared" si="91"/>
        <v>0</v>
      </c>
      <c r="CN185" s="30">
        <f t="shared" si="92"/>
        <v>0</v>
      </c>
      <c r="CO185" s="77"/>
      <c r="CP185" s="30"/>
      <c r="CQ185" s="30">
        <f t="shared" si="93"/>
        <v>0</v>
      </c>
      <c r="CR185" s="30">
        <f t="shared" si="94"/>
        <v>0</v>
      </c>
      <c r="CS185" s="77"/>
      <c r="CT185" s="30"/>
      <c r="CU185" s="30">
        <f t="shared" si="95"/>
        <v>0</v>
      </c>
      <c r="CV185" s="30">
        <f t="shared" si="96"/>
        <v>0</v>
      </c>
      <c r="CW185" s="77"/>
      <c r="CX185" s="30"/>
      <c r="CY185" s="30">
        <f t="shared" si="97"/>
        <v>0</v>
      </c>
      <c r="CZ185" s="30">
        <f t="shared" si="98"/>
        <v>0</v>
      </c>
      <c r="DA185" s="77"/>
      <c r="DB185" s="30"/>
      <c r="DC185" s="30">
        <f t="shared" si="99"/>
        <v>0</v>
      </c>
      <c r="DD185" s="30">
        <f t="shared" si="100"/>
        <v>0</v>
      </c>
      <c r="DE185" s="77"/>
      <c r="DF185" s="30"/>
      <c r="DG185" s="30">
        <f t="shared" si="101"/>
        <v>0</v>
      </c>
      <c r="DH185" s="30">
        <f t="shared" si="102"/>
        <v>0</v>
      </c>
      <c r="DI185" s="77"/>
      <c r="DJ185" s="30"/>
      <c r="DK185" s="30">
        <f t="shared" si="103"/>
        <v>0</v>
      </c>
      <c r="DL185" s="30">
        <f t="shared" si="104"/>
        <v>0</v>
      </c>
      <c r="DM185" s="77"/>
      <c r="DN185" s="30"/>
      <c r="DO185" s="30">
        <f t="shared" si="105"/>
        <v>0</v>
      </c>
      <c r="DP185" s="30">
        <f t="shared" si="106"/>
        <v>0</v>
      </c>
      <c r="DQ185" s="77"/>
      <c r="DR185" s="30"/>
      <c r="DS185" s="30">
        <f t="shared" si="107"/>
        <v>0</v>
      </c>
      <c r="DT185" s="30">
        <f t="shared" si="108"/>
        <v>0</v>
      </c>
      <c r="DU185" s="77"/>
      <c r="DV185" s="30"/>
      <c r="DW185" s="30">
        <f t="shared" si="109"/>
        <v>0</v>
      </c>
      <c r="DX185" s="30">
        <f t="shared" si="110"/>
        <v>0</v>
      </c>
      <c r="DY185" s="77"/>
      <c r="DZ185" s="30"/>
      <c r="EA185" s="30">
        <f t="shared" si="111"/>
        <v>0</v>
      </c>
      <c r="EB185" s="30">
        <f t="shared" si="112"/>
        <v>0</v>
      </c>
      <c r="EC185" s="84">
        <f t="shared" si="113"/>
        <v>142500</v>
      </c>
      <c r="ED185" s="83">
        <f t="shared" si="114"/>
        <v>27463584</v>
      </c>
      <c r="EE185" s="83">
        <f t="shared" si="115"/>
        <v>30759214.080000002</v>
      </c>
      <c r="EF185" s="91" t="s">
        <v>1533</v>
      </c>
      <c r="EG185" s="70" t="s">
        <v>2063</v>
      </c>
      <c r="EH185" s="70" t="s">
        <v>2064</v>
      </c>
      <c r="EI185" s="28"/>
      <c r="EJ185" s="28"/>
      <c r="EK185" s="28"/>
      <c r="EL185" s="28"/>
      <c r="EM185" s="28"/>
      <c r="EN185" s="28"/>
      <c r="EO185" s="28"/>
      <c r="EP185" s="28"/>
      <c r="EQ185" s="28"/>
    </row>
    <row r="186" spans="1:147" ht="19.5" customHeight="1">
      <c r="A186" s="32"/>
      <c r="B186" s="86" t="s">
        <v>1989</v>
      </c>
      <c r="C186" s="70" t="s">
        <v>1922</v>
      </c>
      <c r="D186" s="70" t="s">
        <v>1923</v>
      </c>
      <c r="E186" s="70" t="s">
        <v>1923</v>
      </c>
      <c r="F186" s="25" t="s">
        <v>855</v>
      </c>
      <c r="G186" s="28"/>
      <c r="H186" s="28"/>
      <c r="I186" s="79">
        <v>100</v>
      </c>
      <c r="J186" s="70">
        <v>710000000</v>
      </c>
      <c r="K186" s="70" t="s">
        <v>1747</v>
      </c>
      <c r="L186" s="28" t="s">
        <v>1914</v>
      </c>
      <c r="M186" s="25" t="s">
        <v>359</v>
      </c>
      <c r="N186" s="25">
        <v>190000000</v>
      </c>
      <c r="O186" s="76" t="s">
        <v>1990</v>
      </c>
      <c r="P186" s="28"/>
      <c r="Q186" s="28" t="s">
        <v>1925</v>
      </c>
      <c r="R186" s="28"/>
      <c r="S186" s="28"/>
      <c r="T186" s="28">
        <v>0</v>
      </c>
      <c r="U186" s="28">
        <v>0</v>
      </c>
      <c r="V186" s="75">
        <v>100</v>
      </c>
      <c r="W186" s="70" t="s">
        <v>1926</v>
      </c>
      <c r="X186" s="25" t="s">
        <v>886</v>
      </c>
      <c r="Y186" s="88">
        <v>400</v>
      </c>
      <c r="Z186" s="89">
        <v>1376</v>
      </c>
      <c r="AA186" s="90">
        <f t="shared" si="116"/>
        <v>550400</v>
      </c>
      <c r="AB186" s="83">
        <f t="shared" si="117"/>
        <v>616448.0000000001</v>
      </c>
      <c r="AC186" s="88">
        <v>800</v>
      </c>
      <c r="AD186" s="89">
        <v>1376</v>
      </c>
      <c r="AE186" s="90">
        <f t="shared" si="118"/>
        <v>1100800</v>
      </c>
      <c r="AF186" s="83">
        <f aca="true" t="shared" si="122" ref="AF186:AF217">AE186*1.12</f>
        <v>1232896.0000000002</v>
      </c>
      <c r="AG186" s="88">
        <v>800</v>
      </c>
      <c r="AH186" s="89">
        <v>1376</v>
      </c>
      <c r="AI186" s="90">
        <f t="shared" si="119"/>
        <v>1100800</v>
      </c>
      <c r="AJ186" s="83">
        <f aca="true" t="shared" si="123" ref="AJ186:AJ217">AI186*1.12</f>
        <v>1232896.0000000002</v>
      </c>
      <c r="AK186" s="88">
        <v>800</v>
      </c>
      <c r="AL186" s="89">
        <v>1376</v>
      </c>
      <c r="AM186" s="90">
        <f t="shared" si="120"/>
        <v>1100800</v>
      </c>
      <c r="AN186" s="83">
        <f aca="true" t="shared" si="124" ref="AN186:AN217">AM186*1.12</f>
        <v>1232896.0000000002</v>
      </c>
      <c r="AO186" s="88">
        <v>800</v>
      </c>
      <c r="AP186" s="89">
        <v>1376</v>
      </c>
      <c r="AQ186" s="90">
        <f t="shared" si="121"/>
        <v>1100800</v>
      </c>
      <c r="AR186" s="83">
        <f aca="true" t="shared" si="125" ref="AR186:AR217">AQ186*1.12</f>
        <v>1232896.0000000002</v>
      </c>
      <c r="AS186" s="88">
        <v>800</v>
      </c>
      <c r="AT186" s="89">
        <v>1376</v>
      </c>
      <c r="AU186" s="90">
        <f aca="true" t="shared" si="126" ref="AU186:AU217">AS186*AT186</f>
        <v>1100800</v>
      </c>
      <c r="AV186" s="83">
        <f t="shared" si="74"/>
        <v>1232896.0000000002</v>
      </c>
      <c r="AW186" s="88">
        <v>800</v>
      </c>
      <c r="AX186" s="89">
        <v>1376</v>
      </c>
      <c r="AY186" s="90">
        <f aca="true" t="shared" si="127" ref="AY186:AY217">AW186*AX186</f>
        <v>1100800</v>
      </c>
      <c r="AZ186" s="83">
        <f t="shared" si="75"/>
        <v>1232896.0000000002</v>
      </c>
      <c r="BA186" s="88">
        <v>800</v>
      </c>
      <c r="BB186" s="89">
        <v>1376</v>
      </c>
      <c r="BC186" s="90">
        <f aca="true" t="shared" si="128" ref="BC186:BC217">BA186*BB186</f>
        <v>1100800</v>
      </c>
      <c r="BD186" s="83">
        <f t="shared" si="76"/>
        <v>1232896.0000000002</v>
      </c>
      <c r="BE186" s="88">
        <v>800</v>
      </c>
      <c r="BF186" s="89">
        <v>1376</v>
      </c>
      <c r="BG186" s="90">
        <f aca="true" t="shared" si="129" ref="BG186:BG217">BE186*BF186</f>
        <v>1100800</v>
      </c>
      <c r="BH186" s="83">
        <f t="shared" si="77"/>
        <v>1232896.0000000002</v>
      </c>
      <c r="BI186" s="88">
        <v>800</v>
      </c>
      <c r="BJ186" s="89">
        <v>1376</v>
      </c>
      <c r="BK186" s="90">
        <f aca="true" t="shared" si="130" ref="BK186:BK217">BI186*BJ186</f>
        <v>1100800</v>
      </c>
      <c r="BL186" s="83">
        <f t="shared" si="78"/>
        <v>1232896.0000000002</v>
      </c>
      <c r="BM186" s="77"/>
      <c r="BN186" s="30"/>
      <c r="BO186" s="30">
        <f t="shared" si="79"/>
        <v>0</v>
      </c>
      <c r="BP186" s="30">
        <f t="shared" si="80"/>
        <v>0</v>
      </c>
      <c r="BQ186" s="77"/>
      <c r="BR186" s="30"/>
      <c r="BS186" s="30">
        <f t="shared" si="81"/>
        <v>0</v>
      </c>
      <c r="BT186" s="30">
        <f t="shared" si="82"/>
        <v>0</v>
      </c>
      <c r="BU186" s="77"/>
      <c r="BV186" s="30"/>
      <c r="BW186" s="30">
        <f t="shared" si="83"/>
        <v>0</v>
      </c>
      <c r="BX186" s="30">
        <f t="shared" si="84"/>
        <v>0</v>
      </c>
      <c r="BY186" s="77"/>
      <c r="BZ186" s="30"/>
      <c r="CA186" s="30">
        <f t="shared" si="85"/>
        <v>0</v>
      </c>
      <c r="CB186" s="30">
        <f t="shared" si="86"/>
        <v>0</v>
      </c>
      <c r="CC186" s="77"/>
      <c r="CD186" s="30"/>
      <c r="CE186" s="30">
        <f t="shared" si="87"/>
        <v>0</v>
      </c>
      <c r="CF186" s="30">
        <f t="shared" si="88"/>
        <v>0</v>
      </c>
      <c r="CG186" s="77"/>
      <c r="CH186" s="30"/>
      <c r="CI186" s="30">
        <f t="shared" si="89"/>
        <v>0</v>
      </c>
      <c r="CJ186" s="30">
        <f t="shared" si="90"/>
        <v>0</v>
      </c>
      <c r="CK186" s="77"/>
      <c r="CL186" s="30"/>
      <c r="CM186" s="30">
        <f t="shared" si="91"/>
        <v>0</v>
      </c>
      <c r="CN186" s="30">
        <f t="shared" si="92"/>
        <v>0</v>
      </c>
      <c r="CO186" s="77"/>
      <c r="CP186" s="30"/>
      <c r="CQ186" s="30">
        <f t="shared" si="93"/>
        <v>0</v>
      </c>
      <c r="CR186" s="30">
        <f t="shared" si="94"/>
        <v>0</v>
      </c>
      <c r="CS186" s="77"/>
      <c r="CT186" s="30"/>
      <c r="CU186" s="30">
        <f t="shared" si="95"/>
        <v>0</v>
      </c>
      <c r="CV186" s="30">
        <f t="shared" si="96"/>
        <v>0</v>
      </c>
      <c r="CW186" s="77"/>
      <c r="CX186" s="30"/>
      <c r="CY186" s="30">
        <f t="shared" si="97"/>
        <v>0</v>
      </c>
      <c r="CZ186" s="30">
        <f t="shared" si="98"/>
        <v>0</v>
      </c>
      <c r="DA186" s="77"/>
      <c r="DB186" s="30"/>
      <c r="DC186" s="30">
        <f t="shared" si="99"/>
        <v>0</v>
      </c>
      <c r="DD186" s="30">
        <f t="shared" si="100"/>
        <v>0</v>
      </c>
      <c r="DE186" s="77"/>
      <c r="DF186" s="30"/>
      <c r="DG186" s="30">
        <f t="shared" si="101"/>
        <v>0</v>
      </c>
      <c r="DH186" s="30">
        <f t="shared" si="102"/>
        <v>0</v>
      </c>
      <c r="DI186" s="77"/>
      <c r="DJ186" s="30"/>
      <c r="DK186" s="30">
        <f t="shared" si="103"/>
        <v>0</v>
      </c>
      <c r="DL186" s="30">
        <f t="shared" si="104"/>
        <v>0</v>
      </c>
      <c r="DM186" s="77"/>
      <c r="DN186" s="30"/>
      <c r="DO186" s="30">
        <f t="shared" si="105"/>
        <v>0</v>
      </c>
      <c r="DP186" s="30">
        <f t="shared" si="106"/>
        <v>0</v>
      </c>
      <c r="DQ186" s="77"/>
      <c r="DR186" s="30"/>
      <c r="DS186" s="30">
        <f t="shared" si="107"/>
        <v>0</v>
      </c>
      <c r="DT186" s="30">
        <f t="shared" si="108"/>
        <v>0</v>
      </c>
      <c r="DU186" s="77"/>
      <c r="DV186" s="30"/>
      <c r="DW186" s="30">
        <f t="shared" si="109"/>
        <v>0</v>
      </c>
      <c r="DX186" s="30">
        <f t="shared" si="110"/>
        <v>0</v>
      </c>
      <c r="DY186" s="77"/>
      <c r="DZ186" s="30"/>
      <c r="EA186" s="30">
        <f t="shared" si="111"/>
        <v>0</v>
      </c>
      <c r="EB186" s="30">
        <f t="shared" si="112"/>
        <v>0</v>
      </c>
      <c r="EC186" s="84">
        <f t="shared" si="113"/>
        <v>19959</v>
      </c>
      <c r="ED186" s="83">
        <f t="shared" si="114"/>
        <v>10457600</v>
      </c>
      <c r="EE186" s="83">
        <f t="shared" si="115"/>
        <v>11712512.000000002</v>
      </c>
      <c r="EF186" s="91" t="s">
        <v>1533</v>
      </c>
      <c r="EG186" s="70" t="s">
        <v>2063</v>
      </c>
      <c r="EH186" s="70" t="s">
        <v>2064</v>
      </c>
      <c r="EI186" s="28"/>
      <c r="EJ186" s="28"/>
      <c r="EK186" s="28"/>
      <c r="EL186" s="28"/>
      <c r="EM186" s="28"/>
      <c r="EN186" s="28"/>
      <c r="EO186" s="28"/>
      <c r="EP186" s="28"/>
      <c r="EQ186" s="28"/>
    </row>
    <row r="187" spans="1:147" ht="19.5" customHeight="1">
      <c r="A187" s="32"/>
      <c r="B187" s="86" t="s">
        <v>1991</v>
      </c>
      <c r="C187" s="70" t="s">
        <v>1922</v>
      </c>
      <c r="D187" s="70" t="s">
        <v>1923</v>
      </c>
      <c r="E187" s="70" t="s">
        <v>1923</v>
      </c>
      <c r="F187" s="25" t="s">
        <v>855</v>
      </c>
      <c r="G187" s="28"/>
      <c r="H187" s="28"/>
      <c r="I187" s="79">
        <v>100</v>
      </c>
      <c r="J187" s="70">
        <v>710000000</v>
      </c>
      <c r="K187" s="70" t="s">
        <v>1747</v>
      </c>
      <c r="L187" s="28" t="s">
        <v>1914</v>
      </c>
      <c r="M187" s="25" t="s">
        <v>359</v>
      </c>
      <c r="N187" s="28" t="s">
        <v>1981</v>
      </c>
      <c r="O187" s="76" t="s">
        <v>1992</v>
      </c>
      <c r="P187" s="28"/>
      <c r="Q187" s="28" t="s">
        <v>1925</v>
      </c>
      <c r="R187" s="28"/>
      <c r="S187" s="28"/>
      <c r="T187" s="28">
        <v>0</v>
      </c>
      <c r="U187" s="28">
        <v>0</v>
      </c>
      <c r="V187" s="75">
        <v>100</v>
      </c>
      <c r="W187" s="70" t="s">
        <v>1926</v>
      </c>
      <c r="X187" s="25" t="s">
        <v>886</v>
      </c>
      <c r="Y187" s="88">
        <v>400</v>
      </c>
      <c r="Z187" s="89">
        <v>1376</v>
      </c>
      <c r="AA187" s="90">
        <f t="shared" si="116"/>
        <v>550400</v>
      </c>
      <c r="AB187" s="83">
        <f t="shared" si="117"/>
        <v>616448.0000000001</v>
      </c>
      <c r="AC187" s="88">
        <v>800</v>
      </c>
      <c r="AD187" s="89">
        <v>1376</v>
      </c>
      <c r="AE187" s="90">
        <f t="shared" si="118"/>
        <v>1100800</v>
      </c>
      <c r="AF187" s="83">
        <f t="shared" si="122"/>
        <v>1232896.0000000002</v>
      </c>
      <c r="AG187" s="88">
        <v>800</v>
      </c>
      <c r="AH187" s="89">
        <v>1376</v>
      </c>
      <c r="AI187" s="90">
        <f t="shared" si="119"/>
        <v>1100800</v>
      </c>
      <c r="AJ187" s="83">
        <f t="shared" si="123"/>
        <v>1232896.0000000002</v>
      </c>
      <c r="AK187" s="88">
        <v>800</v>
      </c>
      <c r="AL187" s="89">
        <v>1376</v>
      </c>
      <c r="AM187" s="90">
        <f t="shared" si="120"/>
        <v>1100800</v>
      </c>
      <c r="AN187" s="83">
        <f t="shared" si="124"/>
        <v>1232896.0000000002</v>
      </c>
      <c r="AO187" s="88">
        <v>800</v>
      </c>
      <c r="AP187" s="89">
        <v>1376</v>
      </c>
      <c r="AQ187" s="90">
        <f t="shared" si="121"/>
        <v>1100800</v>
      </c>
      <c r="AR187" s="83">
        <f t="shared" si="125"/>
        <v>1232896.0000000002</v>
      </c>
      <c r="AS187" s="88">
        <v>800</v>
      </c>
      <c r="AT187" s="89">
        <v>1376</v>
      </c>
      <c r="AU187" s="90">
        <f t="shared" si="126"/>
        <v>1100800</v>
      </c>
      <c r="AV187" s="83">
        <f aca="true" t="shared" si="131" ref="AV187:AV218">AU187*1.12</f>
        <v>1232896.0000000002</v>
      </c>
      <c r="AW187" s="88">
        <v>800</v>
      </c>
      <c r="AX187" s="89">
        <v>1376</v>
      </c>
      <c r="AY187" s="90">
        <f t="shared" si="127"/>
        <v>1100800</v>
      </c>
      <c r="AZ187" s="83">
        <f aca="true" t="shared" si="132" ref="AZ187:AZ218">AY187*1.12</f>
        <v>1232896.0000000002</v>
      </c>
      <c r="BA187" s="88">
        <v>800</v>
      </c>
      <c r="BB187" s="89">
        <v>1376</v>
      </c>
      <c r="BC187" s="90">
        <f t="shared" si="128"/>
        <v>1100800</v>
      </c>
      <c r="BD187" s="83">
        <f aca="true" t="shared" si="133" ref="BD187:BD218">BC187*1.12</f>
        <v>1232896.0000000002</v>
      </c>
      <c r="BE187" s="88">
        <v>800</v>
      </c>
      <c r="BF187" s="89">
        <v>1376</v>
      </c>
      <c r="BG187" s="90">
        <f t="shared" si="129"/>
        <v>1100800</v>
      </c>
      <c r="BH187" s="83">
        <f aca="true" t="shared" si="134" ref="BH187:BH218">BG187*1.12</f>
        <v>1232896.0000000002</v>
      </c>
      <c r="BI187" s="88">
        <v>800</v>
      </c>
      <c r="BJ187" s="89">
        <v>1376</v>
      </c>
      <c r="BK187" s="90">
        <f t="shared" si="130"/>
        <v>1100800</v>
      </c>
      <c r="BL187" s="83">
        <f aca="true" t="shared" si="135" ref="BL187:BL218">BK187*1.12</f>
        <v>1232896.0000000002</v>
      </c>
      <c r="BM187" s="77"/>
      <c r="BN187" s="30"/>
      <c r="BO187" s="30">
        <f t="shared" si="79"/>
        <v>0</v>
      </c>
      <c r="BP187" s="30">
        <f t="shared" si="80"/>
        <v>0</v>
      </c>
      <c r="BQ187" s="77"/>
      <c r="BR187" s="30"/>
      <c r="BS187" s="30">
        <f t="shared" si="81"/>
        <v>0</v>
      </c>
      <c r="BT187" s="30">
        <f t="shared" si="82"/>
        <v>0</v>
      </c>
      <c r="BU187" s="77"/>
      <c r="BV187" s="30"/>
      <c r="BW187" s="30">
        <f t="shared" si="83"/>
        <v>0</v>
      </c>
      <c r="BX187" s="30">
        <f t="shared" si="84"/>
        <v>0</v>
      </c>
      <c r="BY187" s="77"/>
      <c r="BZ187" s="30"/>
      <c r="CA187" s="30">
        <f t="shared" si="85"/>
        <v>0</v>
      </c>
      <c r="CB187" s="30">
        <f t="shared" si="86"/>
        <v>0</v>
      </c>
      <c r="CC187" s="77"/>
      <c r="CD187" s="30"/>
      <c r="CE187" s="30">
        <f t="shared" si="87"/>
        <v>0</v>
      </c>
      <c r="CF187" s="30">
        <f t="shared" si="88"/>
        <v>0</v>
      </c>
      <c r="CG187" s="77"/>
      <c r="CH187" s="30"/>
      <c r="CI187" s="30">
        <f t="shared" si="89"/>
        <v>0</v>
      </c>
      <c r="CJ187" s="30">
        <f t="shared" si="90"/>
        <v>0</v>
      </c>
      <c r="CK187" s="77"/>
      <c r="CL187" s="30"/>
      <c r="CM187" s="30">
        <f t="shared" si="91"/>
        <v>0</v>
      </c>
      <c r="CN187" s="30">
        <f t="shared" si="92"/>
        <v>0</v>
      </c>
      <c r="CO187" s="77"/>
      <c r="CP187" s="30"/>
      <c r="CQ187" s="30">
        <f t="shared" si="93"/>
        <v>0</v>
      </c>
      <c r="CR187" s="30">
        <f t="shared" si="94"/>
        <v>0</v>
      </c>
      <c r="CS187" s="77"/>
      <c r="CT187" s="30"/>
      <c r="CU187" s="30">
        <f t="shared" si="95"/>
        <v>0</v>
      </c>
      <c r="CV187" s="30">
        <f t="shared" si="96"/>
        <v>0</v>
      </c>
      <c r="CW187" s="77"/>
      <c r="CX187" s="30"/>
      <c r="CY187" s="30">
        <f t="shared" si="97"/>
        <v>0</v>
      </c>
      <c r="CZ187" s="30">
        <f t="shared" si="98"/>
        <v>0</v>
      </c>
      <c r="DA187" s="77"/>
      <c r="DB187" s="30"/>
      <c r="DC187" s="30">
        <f t="shared" si="99"/>
        <v>0</v>
      </c>
      <c r="DD187" s="30">
        <f t="shared" si="100"/>
        <v>0</v>
      </c>
      <c r="DE187" s="77"/>
      <c r="DF187" s="30"/>
      <c r="DG187" s="30">
        <f t="shared" si="101"/>
        <v>0</v>
      </c>
      <c r="DH187" s="30">
        <f t="shared" si="102"/>
        <v>0</v>
      </c>
      <c r="DI187" s="77"/>
      <c r="DJ187" s="30"/>
      <c r="DK187" s="30">
        <f t="shared" si="103"/>
        <v>0</v>
      </c>
      <c r="DL187" s="30">
        <f t="shared" si="104"/>
        <v>0</v>
      </c>
      <c r="DM187" s="77"/>
      <c r="DN187" s="30"/>
      <c r="DO187" s="30">
        <f t="shared" si="105"/>
        <v>0</v>
      </c>
      <c r="DP187" s="30">
        <f t="shared" si="106"/>
        <v>0</v>
      </c>
      <c r="DQ187" s="77"/>
      <c r="DR187" s="30"/>
      <c r="DS187" s="30">
        <f t="shared" si="107"/>
        <v>0</v>
      </c>
      <c r="DT187" s="30">
        <f t="shared" si="108"/>
        <v>0</v>
      </c>
      <c r="DU187" s="77"/>
      <c r="DV187" s="30"/>
      <c r="DW187" s="30">
        <f t="shared" si="109"/>
        <v>0</v>
      </c>
      <c r="DX187" s="30">
        <f t="shared" si="110"/>
        <v>0</v>
      </c>
      <c r="DY187" s="77"/>
      <c r="DZ187" s="30"/>
      <c r="EA187" s="30">
        <f t="shared" si="111"/>
        <v>0</v>
      </c>
      <c r="EB187" s="30">
        <f t="shared" si="112"/>
        <v>0</v>
      </c>
      <c r="EC187" s="84">
        <f t="shared" si="113"/>
        <v>7600</v>
      </c>
      <c r="ED187" s="83">
        <f t="shared" si="114"/>
        <v>10457600</v>
      </c>
      <c r="EE187" s="83">
        <f t="shared" si="115"/>
        <v>11712512.000000002</v>
      </c>
      <c r="EF187" s="91" t="s">
        <v>1533</v>
      </c>
      <c r="EG187" s="70" t="s">
        <v>2063</v>
      </c>
      <c r="EH187" s="70" t="s">
        <v>2064</v>
      </c>
      <c r="EI187" s="28"/>
      <c r="EJ187" s="28"/>
      <c r="EK187" s="28"/>
      <c r="EL187" s="28"/>
      <c r="EM187" s="28"/>
      <c r="EN187" s="28"/>
      <c r="EO187" s="28"/>
      <c r="EP187" s="28"/>
      <c r="EQ187" s="28"/>
    </row>
    <row r="188" spans="1:147" ht="19.5" customHeight="1">
      <c r="A188" s="32"/>
      <c r="B188" s="86" t="s">
        <v>1993</v>
      </c>
      <c r="C188" s="70" t="s">
        <v>1922</v>
      </c>
      <c r="D188" s="70" t="s">
        <v>1923</v>
      </c>
      <c r="E188" s="70" t="s">
        <v>1923</v>
      </c>
      <c r="F188" s="25" t="s">
        <v>855</v>
      </c>
      <c r="G188" s="28"/>
      <c r="H188" s="28"/>
      <c r="I188" s="79">
        <v>100</v>
      </c>
      <c r="J188" s="70">
        <v>710000000</v>
      </c>
      <c r="K188" s="70" t="s">
        <v>1747</v>
      </c>
      <c r="L188" s="28" t="s">
        <v>1914</v>
      </c>
      <c r="M188" s="25" t="s">
        <v>359</v>
      </c>
      <c r="N188" s="25">
        <v>310000000</v>
      </c>
      <c r="O188" s="76" t="s">
        <v>1994</v>
      </c>
      <c r="P188" s="28"/>
      <c r="Q188" s="28" t="s">
        <v>1925</v>
      </c>
      <c r="R188" s="28"/>
      <c r="S188" s="28"/>
      <c r="T188" s="28">
        <v>0</v>
      </c>
      <c r="U188" s="28">
        <v>0</v>
      </c>
      <c r="V188" s="75">
        <v>100</v>
      </c>
      <c r="W188" s="70" t="s">
        <v>1926</v>
      </c>
      <c r="X188" s="25" t="s">
        <v>886</v>
      </c>
      <c r="Y188" s="88">
        <v>8072</v>
      </c>
      <c r="Z188" s="89">
        <v>1376</v>
      </c>
      <c r="AA188" s="90">
        <f t="shared" si="116"/>
        <v>11107072</v>
      </c>
      <c r="AB188" s="83">
        <f t="shared" si="117"/>
        <v>12439920.64</v>
      </c>
      <c r="AC188" s="88">
        <v>16144</v>
      </c>
      <c r="AD188" s="89">
        <v>1376</v>
      </c>
      <c r="AE188" s="90">
        <f t="shared" si="118"/>
        <v>22214144</v>
      </c>
      <c r="AF188" s="83">
        <f t="shared" si="122"/>
        <v>24879841.28</v>
      </c>
      <c r="AG188" s="88">
        <v>16144</v>
      </c>
      <c r="AH188" s="89">
        <v>1376</v>
      </c>
      <c r="AI188" s="90">
        <f t="shared" si="119"/>
        <v>22214144</v>
      </c>
      <c r="AJ188" s="83">
        <f t="shared" si="123"/>
        <v>24879841.28</v>
      </c>
      <c r="AK188" s="88">
        <v>16144</v>
      </c>
      <c r="AL188" s="89">
        <v>1376</v>
      </c>
      <c r="AM188" s="90">
        <f t="shared" si="120"/>
        <v>22214144</v>
      </c>
      <c r="AN188" s="83">
        <f t="shared" si="124"/>
        <v>24879841.28</v>
      </c>
      <c r="AO188" s="88">
        <v>16144</v>
      </c>
      <c r="AP188" s="89">
        <v>1376</v>
      </c>
      <c r="AQ188" s="90">
        <f t="shared" si="121"/>
        <v>22214144</v>
      </c>
      <c r="AR188" s="83">
        <f t="shared" si="125"/>
        <v>24879841.28</v>
      </c>
      <c r="AS188" s="88">
        <v>16144</v>
      </c>
      <c r="AT188" s="89">
        <v>1376</v>
      </c>
      <c r="AU188" s="90">
        <f t="shared" si="126"/>
        <v>22214144</v>
      </c>
      <c r="AV188" s="83">
        <f t="shared" si="131"/>
        <v>24879841.28</v>
      </c>
      <c r="AW188" s="88">
        <v>16144</v>
      </c>
      <c r="AX188" s="89">
        <v>1376</v>
      </c>
      <c r="AY188" s="90">
        <f t="shared" si="127"/>
        <v>22214144</v>
      </c>
      <c r="AZ188" s="83">
        <f t="shared" si="132"/>
        <v>24879841.28</v>
      </c>
      <c r="BA188" s="88">
        <v>16144</v>
      </c>
      <c r="BB188" s="89">
        <v>1376</v>
      </c>
      <c r="BC188" s="90">
        <f t="shared" si="128"/>
        <v>22214144</v>
      </c>
      <c r="BD188" s="83">
        <f t="shared" si="133"/>
        <v>24879841.28</v>
      </c>
      <c r="BE188" s="88">
        <v>16144</v>
      </c>
      <c r="BF188" s="89">
        <v>1376</v>
      </c>
      <c r="BG188" s="90">
        <f t="shared" si="129"/>
        <v>22214144</v>
      </c>
      <c r="BH188" s="83">
        <f t="shared" si="134"/>
        <v>24879841.28</v>
      </c>
      <c r="BI188" s="88">
        <v>16144</v>
      </c>
      <c r="BJ188" s="89">
        <v>1376</v>
      </c>
      <c r="BK188" s="90">
        <f t="shared" si="130"/>
        <v>22214144</v>
      </c>
      <c r="BL188" s="83">
        <f t="shared" si="135"/>
        <v>24879841.28</v>
      </c>
      <c r="BM188" s="77"/>
      <c r="BN188" s="30"/>
      <c r="BO188" s="30">
        <f t="shared" si="79"/>
        <v>0</v>
      </c>
      <c r="BP188" s="30">
        <f t="shared" si="80"/>
        <v>0</v>
      </c>
      <c r="BQ188" s="77"/>
      <c r="BR188" s="30"/>
      <c r="BS188" s="30">
        <f t="shared" si="81"/>
        <v>0</v>
      </c>
      <c r="BT188" s="30">
        <f t="shared" si="82"/>
        <v>0</v>
      </c>
      <c r="BU188" s="77"/>
      <c r="BV188" s="30"/>
      <c r="BW188" s="30">
        <f t="shared" si="83"/>
        <v>0</v>
      </c>
      <c r="BX188" s="30">
        <f t="shared" si="84"/>
        <v>0</v>
      </c>
      <c r="BY188" s="77"/>
      <c r="BZ188" s="30"/>
      <c r="CA188" s="30">
        <f t="shared" si="85"/>
        <v>0</v>
      </c>
      <c r="CB188" s="30">
        <f t="shared" si="86"/>
        <v>0</v>
      </c>
      <c r="CC188" s="77"/>
      <c r="CD188" s="30"/>
      <c r="CE188" s="30">
        <f t="shared" si="87"/>
        <v>0</v>
      </c>
      <c r="CF188" s="30">
        <f t="shared" si="88"/>
        <v>0</v>
      </c>
      <c r="CG188" s="77"/>
      <c r="CH188" s="30"/>
      <c r="CI188" s="30">
        <f t="shared" si="89"/>
        <v>0</v>
      </c>
      <c r="CJ188" s="30">
        <f t="shared" si="90"/>
        <v>0</v>
      </c>
      <c r="CK188" s="77"/>
      <c r="CL188" s="30"/>
      <c r="CM188" s="30">
        <f t="shared" si="91"/>
        <v>0</v>
      </c>
      <c r="CN188" s="30">
        <f t="shared" si="92"/>
        <v>0</v>
      </c>
      <c r="CO188" s="77"/>
      <c r="CP188" s="30"/>
      <c r="CQ188" s="30">
        <f t="shared" si="93"/>
        <v>0</v>
      </c>
      <c r="CR188" s="30">
        <f t="shared" si="94"/>
        <v>0</v>
      </c>
      <c r="CS188" s="77"/>
      <c r="CT188" s="30"/>
      <c r="CU188" s="30">
        <f t="shared" si="95"/>
        <v>0</v>
      </c>
      <c r="CV188" s="30">
        <f t="shared" si="96"/>
        <v>0</v>
      </c>
      <c r="CW188" s="77"/>
      <c r="CX188" s="30"/>
      <c r="CY188" s="30">
        <f t="shared" si="97"/>
        <v>0</v>
      </c>
      <c r="CZ188" s="30">
        <f t="shared" si="98"/>
        <v>0</v>
      </c>
      <c r="DA188" s="77"/>
      <c r="DB188" s="30"/>
      <c r="DC188" s="30">
        <f t="shared" si="99"/>
        <v>0</v>
      </c>
      <c r="DD188" s="30">
        <f t="shared" si="100"/>
        <v>0</v>
      </c>
      <c r="DE188" s="77"/>
      <c r="DF188" s="30"/>
      <c r="DG188" s="30">
        <f t="shared" si="101"/>
        <v>0</v>
      </c>
      <c r="DH188" s="30">
        <f t="shared" si="102"/>
        <v>0</v>
      </c>
      <c r="DI188" s="77"/>
      <c r="DJ188" s="30"/>
      <c r="DK188" s="30">
        <f t="shared" si="103"/>
        <v>0</v>
      </c>
      <c r="DL188" s="30">
        <f t="shared" si="104"/>
        <v>0</v>
      </c>
      <c r="DM188" s="77"/>
      <c r="DN188" s="30"/>
      <c r="DO188" s="30">
        <f t="shared" si="105"/>
        <v>0</v>
      </c>
      <c r="DP188" s="30">
        <f t="shared" si="106"/>
        <v>0</v>
      </c>
      <c r="DQ188" s="77"/>
      <c r="DR188" s="30"/>
      <c r="DS188" s="30">
        <f t="shared" si="107"/>
        <v>0</v>
      </c>
      <c r="DT188" s="30">
        <f t="shared" si="108"/>
        <v>0</v>
      </c>
      <c r="DU188" s="77"/>
      <c r="DV188" s="30"/>
      <c r="DW188" s="30">
        <f t="shared" si="109"/>
        <v>0</v>
      </c>
      <c r="DX188" s="30">
        <f t="shared" si="110"/>
        <v>0</v>
      </c>
      <c r="DY188" s="77"/>
      <c r="DZ188" s="30"/>
      <c r="EA188" s="30">
        <f t="shared" si="111"/>
        <v>0</v>
      </c>
      <c r="EB188" s="30">
        <f t="shared" si="112"/>
        <v>0</v>
      </c>
      <c r="EC188" s="84">
        <f t="shared" si="113"/>
        <v>7600</v>
      </c>
      <c r="ED188" s="83">
        <f t="shared" si="114"/>
        <v>211034368</v>
      </c>
      <c r="EE188" s="83">
        <f t="shared" si="115"/>
        <v>236358492.16000003</v>
      </c>
      <c r="EF188" s="91" t="s">
        <v>1533</v>
      </c>
      <c r="EG188" s="70" t="s">
        <v>2063</v>
      </c>
      <c r="EH188" s="70" t="s">
        <v>2064</v>
      </c>
      <c r="EI188" s="28"/>
      <c r="EJ188" s="28"/>
      <c r="EK188" s="28"/>
      <c r="EL188" s="28"/>
      <c r="EM188" s="28"/>
      <c r="EN188" s="28"/>
      <c r="EO188" s="28"/>
      <c r="EP188" s="28"/>
      <c r="EQ188" s="28"/>
    </row>
    <row r="189" spans="1:147" ht="19.5" customHeight="1">
      <c r="A189" s="32"/>
      <c r="B189" s="86" t="s">
        <v>1995</v>
      </c>
      <c r="C189" s="70" t="s">
        <v>1922</v>
      </c>
      <c r="D189" s="70" t="s">
        <v>1923</v>
      </c>
      <c r="E189" s="70" t="s">
        <v>1923</v>
      </c>
      <c r="F189" s="25" t="s">
        <v>855</v>
      </c>
      <c r="G189" s="28"/>
      <c r="H189" s="28"/>
      <c r="I189" s="79">
        <v>100</v>
      </c>
      <c r="J189" s="70">
        <v>710000000</v>
      </c>
      <c r="K189" s="70" t="s">
        <v>1747</v>
      </c>
      <c r="L189" s="28" t="s">
        <v>1914</v>
      </c>
      <c r="M189" s="25" t="s">
        <v>359</v>
      </c>
      <c r="N189" s="25">
        <v>190000000</v>
      </c>
      <c r="O189" s="76" t="s">
        <v>1996</v>
      </c>
      <c r="P189" s="28"/>
      <c r="Q189" s="28" t="s">
        <v>1925</v>
      </c>
      <c r="R189" s="28"/>
      <c r="S189" s="28"/>
      <c r="T189" s="28">
        <v>0</v>
      </c>
      <c r="U189" s="28">
        <v>0</v>
      </c>
      <c r="V189" s="75">
        <v>100</v>
      </c>
      <c r="W189" s="70" t="s">
        <v>1926</v>
      </c>
      <c r="X189" s="25" t="s">
        <v>886</v>
      </c>
      <c r="Y189" s="88">
        <v>1350</v>
      </c>
      <c r="Z189" s="89">
        <v>1376</v>
      </c>
      <c r="AA189" s="90">
        <f t="shared" si="116"/>
        <v>1857600</v>
      </c>
      <c r="AB189" s="83">
        <f t="shared" si="117"/>
        <v>2080512.0000000002</v>
      </c>
      <c r="AC189" s="88">
        <v>2701</v>
      </c>
      <c r="AD189" s="89">
        <v>1376</v>
      </c>
      <c r="AE189" s="90">
        <f t="shared" si="118"/>
        <v>3716576</v>
      </c>
      <c r="AF189" s="83">
        <f t="shared" si="122"/>
        <v>4162565.1200000006</v>
      </c>
      <c r="AG189" s="88">
        <v>2701</v>
      </c>
      <c r="AH189" s="89">
        <v>1376</v>
      </c>
      <c r="AI189" s="90">
        <f t="shared" si="119"/>
        <v>3716576</v>
      </c>
      <c r="AJ189" s="83">
        <f t="shared" si="123"/>
        <v>4162565.1200000006</v>
      </c>
      <c r="AK189" s="88">
        <v>2701</v>
      </c>
      <c r="AL189" s="89">
        <v>1376</v>
      </c>
      <c r="AM189" s="90">
        <f t="shared" si="120"/>
        <v>3716576</v>
      </c>
      <c r="AN189" s="83">
        <f t="shared" si="124"/>
        <v>4162565.1200000006</v>
      </c>
      <c r="AO189" s="88">
        <v>2701</v>
      </c>
      <c r="AP189" s="89">
        <v>1376</v>
      </c>
      <c r="AQ189" s="90">
        <f t="shared" si="121"/>
        <v>3716576</v>
      </c>
      <c r="AR189" s="83">
        <f t="shared" si="125"/>
        <v>4162565.1200000006</v>
      </c>
      <c r="AS189" s="88">
        <v>2701</v>
      </c>
      <c r="AT189" s="89">
        <v>1376</v>
      </c>
      <c r="AU189" s="90">
        <f t="shared" si="126"/>
        <v>3716576</v>
      </c>
      <c r="AV189" s="83">
        <f t="shared" si="131"/>
        <v>4162565.1200000006</v>
      </c>
      <c r="AW189" s="88">
        <v>2701</v>
      </c>
      <c r="AX189" s="89">
        <v>1376</v>
      </c>
      <c r="AY189" s="90">
        <f t="shared" si="127"/>
        <v>3716576</v>
      </c>
      <c r="AZ189" s="83">
        <f t="shared" si="132"/>
        <v>4162565.1200000006</v>
      </c>
      <c r="BA189" s="88">
        <v>2701</v>
      </c>
      <c r="BB189" s="89">
        <v>1376</v>
      </c>
      <c r="BC189" s="90">
        <f t="shared" si="128"/>
        <v>3716576</v>
      </c>
      <c r="BD189" s="83">
        <f t="shared" si="133"/>
        <v>4162565.1200000006</v>
      </c>
      <c r="BE189" s="88">
        <v>2701</v>
      </c>
      <c r="BF189" s="89">
        <v>1376</v>
      </c>
      <c r="BG189" s="90">
        <f t="shared" si="129"/>
        <v>3716576</v>
      </c>
      <c r="BH189" s="83">
        <f t="shared" si="134"/>
        <v>4162565.1200000006</v>
      </c>
      <c r="BI189" s="88">
        <v>2701</v>
      </c>
      <c r="BJ189" s="89">
        <v>1376</v>
      </c>
      <c r="BK189" s="90">
        <f t="shared" si="130"/>
        <v>3716576</v>
      </c>
      <c r="BL189" s="83">
        <f t="shared" si="135"/>
        <v>4162565.1200000006</v>
      </c>
      <c r="BM189" s="77"/>
      <c r="BN189" s="30"/>
      <c r="BO189" s="30">
        <f t="shared" si="79"/>
        <v>0</v>
      </c>
      <c r="BP189" s="30">
        <f t="shared" si="80"/>
        <v>0</v>
      </c>
      <c r="BQ189" s="77"/>
      <c r="BR189" s="30"/>
      <c r="BS189" s="30">
        <f t="shared" si="81"/>
        <v>0</v>
      </c>
      <c r="BT189" s="30">
        <f t="shared" si="82"/>
        <v>0</v>
      </c>
      <c r="BU189" s="77"/>
      <c r="BV189" s="30"/>
      <c r="BW189" s="30">
        <f t="shared" si="83"/>
        <v>0</v>
      </c>
      <c r="BX189" s="30">
        <f t="shared" si="84"/>
        <v>0</v>
      </c>
      <c r="BY189" s="77"/>
      <c r="BZ189" s="30"/>
      <c r="CA189" s="30">
        <f t="shared" si="85"/>
        <v>0</v>
      </c>
      <c r="CB189" s="30">
        <f t="shared" si="86"/>
        <v>0</v>
      </c>
      <c r="CC189" s="77"/>
      <c r="CD189" s="30"/>
      <c r="CE189" s="30">
        <f t="shared" si="87"/>
        <v>0</v>
      </c>
      <c r="CF189" s="30">
        <f t="shared" si="88"/>
        <v>0</v>
      </c>
      <c r="CG189" s="77"/>
      <c r="CH189" s="30"/>
      <c r="CI189" s="30">
        <f t="shared" si="89"/>
        <v>0</v>
      </c>
      <c r="CJ189" s="30">
        <f t="shared" si="90"/>
        <v>0</v>
      </c>
      <c r="CK189" s="77"/>
      <c r="CL189" s="30"/>
      <c r="CM189" s="30">
        <f t="shared" si="91"/>
        <v>0</v>
      </c>
      <c r="CN189" s="30">
        <f t="shared" si="92"/>
        <v>0</v>
      </c>
      <c r="CO189" s="77"/>
      <c r="CP189" s="30"/>
      <c r="CQ189" s="30">
        <f t="shared" si="93"/>
        <v>0</v>
      </c>
      <c r="CR189" s="30">
        <f t="shared" si="94"/>
        <v>0</v>
      </c>
      <c r="CS189" s="77"/>
      <c r="CT189" s="30"/>
      <c r="CU189" s="30">
        <f t="shared" si="95"/>
        <v>0</v>
      </c>
      <c r="CV189" s="30">
        <f t="shared" si="96"/>
        <v>0</v>
      </c>
      <c r="CW189" s="77"/>
      <c r="CX189" s="30"/>
      <c r="CY189" s="30">
        <f t="shared" si="97"/>
        <v>0</v>
      </c>
      <c r="CZ189" s="30">
        <f t="shared" si="98"/>
        <v>0</v>
      </c>
      <c r="DA189" s="77"/>
      <c r="DB189" s="30"/>
      <c r="DC189" s="30">
        <f t="shared" si="99"/>
        <v>0</v>
      </c>
      <c r="DD189" s="30">
        <f t="shared" si="100"/>
        <v>0</v>
      </c>
      <c r="DE189" s="77"/>
      <c r="DF189" s="30"/>
      <c r="DG189" s="30">
        <f t="shared" si="101"/>
        <v>0</v>
      </c>
      <c r="DH189" s="30">
        <f t="shared" si="102"/>
        <v>0</v>
      </c>
      <c r="DI189" s="77"/>
      <c r="DJ189" s="30"/>
      <c r="DK189" s="30">
        <f t="shared" si="103"/>
        <v>0</v>
      </c>
      <c r="DL189" s="30">
        <f t="shared" si="104"/>
        <v>0</v>
      </c>
      <c r="DM189" s="77"/>
      <c r="DN189" s="30"/>
      <c r="DO189" s="30">
        <f t="shared" si="105"/>
        <v>0</v>
      </c>
      <c r="DP189" s="30">
        <f t="shared" si="106"/>
        <v>0</v>
      </c>
      <c r="DQ189" s="77"/>
      <c r="DR189" s="30"/>
      <c r="DS189" s="30">
        <f t="shared" si="107"/>
        <v>0</v>
      </c>
      <c r="DT189" s="30">
        <f t="shared" si="108"/>
        <v>0</v>
      </c>
      <c r="DU189" s="77"/>
      <c r="DV189" s="30"/>
      <c r="DW189" s="30">
        <f t="shared" si="109"/>
        <v>0</v>
      </c>
      <c r="DX189" s="30">
        <f t="shared" si="110"/>
        <v>0</v>
      </c>
      <c r="DY189" s="77"/>
      <c r="DZ189" s="30"/>
      <c r="EA189" s="30">
        <f t="shared" si="111"/>
        <v>0</v>
      </c>
      <c r="EB189" s="30">
        <f t="shared" si="112"/>
        <v>0</v>
      </c>
      <c r="EC189" s="84">
        <f t="shared" si="113"/>
        <v>153368</v>
      </c>
      <c r="ED189" s="83">
        <f t="shared" si="114"/>
        <v>35306784</v>
      </c>
      <c r="EE189" s="83">
        <f t="shared" si="115"/>
        <v>39543598.080000006</v>
      </c>
      <c r="EF189" s="91" t="s">
        <v>1533</v>
      </c>
      <c r="EG189" s="70" t="s">
        <v>2063</v>
      </c>
      <c r="EH189" s="70" t="s">
        <v>2064</v>
      </c>
      <c r="EI189" s="28"/>
      <c r="EJ189" s="28"/>
      <c r="EK189" s="28"/>
      <c r="EL189" s="28"/>
      <c r="EM189" s="28"/>
      <c r="EN189" s="28"/>
      <c r="EO189" s="28"/>
      <c r="EP189" s="28"/>
      <c r="EQ189" s="28"/>
    </row>
    <row r="190" spans="1:147" ht="19.5" customHeight="1">
      <c r="A190" s="32"/>
      <c r="B190" s="86" t="s">
        <v>1997</v>
      </c>
      <c r="C190" s="70" t="s">
        <v>1922</v>
      </c>
      <c r="D190" s="70" t="s">
        <v>1923</v>
      </c>
      <c r="E190" s="70" t="s">
        <v>1923</v>
      </c>
      <c r="F190" s="25" t="s">
        <v>855</v>
      </c>
      <c r="G190" s="28"/>
      <c r="H190" s="28"/>
      <c r="I190" s="79">
        <v>100</v>
      </c>
      <c r="J190" s="70">
        <v>710000000</v>
      </c>
      <c r="K190" s="70" t="s">
        <v>1747</v>
      </c>
      <c r="L190" s="28" t="s">
        <v>1914</v>
      </c>
      <c r="M190" s="25" t="s">
        <v>359</v>
      </c>
      <c r="N190" s="25">
        <v>190000000</v>
      </c>
      <c r="O190" s="76" t="s">
        <v>1998</v>
      </c>
      <c r="P190" s="28"/>
      <c r="Q190" s="28" t="s">
        <v>1925</v>
      </c>
      <c r="R190" s="28"/>
      <c r="S190" s="28"/>
      <c r="T190" s="28">
        <v>0</v>
      </c>
      <c r="U190" s="28">
        <v>0</v>
      </c>
      <c r="V190" s="75">
        <v>100</v>
      </c>
      <c r="W190" s="70" t="s">
        <v>1926</v>
      </c>
      <c r="X190" s="25" t="s">
        <v>886</v>
      </c>
      <c r="Y190" s="88">
        <v>1250</v>
      </c>
      <c r="Z190" s="89">
        <v>1376</v>
      </c>
      <c r="AA190" s="90">
        <f t="shared" si="116"/>
        <v>1720000</v>
      </c>
      <c r="AB190" s="83">
        <f t="shared" si="117"/>
        <v>1926400.0000000002</v>
      </c>
      <c r="AC190" s="88">
        <v>2500</v>
      </c>
      <c r="AD190" s="89">
        <v>1376</v>
      </c>
      <c r="AE190" s="90">
        <f t="shared" si="118"/>
        <v>3440000</v>
      </c>
      <c r="AF190" s="83">
        <f t="shared" si="122"/>
        <v>3852800.0000000005</v>
      </c>
      <c r="AG190" s="88">
        <v>2500</v>
      </c>
      <c r="AH190" s="89">
        <v>1376</v>
      </c>
      <c r="AI190" s="90">
        <f t="shared" si="119"/>
        <v>3440000</v>
      </c>
      <c r="AJ190" s="83">
        <f t="shared" si="123"/>
        <v>3852800.0000000005</v>
      </c>
      <c r="AK190" s="88">
        <v>2500</v>
      </c>
      <c r="AL190" s="89">
        <v>1376</v>
      </c>
      <c r="AM190" s="90">
        <f t="shared" si="120"/>
        <v>3440000</v>
      </c>
      <c r="AN190" s="83">
        <f t="shared" si="124"/>
        <v>3852800.0000000005</v>
      </c>
      <c r="AO190" s="88">
        <v>2500</v>
      </c>
      <c r="AP190" s="89">
        <v>1376</v>
      </c>
      <c r="AQ190" s="90">
        <f t="shared" si="121"/>
        <v>3440000</v>
      </c>
      <c r="AR190" s="83">
        <f t="shared" si="125"/>
        <v>3852800.0000000005</v>
      </c>
      <c r="AS190" s="88">
        <v>2500</v>
      </c>
      <c r="AT190" s="89">
        <v>1376</v>
      </c>
      <c r="AU190" s="90">
        <f t="shared" si="126"/>
        <v>3440000</v>
      </c>
      <c r="AV190" s="83">
        <f t="shared" si="131"/>
        <v>3852800.0000000005</v>
      </c>
      <c r="AW190" s="88">
        <v>2500</v>
      </c>
      <c r="AX190" s="89">
        <v>1376</v>
      </c>
      <c r="AY190" s="90">
        <f t="shared" si="127"/>
        <v>3440000</v>
      </c>
      <c r="AZ190" s="83">
        <f t="shared" si="132"/>
        <v>3852800.0000000005</v>
      </c>
      <c r="BA190" s="88">
        <v>2500</v>
      </c>
      <c r="BB190" s="89">
        <v>1376</v>
      </c>
      <c r="BC190" s="90">
        <f t="shared" si="128"/>
        <v>3440000</v>
      </c>
      <c r="BD190" s="83">
        <f t="shared" si="133"/>
        <v>3852800.0000000005</v>
      </c>
      <c r="BE190" s="88">
        <v>2500</v>
      </c>
      <c r="BF190" s="89">
        <v>1376</v>
      </c>
      <c r="BG190" s="90">
        <f t="shared" si="129"/>
        <v>3440000</v>
      </c>
      <c r="BH190" s="83">
        <f t="shared" si="134"/>
        <v>3852800.0000000005</v>
      </c>
      <c r="BI190" s="88">
        <v>2500</v>
      </c>
      <c r="BJ190" s="89">
        <v>1376</v>
      </c>
      <c r="BK190" s="90">
        <f t="shared" si="130"/>
        <v>3440000</v>
      </c>
      <c r="BL190" s="83">
        <f t="shared" si="135"/>
        <v>3852800.0000000005</v>
      </c>
      <c r="BM190" s="77"/>
      <c r="BN190" s="30"/>
      <c r="BO190" s="30">
        <f t="shared" si="79"/>
        <v>0</v>
      </c>
      <c r="BP190" s="30">
        <f t="shared" si="80"/>
        <v>0</v>
      </c>
      <c r="BQ190" s="77"/>
      <c r="BR190" s="30"/>
      <c r="BS190" s="30">
        <f t="shared" si="81"/>
        <v>0</v>
      </c>
      <c r="BT190" s="30">
        <f t="shared" si="82"/>
        <v>0</v>
      </c>
      <c r="BU190" s="77"/>
      <c r="BV190" s="30"/>
      <c r="BW190" s="30">
        <f t="shared" si="83"/>
        <v>0</v>
      </c>
      <c r="BX190" s="30">
        <f t="shared" si="84"/>
        <v>0</v>
      </c>
      <c r="BY190" s="77"/>
      <c r="BZ190" s="30"/>
      <c r="CA190" s="30">
        <f t="shared" si="85"/>
        <v>0</v>
      </c>
      <c r="CB190" s="30">
        <f t="shared" si="86"/>
        <v>0</v>
      </c>
      <c r="CC190" s="77"/>
      <c r="CD190" s="30"/>
      <c r="CE190" s="30">
        <f t="shared" si="87"/>
        <v>0</v>
      </c>
      <c r="CF190" s="30">
        <f t="shared" si="88"/>
        <v>0</v>
      </c>
      <c r="CG190" s="77"/>
      <c r="CH190" s="30"/>
      <c r="CI190" s="30">
        <f t="shared" si="89"/>
        <v>0</v>
      </c>
      <c r="CJ190" s="30">
        <f t="shared" si="90"/>
        <v>0</v>
      </c>
      <c r="CK190" s="77"/>
      <c r="CL190" s="30"/>
      <c r="CM190" s="30">
        <f t="shared" si="91"/>
        <v>0</v>
      </c>
      <c r="CN190" s="30">
        <f t="shared" si="92"/>
        <v>0</v>
      </c>
      <c r="CO190" s="77"/>
      <c r="CP190" s="30"/>
      <c r="CQ190" s="30">
        <f t="shared" si="93"/>
        <v>0</v>
      </c>
      <c r="CR190" s="30">
        <f t="shared" si="94"/>
        <v>0</v>
      </c>
      <c r="CS190" s="77"/>
      <c r="CT190" s="30"/>
      <c r="CU190" s="30">
        <f t="shared" si="95"/>
        <v>0</v>
      </c>
      <c r="CV190" s="30">
        <f t="shared" si="96"/>
        <v>0</v>
      </c>
      <c r="CW190" s="77"/>
      <c r="CX190" s="30"/>
      <c r="CY190" s="30">
        <f t="shared" si="97"/>
        <v>0</v>
      </c>
      <c r="CZ190" s="30">
        <f t="shared" si="98"/>
        <v>0</v>
      </c>
      <c r="DA190" s="77"/>
      <c r="DB190" s="30"/>
      <c r="DC190" s="30">
        <f t="shared" si="99"/>
        <v>0</v>
      </c>
      <c r="DD190" s="30">
        <f t="shared" si="100"/>
        <v>0</v>
      </c>
      <c r="DE190" s="77"/>
      <c r="DF190" s="30"/>
      <c r="DG190" s="30">
        <f t="shared" si="101"/>
        <v>0</v>
      </c>
      <c r="DH190" s="30">
        <f t="shared" si="102"/>
        <v>0</v>
      </c>
      <c r="DI190" s="77"/>
      <c r="DJ190" s="30"/>
      <c r="DK190" s="30">
        <f t="shared" si="103"/>
        <v>0</v>
      </c>
      <c r="DL190" s="30">
        <f t="shared" si="104"/>
        <v>0</v>
      </c>
      <c r="DM190" s="77"/>
      <c r="DN190" s="30"/>
      <c r="DO190" s="30">
        <f t="shared" si="105"/>
        <v>0</v>
      </c>
      <c r="DP190" s="30">
        <f t="shared" si="106"/>
        <v>0</v>
      </c>
      <c r="DQ190" s="77"/>
      <c r="DR190" s="30"/>
      <c r="DS190" s="30">
        <f t="shared" si="107"/>
        <v>0</v>
      </c>
      <c r="DT190" s="30">
        <f t="shared" si="108"/>
        <v>0</v>
      </c>
      <c r="DU190" s="77"/>
      <c r="DV190" s="30"/>
      <c r="DW190" s="30">
        <f t="shared" si="109"/>
        <v>0</v>
      </c>
      <c r="DX190" s="30">
        <f t="shared" si="110"/>
        <v>0</v>
      </c>
      <c r="DY190" s="77"/>
      <c r="DZ190" s="30"/>
      <c r="EA190" s="30">
        <f t="shared" si="111"/>
        <v>0</v>
      </c>
      <c r="EB190" s="30">
        <f t="shared" si="112"/>
        <v>0</v>
      </c>
      <c r="EC190" s="84">
        <f t="shared" si="113"/>
        <v>25659</v>
      </c>
      <c r="ED190" s="83">
        <f t="shared" si="114"/>
        <v>32680000</v>
      </c>
      <c r="EE190" s="83">
        <f t="shared" si="115"/>
        <v>36601600</v>
      </c>
      <c r="EF190" s="91" t="s">
        <v>1533</v>
      </c>
      <c r="EG190" s="70" t="s">
        <v>2063</v>
      </c>
      <c r="EH190" s="70" t="s">
        <v>2064</v>
      </c>
      <c r="EI190" s="28"/>
      <c r="EJ190" s="28"/>
      <c r="EK190" s="28"/>
      <c r="EL190" s="28"/>
      <c r="EM190" s="28"/>
      <c r="EN190" s="28"/>
      <c r="EO190" s="28"/>
      <c r="EP190" s="28"/>
      <c r="EQ190" s="28"/>
    </row>
    <row r="191" spans="1:147" ht="19.5" customHeight="1">
      <c r="A191" s="32"/>
      <c r="B191" s="86" t="s">
        <v>1999</v>
      </c>
      <c r="C191" s="70" t="s">
        <v>1922</v>
      </c>
      <c r="D191" s="70" t="s">
        <v>1923</v>
      </c>
      <c r="E191" s="70" t="s">
        <v>1923</v>
      </c>
      <c r="F191" s="25" t="s">
        <v>855</v>
      </c>
      <c r="G191" s="28"/>
      <c r="H191" s="28"/>
      <c r="I191" s="79">
        <v>100</v>
      </c>
      <c r="J191" s="70">
        <v>710000000</v>
      </c>
      <c r="K191" s="70" t="s">
        <v>1747</v>
      </c>
      <c r="L191" s="28" t="s">
        <v>1914</v>
      </c>
      <c r="M191" s="25" t="s">
        <v>359</v>
      </c>
      <c r="N191" s="101">
        <v>630000000</v>
      </c>
      <c r="O191" s="76" t="s">
        <v>2000</v>
      </c>
      <c r="P191" s="28"/>
      <c r="Q191" s="28" t="s">
        <v>1925</v>
      </c>
      <c r="R191" s="28"/>
      <c r="S191" s="28"/>
      <c r="T191" s="28">
        <v>0</v>
      </c>
      <c r="U191" s="28">
        <v>0</v>
      </c>
      <c r="V191" s="75">
        <v>100</v>
      </c>
      <c r="W191" s="70" t="s">
        <v>1926</v>
      </c>
      <c r="X191" s="25" t="s">
        <v>886</v>
      </c>
      <c r="Y191" s="88">
        <v>10500</v>
      </c>
      <c r="Z191" s="89">
        <v>1568</v>
      </c>
      <c r="AA191" s="90">
        <f t="shared" si="116"/>
        <v>16464000</v>
      </c>
      <c r="AB191" s="83">
        <f t="shared" si="117"/>
        <v>18439680</v>
      </c>
      <c r="AC191" s="88">
        <v>21000</v>
      </c>
      <c r="AD191" s="89">
        <v>1568</v>
      </c>
      <c r="AE191" s="90">
        <f t="shared" si="118"/>
        <v>32928000</v>
      </c>
      <c r="AF191" s="83">
        <f t="shared" si="122"/>
        <v>36879360</v>
      </c>
      <c r="AG191" s="88">
        <v>21000</v>
      </c>
      <c r="AH191" s="89">
        <v>1568</v>
      </c>
      <c r="AI191" s="90">
        <f t="shared" si="119"/>
        <v>32928000</v>
      </c>
      <c r="AJ191" s="83">
        <f t="shared" si="123"/>
        <v>36879360</v>
      </c>
      <c r="AK191" s="88">
        <v>21000</v>
      </c>
      <c r="AL191" s="89">
        <v>1568</v>
      </c>
      <c r="AM191" s="90">
        <f t="shared" si="120"/>
        <v>32928000</v>
      </c>
      <c r="AN191" s="83">
        <f t="shared" si="124"/>
        <v>36879360</v>
      </c>
      <c r="AO191" s="88">
        <v>21000</v>
      </c>
      <c r="AP191" s="89">
        <v>1568</v>
      </c>
      <c r="AQ191" s="90">
        <f t="shared" si="121"/>
        <v>32928000</v>
      </c>
      <c r="AR191" s="83">
        <f t="shared" si="125"/>
        <v>36879360</v>
      </c>
      <c r="AS191" s="88">
        <v>21000</v>
      </c>
      <c r="AT191" s="89">
        <v>1568</v>
      </c>
      <c r="AU191" s="90">
        <f t="shared" si="126"/>
        <v>32928000</v>
      </c>
      <c r="AV191" s="83">
        <f t="shared" si="131"/>
        <v>36879360</v>
      </c>
      <c r="AW191" s="88">
        <v>21000</v>
      </c>
      <c r="AX191" s="89">
        <v>1568</v>
      </c>
      <c r="AY191" s="90">
        <f t="shared" si="127"/>
        <v>32928000</v>
      </c>
      <c r="AZ191" s="83">
        <f t="shared" si="132"/>
        <v>36879360</v>
      </c>
      <c r="BA191" s="88">
        <v>21000</v>
      </c>
      <c r="BB191" s="89">
        <v>1568</v>
      </c>
      <c r="BC191" s="90">
        <f t="shared" si="128"/>
        <v>32928000</v>
      </c>
      <c r="BD191" s="83">
        <f t="shared" si="133"/>
        <v>36879360</v>
      </c>
      <c r="BE191" s="88">
        <v>21000</v>
      </c>
      <c r="BF191" s="89">
        <v>1568</v>
      </c>
      <c r="BG191" s="90">
        <f t="shared" si="129"/>
        <v>32928000</v>
      </c>
      <c r="BH191" s="83">
        <f t="shared" si="134"/>
        <v>36879360</v>
      </c>
      <c r="BI191" s="88">
        <v>21000</v>
      </c>
      <c r="BJ191" s="89">
        <v>1568</v>
      </c>
      <c r="BK191" s="90">
        <f t="shared" si="130"/>
        <v>32928000</v>
      </c>
      <c r="BL191" s="83">
        <f t="shared" si="135"/>
        <v>36879360</v>
      </c>
      <c r="BM191" s="77"/>
      <c r="BN191" s="30"/>
      <c r="BO191" s="30">
        <f t="shared" si="79"/>
        <v>0</v>
      </c>
      <c r="BP191" s="30">
        <f t="shared" si="80"/>
        <v>0</v>
      </c>
      <c r="BQ191" s="77"/>
      <c r="BR191" s="30"/>
      <c r="BS191" s="30">
        <f t="shared" si="81"/>
        <v>0</v>
      </c>
      <c r="BT191" s="30">
        <f t="shared" si="82"/>
        <v>0</v>
      </c>
      <c r="BU191" s="77"/>
      <c r="BV191" s="30"/>
      <c r="BW191" s="30">
        <f t="shared" si="83"/>
        <v>0</v>
      </c>
      <c r="BX191" s="30">
        <f t="shared" si="84"/>
        <v>0</v>
      </c>
      <c r="BY191" s="77"/>
      <c r="BZ191" s="30"/>
      <c r="CA191" s="30">
        <f t="shared" si="85"/>
        <v>0</v>
      </c>
      <c r="CB191" s="30">
        <f t="shared" si="86"/>
        <v>0</v>
      </c>
      <c r="CC191" s="77"/>
      <c r="CD191" s="30"/>
      <c r="CE191" s="30">
        <f t="shared" si="87"/>
        <v>0</v>
      </c>
      <c r="CF191" s="30">
        <f t="shared" si="88"/>
        <v>0</v>
      </c>
      <c r="CG191" s="77"/>
      <c r="CH191" s="30"/>
      <c r="CI191" s="30">
        <f t="shared" si="89"/>
        <v>0</v>
      </c>
      <c r="CJ191" s="30">
        <f t="shared" si="90"/>
        <v>0</v>
      </c>
      <c r="CK191" s="77"/>
      <c r="CL191" s="30"/>
      <c r="CM191" s="30">
        <f t="shared" si="91"/>
        <v>0</v>
      </c>
      <c r="CN191" s="30">
        <f t="shared" si="92"/>
        <v>0</v>
      </c>
      <c r="CO191" s="77"/>
      <c r="CP191" s="30"/>
      <c r="CQ191" s="30">
        <f t="shared" si="93"/>
        <v>0</v>
      </c>
      <c r="CR191" s="30">
        <f t="shared" si="94"/>
        <v>0</v>
      </c>
      <c r="CS191" s="77"/>
      <c r="CT191" s="30"/>
      <c r="CU191" s="30">
        <f t="shared" si="95"/>
        <v>0</v>
      </c>
      <c r="CV191" s="30">
        <f t="shared" si="96"/>
        <v>0</v>
      </c>
      <c r="CW191" s="77"/>
      <c r="CX191" s="30"/>
      <c r="CY191" s="30">
        <f t="shared" si="97"/>
        <v>0</v>
      </c>
      <c r="CZ191" s="30">
        <f t="shared" si="98"/>
        <v>0</v>
      </c>
      <c r="DA191" s="77"/>
      <c r="DB191" s="30"/>
      <c r="DC191" s="30">
        <f t="shared" si="99"/>
        <v>0</v>
      </c>
      <c r="DD191" s="30">
        <f t="shared" si="100"/>
        <v>0</v>
      </c>
      <c r="DE191" s="77"/>
      <c r="DF191" s="30"/>
      <c r="DG191" s="30">
        <f t="shared" si="101"/>
        <v>0</v>
      </c>
      <c r="DH191" s="30">
        <f t="shared" si="102"/>
        <v>0</v>
      </c>
      <c r="DI191" s="77"/>
      <c r="DJ191" s="30"/>
      <c r="DK191" s="30">
        <f t="shared" si="103"/>
        <v>0</v>
      </c>
      <c r="DL191" s="30">
        <f t="shared" si="104"/>
        <v>0</v>
      </c>
      <c r="DM191" s="77"/>
      <c r="DN191" s="30"/>
      <c r="DO191" s="30">
        <f t="shared" si="105"/>
        <v>0</v>
      </c>
      <c r="DP191" s="30">
        <f t="shared" si="106"/>
        <v>0</v>
      </c>
      <c r="DQ191" s="77"/>
      <c r="DR191" s="30"/>
      <c r="DS191" s="30">
        <f t="shared" si="107"/>
        <v>0</v>
      </c>
      <c r="DT191" s="30">
        <f t="shared" si="108"/>
        <v>0</v>
      </c>
      <c r="DU191" s="77"/>
      <c r="DV191" s="30"/>
      <c r="DW191" s="30">
        <f t="shared" si="109"/>
        <v>0</v>
      </c>
      <c r="DX191" s="30">
        <f t="shared" si="110"/>
        <v>0</v>
      </c>
      <c r="DY191" s="77"/>
      <c r="DZ191" s="30"/>
      <c r="EA191" s="30">
        <f t="shared" si="111"/>
        <v>0</v>
      </c>
      <c r="EB191" s="30">
        <f t="shared" si="112"/>
        <v>0</v>
      </c>
      <c r="EC191" s="84">
        <f t="shared" si="113"/>
        <v>23750</v>
      </c>
      <c r="ED191" s="83">
        <f t="shared" si="114"/>
        <v>312816000</v>
      </c>
      <c r="EE191" s="83">
        <f t="shared" si="115"/>
        <v>350353920.00000006</v>
      </c>
      <c r="EF191" s="91" t="s">
        <v>1533</v>
      </c>
      <c r="EG191" s="70" t="s">
        <v>2063</v>
      </c>
      <c r="EH191" s="70" t="s">
        <v>2064</v>
      </c>
      <c r="EI191" s="28"/>
      <c r="EJ191" s="28"/>
      <c r="EK191" s="28"/>
      <c r="EL191" s="28"/>
      <c r="EM191" s="28"/>
      <c r="EN191" s="28"/>
      <c r="EO191" s="28"/>
      <c r="EP191" s="28"/>
      <c r="EQ191" s="28"/>
    </row>
    <row r="192" spans="1:147" ht="19.5" customHeight="1">
      <c r="A192" s="32"/>
      <c r="B192" s="86" t="s">
        <v>2001</v>
      </c>
      <c r="C192" s="70" t="s">
        <v>1922</v>
      </c>
      <c r="D192" s="70" t="s">
        <v>1923</v>
      </c>
      <c r="E192" s="70" t="s">
        <v>1923</v>
      </c>
      <c r="F192" s="25" t="s">
        <v>855</v>
      </c>
      <c r="G192" s="28"/>
      <c r="H192" s="28"/>
      <c r="I192" s="79">
        <v>100</v>
      </c>
      <c r="J192" s="70">
        <v>710000000</v>
      </c>
      <c r="K192" s="70" t="s">
        <v>1747</v>
      </c>
      <c r="L192" s="28" t="s">
        <v>1914</v>
      </c>
      <c r="M192" s="25" t="s">
        <v>359</v>
      </c>
      <c r="N192" s="25" t="s">
        <v>1588</v>
      </c>
      <c r="O192" s="76" t="s">
        <v>2002</v>
      </c>
      <c r="P192" s="28"/>
      <c r="Q192" s="28" t="s">
        <v>1925</v>
      </c>
      <c r="R192" s="28"/>
      <c r="S192" s="28"/>
      <c r="T192" s="28">
        <v>0</v>
      </c>
      <c r="U192" s="28">
        <v>0</v>
      </c>
      <c r="V192" s="75">
        <v>100</v>
      </c>
      <c r="W192" s="70" t="s">
        <v>1926</v>
      </c>
      <c r="X192" s="25" t="s">
        <v>886</v>
      </c>
      <c r="Y192" s="88">
        <v>380</v>
      </c>
      <c r="Z192" s="89">
        <v>1568</v>
      </c>
      <c r="AA192" s="90">
        <f t="shared" si="116"/>
        <v>595840</v>
      </c>
      <c r="AB192" s="83">
        <f t="shared" si="117"/>
        <v>667340.8</v>
      </c>
      <c r="AC192" s="88">
        <v>760</v>
      </c>
      <c r="AD192" s="89">
        <v>1568</v>
      </c>
      <c r="AE192" s="90">
        <f t="shared" si="118"/>
        <v>1191680</v>
      </c>
      <c r="AF192" s="83">
        <f t="shared" si="122"/>
        <v>1334681.6</v>
      </c>
      <c r="AG192" s="88">
        <v>760</v>
      </c>
      <c r="AH192" s="89">
        <v>1568</v>
      </c>
      <c r="AI192" s="90">
        <f t="shared" si="119"/>
        <v>1191680</v>
      </c>
      <c r="AJ192" s="83">
        <f t="shared" si="123"/>
        <v>1334681.6</v>
      </c>
      <c r="AK192" s="88">
        <v>760</v>
      </c>
      <c r="AL192" s="89">
        <v>1568</v>
      </c>
      <c r="AM192" s="90">
        <f t="shared" si="120"/>
        <v>1191680</v>
      </c>
      <c r="AN192" s="83">
        <f t="shared" si="124"/>
        <v>1334681.6</v>
      </c>
      <c r="AO192" s="88">
        <v>760</v>
      </c>
      <c r="AP192" s="89">
        <v>1568</v>
      </c>
      <c r="AQ192" s="90">
        <f t="shared" si="121"/>
        <v>1191680</v>
      </c>
      <c r="AR192" s="83">
        <f t="shared" si="125"/>
        <v>1334681.6</v>
      </c>
      <c r="AS192" s="88">
        <v>760</v>
      </c>
      <c r="AT192" s="89">
        <v>1568</v>
      </c>
      <c r="AU192" s="90">
        <f t="shared" si="126"/>
        <v>1191680</v>
      </c>
      <c r="AV192" s="83">
        <f t="shared" si="131"/>
        <v>1334681.6</v>
      </c>
      <c r="AW192" s="88">
        <v>760</v>
      </c>
      <c r="AX192" s="89">
        <v>1568</v>
      </c>
      <c r="AY192" s="90">
        <f t="shared" si="127"/>
        <v>1191680</v>
      </c>
      <c r="AZ192" s="83">
        <f t="shared" si="132"/>
        <v>1334681.6</v>
      </c>
      <c r="BA192" s="88">
        <v>760</v>
      </c>
      <c r="BB192" s="89">
        <v>1568</v>
      </c>
      <c r="BC192" s="90">
        <f t="shared" si="128"/>
        <v>1191680</v>
      </c>
      <c r="BD192" s="83">
        <f t="shared" si="133"/>
        <v>1334681.6</v>
      </c>
      <c r="BE192" s="88">
        <v>760</v>
      </c>
      <c r="BF192" s="89">
        <v>1568</v>
      </c>
      <c r="BG192" s="90">
        <f t="shared" si="129"/>
        <v>1191680</v>
      </c>
      <c r="BH192" s="83">
        <f t="shared" si="134"/>
        <v>1334681.6</v>
      </c>
      <c r="BI192" s="88">
        <v>760</v>
      </c>
      <c r="BJ192" s="89">
        <v>1568</v>
      </c>
      <c r="BK192" s="90">
        <f t="shared" si="130"/>
        <v>1191680</v>
      </c>
      <c r="BL192" s="83">
        <f t="shared" si="135"/>
        <v>1334681.6</v>
      </c>
      <c r="BM192" s="77"/>
      <c r="BN192" s="30"/>
      <c r="BO192" s="30">
        <f t="shared" si="79"/>
        <v>0</v>
      </c>
      <c r="BP192" s="30">
        <f t="shared" si="80"/>
        <v>0</v>
      </c>
      <c r="BQ192" s="77"/>
      <c r="BR192" s="30"/>
      <c r="BS192" s="30">
        <f t="shared" si="81"/>
        <v>0</v>
      </c>
      <c r="BT192" s="30">
        <f t="shared" si="82"/>
        <v>0</v>
      </c>
      <c r="BU192" s="77"/>
      <c r="BV192" s="30"/>
      <c r="BW192" s="30">
        <f t="shared" si="83"/>
        <v>0</v>
      </c>
      <c r="BX192" s="30">
        <f t="shared" si="84"/>
        <v>0</v>
      </c>
      <c r="BY192" s="77"/>
      <c r="BZ192" s="30"/>
      <c r="CA192" s="30">
        <f t="shared" si="85"/>
        <v>0</v>
      </c>
      <c r="CB192" s="30">
        <f t="shared" si="86"/>
        <v>0</v>
      </c>
      <c r="CC192" s="77"/>
      <c r="CD192" s="30"/>
      <c r="CE192" s="30">
        <f t="shared" si="87"/>
        <v>0</v>
      </c>
      <c r="CF192" s="30">
        <f t="shared" si="88"/>
        <v>0</v>
      </c>
      <c r="CG192" s="77"/>
      <c r="CH192" s="30"/>
      <c r="CI192" s="30">
        <f t="shared" si="89"/>
        <v>0</v>
      </c>
      <c r="CJ192" s="30">
        <f t="shared" si="90"/>
        <v>0</v>
      </c>
      <c r="CK192" s="77"/>
      <c r="CL192" s="30"/>
      <c r="CM192" s="30">
        <f t="shared" si="91"/>
        <v>0</v>
      </c>
      <c r="CN192" s="30">
        <f t="shared" si="92"/>
        <v>0</v>
      </c>
      <c r="CO192" s="77"/>
      <c r="CP192" s="30"/>
      <c r="CQ192" s="30">
        <f t="shared" si="93"/>
        <v>0</v>
      </c>
      <c r="CR192" s="30">
        <f t="shared" si="94"/>
        <v>0</v>
      </c>
      <c r="CS192" s="77"/>
      <c r="CT192" s="30"/>
      <c r="CU192" s="30">
        <f t="shared" si="95"/>
        <v>0</v>
      </c>
      <c r="CV192" s="30">
        <f t="shared" si="96"/>
        <v>0</v>
      </c>
      <c r="CW192" s="77"/>
      <c r="CX192" s="30"/>
      <c r="CY192" s="30">
        <f t="shared" si="97"/>
        <v>0</v>
      </c>
      <c r="CZ192" s="30">
        <f t="shared" si="98"/>
        <v>0</v>
      </c>
      <c r="DA192" s="77"/>
      <c r="DB192" s="30"/>
      <c r="DC192" s="30">
        <f t="shared" si="99"/>
        <v>0</v>
      </c>
      <c r="DD192" s="30">
        <f t="shared" si="100"/>
        <v>0</v>
      </c>
      <c r="DE192" s="77"/>
      <c r="DF192" s="30"/>
      <c r="DG192" s="30">
        <f t="shared" si="101"/>
        <v>0</v>
      </c>
      <c r="DH192" s="30">
        <f t="shared" si="102"/>
        <v>0</v>
      </c>
      <c r="DI192" s="77"/>
      <c r="DJ192" s="30"/>
      <c r="DK192" s="30">
        <f t="shared" si="103"/>
        <v>0</v>
      </c>
      <c r="DL192" s="30">
        <f t="shared" si="104"/>
        <v>0</v>
      </c>
      <c r="DM192" s="77"/>
      <c r="DN192" s="30"/>
      <c r="DO192" s="30">
        <f t="shared" si="105"/>
        <v>0</v>
      </c>
      <c r="DP192" s="30">
        <f t="shared" si="106"/>
        <v>0</v>
      </c>
      <c r="DQ192" s="77"/>
      <c r="DR192" s="30"/>
      <c r="DS192" s="30">
        <f t="shared" si="107"/>
        <v>0</v>
      </c>
      <c r="DT192" s="30">
        <f t="shared" si="108"/>
        <v>0</v>
      </c>
      <c r="DU192" s="77"/>
      <c r="DV192" s="30"/>
      <c r="DW192" s="30">
        <f t="shared" si="109"/>
        <v>0</v>
      </c>
      <c r="DX192" s="30">
        <f t="shared" si="110"/>
        <v>0</v>
      </c>
      <c r="DY192" s="77"/>
      <c r="DZ192" s="30"/>
      <c r="EA192" s="30">
        <f t="shared" si="111"/>
        <v>0</v>
      </c>
      <c r="EB192" s="30">
        <f t="shared" si="112"/>
        <v>0</v>
      </c>
      <c r="EC192" s="84">
        <f t="shared" si="113"/>
        <v>199500</v>
      </c>
      <c r="ED192" s="83">
        <f t="shared" si="114"/>
        <v>11320960</v>
      </c>
      <c r="EE192" s="83">
        <f t="shared" si="115"/>
        <v>12679475.200000001</v>
      </c>
      <c r="EF192" s="91" t="s">
        <v>1533</v>
      </c>
      <c r="EG192" s="70" t="s">
        <v>2063</v>
      </c>
      <c r="EH192" s="70" t="s">
        <v>2064</v>
      </c>
      <c r="EI192" s="28"/>
      <c r="EJ192" s="28"/>
      <c r="EK192" s="28"/>
      <c r="EL192" s="28"/>
      <c r="EM192" s="28"/>
      <c r="EN192" s="28"/>
      <c r="EO192" s="28"/>
      <c r="EP192" s="28"/>
      <c r="EQ192" s="28"/>
    </row>
    <row r="193" spans="1:147" ht="19.5" customHeight="1">
      <c r="A193" s="32"/>
      <c r="B193" s="86" t="s">
        <v>2003</v>
      </c>
      <c r="C193" s="70" t="s">
        <v>1922</v>
      </c>
      <c r="D193" s="70" t="s">
        <v>1923</v>
      </c>
      <c r="E193" s="70" t="s">
        <v>1923</v>
      </c>
      <c r="F193" s="25" t="s">
        <v>855</v>
      </c>
      <c r="G193" s="28"/>
      <c r="H193" s="28"/>
      <c r="I193" s="79">
        <v>100</v>
      </c>
      <c r="J193" s="70">
        <v>710000000</v>
      </c>
      <c r="K193" s="70" t="s">
        <v>1747</v>
      </c>
      <c r="L193" s="28" t="s">
        <v>1914</v>
      </c>
      <c r="M193" s="25" t="s">
        <v>359</v>
      </c>
      <c r="N193" s="101">
        <v>630000000</v>
      </c>
      <c r="O193" s="76" t="s">
        <v>2004</v>
      </c>
      <c r="P193" s="28"/>
      <c r="Q193" s="28" t="s">
        <v>1925</v>
      </c>
      <c r="R193" s="28"/>
      <c r="S193" s="28"/>
      <c r="T193" s="28">
        <v>0</v>
      </c>
      <c r="U193" s="28">
        <v>0</v>
      </c>
      <c r="V193" s="75">
        <v>100</v>
      </c>
      <c r="W193" s="70" t="s">
        <v>1926</v>
      </c>
      <c r="X193" s="25" t="s">
        <v>886</v>
      </c>
      <c r="Y193" s="88">
        <v>4486</v>
      </c>
      <c r="Z193" s="89">
        <v>1568</v>
      </c>
      <c r="AA193" s="90">
        <f t="shared" si="116"/>
        <v>7034048</v>
      </c>
      <c r="AB193" s="83">
        <f t="shared" si="117"/>
        <v>7878133.760000001</v>
      </c>
      <c r="AC193" s="88">
        <v>8973</v>
      </c>
      <c r="AD193" s="89">
        <v>1568</v>
      </c>
      <c r="AE193" s="90">
        <f t="shared" si="118"/>
        <v>14069664</v>
      </c>
      <c r="AF193" s="83">
        <f t="shared" si="122"/>
        <v>15758023.680000002</v>
      </c>
      <c r="AG193" s="88">
        <v>8973</v>
      </c>
      <c r="AH193" s="89">
        <v>1568</v>
      </c>
      <c r="AI193" s="90">
        <f t="shared" si="119"/>
        <v>14069664</v>
      </c>
      <c r="AJ193" s="83">
        <f t="shared" si="123"/>
        <v>15758023.680000002</v>
      </c>
      <c r="AK193" s="88">
        <v>8973</v>
      </c>
      <c r="AL193" s="89">
        <v>1568</v>
      </c>
      <c r="AM193" s="90">
        <f t="shared" si="120"/>
        <v>14069664</v>
      </c>
      <c r="AN193" s="83">
        <f t="shared" si="124"/>
        <v>15758023.680000002</v>
      </c>
      <c r="AO193" s="88">
        <v>8973</v>
      </c>
      <c r="AP193" s="89">
        <v>1568</v>
      </c>
      <c r="AQ193" s="90">
        <f t="shared" si="121"/>
        <v>14069664</v>
      </c>
      <c r="AR193" s="83">
        <f t="shared" si="125"/>
        <v>15758023.680000002</v>
      </c>
      <c r="AS193" s="88">
        <v>8973</v>
      </c>
      <c r="AT193" s="89">
        <v>1568</v>
      </c>
      <c r="AU193" s="90">
        <f t="shared" si="126"/>
        <v>14069664</v>
      </c>
      <c r="AV193" s="83">
        <f t="shared" si="131"/>
        <v>15758023.680000002</v>
      </c>
      <c r="AW193" s="88">
        <v>8973</v>
      </c>
      <c r="AX193" s="89">
        <v>1568</v>
      </c>
      <c r="AY193" s="90">
        <f t="shared" si="127"/>
        <v>14069664</v>
      </c>
      <c r="AZ193" s="83">
        <f t="shared" si="132"/>
        <v>15758023.680000002</v>
      </c>
      <c r="BA193" s="88">
        <v>8973</v>
      </c>
      <c r="BB193" s="89">
        <v>1568</v>
      </c>
      <c r="BC193" s="90">
        <f t="shared" si="128"/>
        <v>14069664</v>
      </c>
      <c r="BD193" s="83">
        <f t="shared" si="133"/>
        <v>15758023.680000002</v>
      </c>
      <c r="BE193" s="88">
        <v>8973</v>
      </c>
      <c r="BF193" s="89">
        <v>1568</v>
      </c>
      <c r="BG193" s="90">
        <f t="shared" si="129"/>
        <v>14069664</v>
      </c>
      <c r="BH193" s="83">
        <f t="shared" si="134"/>
        <v>15758023.680000002</v>
      </c>
      <c r="BI193" s="88">
        <v>8973</v>
      </c>
      <c r="BJ193" s="89">
        <v>1568</v>
      </c>
      <c r="BK193" s="90">
        <f t="shared" si="130"/>
        <v>14069664</v>
      </c>
      <c r="BL193" s="83">
        <f t="shared" si="135"/>
        <v>15758023.680000002</v>
      </c>
      <c r="BM193" s="77"/>
      <c r="BN193" s="30"/>
      <c r="BO193" s="30">
        <f t="shared" si="79"/>
        <v>0</v>
      </c>
      <c r="BP193" s="30">
        <f t="shared" si="80"/>
        <v>0</v>
      </c>
      <c r="BQ193" s="77"/>
      <c r="BR193" s="30"/>
      <c r="BS193" s="30">
        <f t="shared" si="81"/>
        <v>0</v>
      </c>
      <c r="BT193" s="30">
        <f t="shared" si="82"/>
        <v>0</v>
      </c>
      <c r="BU193" s="77"/>
      <c r="BV193" s="30"/>
      <c r="BW193" s="30">
        <f t="shared" si="83"/>
        <v>0</v>
      </c>
      <c r="BX193" s="30">
        <f t="shared" si="84"/>
        <v>0</v>
      </c>
      <c r="BY193" s="77"/>
      <c r="BZ193" s="30"/>
      <c r="CA193" s="30">
        <f t="shared" si="85"/>
        <v>0</v>
      </c>
      <c r="CB193" s="30">
        <f t="shared" si="86"/>
        <v>0</v>
      </c>
      <c r="CC193" s="77"/>
      <c r="CD193" s="30"/>
      <c r="CE193" s="30">
        <f t="shared" si="87"/>
        <v>0</v>
      </c>
      <c r="CF193" s="30">
        <f t="shared" si="88"/>
        <v>0</v>
      </c>
      <c r="CG193" s="77"/>
      <c r="CH193" s="30"/>
      <c r="CI193" s="30">
        <f t="shared" si="89"/>
        <v>0</v>
      </c>
      <c r="CJ193" s="30">
        <f t="shared" si="90"/>
        <v>0</v>
      </c>
      <c r="CK193" s="77"/>
      <c r="CL193" s="30"/>
      <c r="CM193" s="30">
        <f t="shared" si="91"/>
        <v>0</v>
      </c>
      <c r="CN193" s="30">
        <f t="shared" si="92"/>
        <v>0</v>
      </c>
      <c r="CO193" s="77"/>
      <c r="CP193" s="30"/>
      <c r="CQ193" s="30">
        <f t="shared" si="93"/>
        <v>0</v>
      </c>
      <c r="CR193" s="30">
        <f t="shared" si="94"/>
        <v>0</v>
      </c>
      <c r="CS193" s="77"/>
      <c r="CT193" s="30"/>
      <c r="CU193" s="30">
        <f t="shared" si="95"/>
        <v>0</v>
      </c>
      <c r="CV193" s="30">
        <f t="shared" si="96"/>
        <v>0</v>
      </c>
      <c r="CW193" s="77"/>
      <c r="CX193" s="30"/>
      <c r="CY193" s="30">
        <f t="shared" si="97"/>
        <v>0</v>
      </c>
      <c r="CZ193" s="30">
        <f t="shared" si="98"/>
        <v>0</v>
      </c>
      <c r="DA193" s="77"/>
      <c r="DB193" s="30"/>
      <c r="DC193" s="30">
        <f t="shared" si="99"/>
        <v>0</v>
      </c>
      <c r="DD193" s="30">
        <f t="shared" si="100"/>
        <v>0</v>
      </c>
      <c r="DE193" s="77"/>
      <c r="DF193" s="30"/>
      <c r="DG193" s="30">
        <f t="shared" si="101"/>
        <v>0</v>
      </c>
      <c r="DH193" s="30">
        <f t="shared" si="102"/>
        <v>0</v>
      </c>
      <c r="DI193" s="77"/>
      <c r="DJ193" s="30"/>
      <c r="DK193" s="30">
        <f t="shared" si="103"/>
        <v>0</v>
      </c>
      <c r="DL193" s="30">
        <f t="shared" si="104"/>
        <v>0</v>
      </c>
      <c r="DM193" s="77"/>
      <c r="DN193" s="30"/>
      <c r="DO193" s="30">
        <f t="shared" si="105"/>
        <v>0</v>
      </c>
      <c r="DP193" s="30">
        <f t="shared" si="106"/>
        <v>0</v>
      </c>
      <c r="DQ193" s="77"/>
      <c r="DR193" s="30"/>
      <c r="DS193" s="30">
        <f t="shared" si="107"/>
        <v>0</v>
      </c>
      <c r="DT193" s="30">
        <f t="shared" si="108"/>
        <v>0</v>
      </c>
      <c r="DU193" s="77"/>
      <c r="DV193" s="30"/>
      <c r="DW193" s="30">
        <f t="shared" si="109"/>
        <v>0</v>
      </c>
      <c r="DX193" s="30">
        <f t="shared" si="110"/>
        <v>0</v>
      </c>
      <c r="DY193" s="77"/>
      <c r="DZ193" s="30"/>
      <c r="EA193" s="30">
        <f t="shared" si="111"/>
        <v>0</v>
      </c>
      <c r="EB193" s="30">
        <f t="shared" si="112"/>
        <v>0</v>
      </c>
      <c r="EC193" s="84">
        <f t="shared" si="113"/>
        <v>7220</v>
      </c>
      <c r="ED193" s="83">
        <f t="shared" si="114"/>
        <v>133661024</v>
      </c>
      <c r="EE193" s="83">
        <f t="shared" si="115"/>
        <v>149700346.88000003</v>
      </c>
      <c r="EF193" s="91" t="s">
        <v>1533</v>
      </c>
      <c r="EG193" s="70" t="s">
        <v>2063</v>
      </c>
      <c r="EH193" s="70" t="s">
        <v>2064</v>
      </c>
      <c r="EI193" s="28"/>
      <c r="EJ193" s="28"/>
      <c r="EK193" s="28"/>
      <c r="EL193" s="28"/>
      <c r="EM193" s="28"/>
      <c r="EN193" s="28"/>
      <c r="EO193" s="28"/>
      <c r="EP193" s="28"/>
      <c r="EQ193" s="28"/>
    </row>
    <row r="194" spans="1:147" ht="19.5" customHeight="1">
      <c r="A194" s="32"/>
      <c r="B194" s="86" t="s">
        <v>2005</v>
      </c>
      <c r="C194" s="70" t="s">
        <v>1922</v>
      </c>
      <c r="D194" s="70" t="s">
        <v>1923</v>
      </c>
      <c r="E194" s="70" t="s">
        <v>1923</v>
      </c>
      <c r="F194" s="25" t="s">
        <v>855</v>
      </c>
      <c r="G194" s="28"/>
      <c r="H194" s="28"/>
      <c r="I194" s="79">
        <v>100</v>
      </c>
      <c r="J194" s="70">
        <v>710000000</v>
      </c>
      <c r="K194" s="70" t="s">
        <v>1747</v>
      </c>
      <c r="L194" s="28" t="s">
        <v>1914</v>
      </c>
      <c r="M194" s="25" t="s">
        <v>359</v>
      </c>
      <c r="N194" s="101">
        <v>630000000</v>
      </c>
      <c r="O194" s="76" t="s">
        <v>2006</v>
      </c>
      <c r="P194" s="28"/>
      <c r="Q194" s="28" t="s">
        <v>1925</v>
      </c>
      <c r="R194" s="28"/>
      <c r="S194" s="28"/>
      <c r="T194" s="28">
        <v>0</v>
      </c>
      <c r="U194" s="28">
        <v>0</v>
      </c>
      <c r="V194" s="75">
        <v>100</v>
      </c>
      <c r="W194" s="70" t="s">
        <v>1926</v>
      </c>
      <c r="X194" s="25" t="s">
        <v>886</v>
      </c>
      <c r="Y194" s="88">
        <v>713</v>
      </c>
      <c r="Z194" s="89">
        <v>1568</v>
      </c>
      <c r="AA194" s="90">
        <f t="shared" si="116"/>
        <v>1117984</v>
      </c>
      <c r="AB194" s="83">
        <f t="shared" si="117"/>
        <v>1252142.08</v>
      </c>
      <c r="AC194" s="88">
        <v>1426</v>
      </c>
      <c r="AD194" s="89">
        <v>1568</v>
      </c>
      <c r="AE194" s="90">
        <f t="shared" si="118"/>
        <v>2235968</v>
      </c>
      <c r="AF194" s="83">
        <f t="shared" si="122"/>
        <v>2504284.16</v>
      </c>
      <c r="AG194" s="88">
        <v>1426</v>
      </c>
      <c r="AH194" s="89">
        <v>1568</v>
      </c>
      <c r="AI194" s="90">
        <f t="shared" si="119"/>
        <v>2235968</v>
      </c>
      <c r="AJ194" s="83">
        <f t="shared" si="123"/>
        <v>2504284.16</v>
      </c>
      <c r="AK194" s="88">
        <v>1426</v>
      </c>
      <c r="AL194" s="89">
        <v>1568</v>
      </c>
      <c r="AM194" s="90">
        <f t="shared" si="120"/>
        <v>2235968</v>
      </c>
      <c r="AN194" s="83">
        <f t="shared" si="124"/>
        <v>2504284.16</v>
      </c>
      <c r="AO194" s="88">
        <v>1426</v>
      </c>
      <c r="AP194" s="89">
        <v>1568</v>
      </c>
      <c r="AQ194" s="90">
        <f t="shared" si="121"/>
        <v>2235968</v>
      </c>
      <c r="AR194" s="83">
        <f t="shared" si="125"/>
        <v>2504284.16</v>
      </c>
      <c r="AS194" s="88">
        <v>1426</v>
      </c>
      <c r="AT194" s="89">
        <v>1568</v>
      </c>
      <c r="AU194" s="90">
        <f t="shared" si="126"/>
        <v>2235968</v>
      </c>
      <c r="AV194" s="83">
        <f t="shared" si="131"/>
        <v>2504284.16</v>
      </c>
      <c r="AW194" s="88">
        <v>1426</v>
      </c>
      <c r="AX194" s="89">
        <v>1568</v>
      </c>
      <c r="AY194" s="90">
        <f t="shared" si="127"/>
        <v>2235968</v>
      </c>
      <c r="AZ194" s="83">
        <f t="shared" si="132"/>
        <v>2504284.16</v>
      </c>
      <c r="BA194" s="88">
        <v>1426</v>
      </c>
      <c r="BB194" s="89">
        <v>1568</v>
      </c>
      <c r="BC194" s="90">
        <f t="shared" si="128"/>
        <v>2235968</v>
      </c>
      <c r="BD194" s="83">
        <f t="shared" si="133"/>
        <v>2504284.16</v>
      </c>
      <c r="BE194" s="88">
        <v>1426</v>
      </c>
      <c r="BF194" s="89">
        <v>1568</v>
      </c>
      <c r="BG194" s="90">
        <f t="shared" si="129"/>
        <v>2235968</v>
      </c>
      <c r="BH194" s="83">
        <f t="shared" si="134"/>
        <v>2504284.16</v>
      </c>
      <c r="BI194" s="88">
        <v>1426</v>
      </c>
      <c r="BJ194" s="89">
        <v>1568</v>
      </c>
      <c r="BK194" s="90">
        <f t="shared" si="130"/>
        <v>2235968</v>
      </c>
      <c r="BL194" s="83">
        <f t="shared" si="135"/>
        <v>2504284.16</v>
      </c>
      <c r="BM194" s="77"/>
      <c r="BN194" s="30"/>
      <c r="BO194" s="30">
        <f t="shared" si="79"/>
        <v>0</v>
      </c>
      <c r="BP194" s="30">
        <f t="shared" si="80"/>
        <v>0</v>
      </c>
      <c r="BQ194" s="77"/>
      <c r="BR194" s="30"/>
      <c r="BS194" s="30">
        <f t="shared" si="81"/>
        <v>0</v>
      </c>
      <c r="BT194" s="30">
        <f t="shared" si="82"/>
        <v>0</v>
      </c>
      <c r="BU194" s="77"/>
      <c r="BV194" s="30"/>
      <c r="BW194" s="30">
        <f t="shared" si="83"/>
        <v>0</v>
      </c>
      <c r="BX194" s="30">
        <f t="shared" si="84"/>
        <v>0</v>
      </c>
      <c r="BY194" s="77"/>
      <c r="BZ194" s="30"/>
      <c r="CA194" s="30">
        <f t="shared" si="85"/>
        <v>0</v>
      </c>
      <c r="CB194" s="30">
        <f t="shared" si="86"/>
        <v>0</v>
      </c>
      <c r="CC194" s="77"/>
      <c r="CD194" s="30"/>
      <c r="CE194" s="30">
        <f t="shared" si="87"/>
        <v>0</v>
      </c>
      <c r="CF194" s="30">
        <f t="shared" si="88"/>
        <v>0</v>
      </c>
      <c r="CG194" s="77"/>
      <c r="CH194" s="30"/>
      <c r="CI194" s="30">
        <f t="shared" si="89"/>
        <v>0</v>
      </c>
      <c r="CJ194" s="30">
        <f t="shared" si="90"/>
        <v>0</v>
      </c>
      <c r="CK194" s="77"/>
      <c r="CL194" s="30"/>
      <c r="CM194" s="30">
        <f t="shared" si="91"/>
        <v>0</v>
      </c>
      <c r="CN194" s="30">
        <f t="shared" si="92"/>
        <v>0</v>
      </c>
      <c r="CO194" s="77"/>
      <c r="CP194" s="30"/>
      <c r="CQ194" s="30">
        <f t="shared" si="93"/>
        <v>0</v>
      </c>
      <c r="CR194" s="30">
        <f t="shared" si="94"/>
        <v>0</v>
      </c>
      <c r="CS194" s="77"/>
      <c r="CT194" s="30"/>
      <c r="CU194" s="30">
        <f t="shared" si="95"/>
        <v>0</v>
      </c>
      <c r="CV194" s="30">
        <f t="shared" si="96"/>
        <v>0</v>
      </c>
      <c r="CW194" s="77"/>
      <c r="CX194" s="30"/>
      <c r="CY194" s="30">
        <f t="shared" si="97"/>
        <v>0</v>
      </c>
      <c r="CZ194" s="30">
        <f t="shared" si="98"/>
        <v>0</v>
      </c>
      <c r="DA194" s="77"/>
      <c r="DB194" s="30"/>
      <c r="DC194" s="30">
        <f t="shared" si="99"/>
        <v>0</v>
      </c>
      <c r="DD194" s="30">
        <f t="shared" si="100"/>
        <v>0</v>
      </c>
      <c r="DE194" s="77"/>
      <c r="DF194" s="30"/>
      <c r="DG194" s="30">
        <f t="shared" si="101"/>
        <v>0</v>
      </c>
      <c r="DH194" s="30">
        <f t="shared" si="102"/>
        <v>0</v>
      </c>
      <c r="DI194" s="77"/>
      <c r="DJ194" s="30"/>
      <c r="DK194" s="30">
        <f t="shared" si="103"/>
        <v>0</v>
      </c>
      <c r="DL194" s="30">
        <f t="shared" si="104"/>
        <v>0</v>
      </c>
      <c r="DM194" s="77"/>
      <c r="DN194" s="30"/>
      <c r="DO194" s="30">
        <f t="shared" si="105"/>
        <v>0</v>
      </c>
      <c r="DP194" s="30">
        <f t="shared" si="106"/>
        <v>0</v>
      </c>
      <c r="DQ194" s="77"/>
      <c r="DR194" s="30"/>
      <c r="DS194" s="30">
        <f t="shared" si="107"/>
        <v>0</v>
      </c>
      <c r="DT194" s="30">
        <f t="shared" si="108"/>
        <v>0</v>
      </c>
      <c r="DU194" s="77"/>
      <c r="DV194" s="30"/>
      <c r="DW194" s="30">
        <f t="shared" si="109"/>
        <v>0</v>
      </c>
      <c r="DX194" s="30">
        <f t="shared" si="110"/>
        <v>0</v>
      </c>
      <c r="DY194" s="77"/>
      <c r="DZ194" s="30"/>
      <c r="EA194" s="30">
        <f t="shared" si="111"/>
        <v>0</v>
      </c>
      <c r="EB194" s="30">
        <f t="shared" si="112"/>
        <v>0</v>
      </c>
      <c r="EC194" s="84">
        <f t="shared" si="113"/>
        <v>85243</v>
      </c>
      <c r="ED194" s="83">
        <f t="shared" si="114"/>
        <v>21241696</v>
      </c>
      <c r="EE194" s="83">
        <f t="shared" si="115"/>
        <v>23790699.520000003</v>
      </c>
      <c r="EF194" s="91" t="s">
        <v>1533</v>
      </c>
      <c r="EG194" s="70" t="s">
        <v>2063</v>
      </c>
      <c r="EH194" s="70" t="s">
        <v>2064</v>
      </c>
      <c r="EI194" s="28"/>
      <c r="EJ194" s="28"/>
      <c r="EK194" s="28"/>
      <c r="EL194" s="28"/>
      <c r="EM194" s="28"/>
      <c r="EN194" s="28"/>
      <c r="EO194" s="28"/>
      <c r="EP194" s="28"/>
      <c r="EQ194" s="28"/>
    </row>
    <row r="195" spans="1:147" ht="19.5" customHeight="1">
      <c r="A195" s="32"/>
      <c r="B195" s="86" t="s">
        <v>2007</v>
      </c>
      <c r="C195" s="70" t="s">
        <v>1922</v>
      </c>
      <c r="D195" s="70" t="s">
        <v>1923</v>
      </c>
      <c r="E195" s="70" t="s">
        <v>1923</v>
      </c>
      <c r="F195" s="25" t="s">
        <v>855</v>
      </c>
      <c r="G195" s="28"/>
      <c r="H195" s="28"/>
      <c r="I195" s="79">
        <v>100</v>
      </c>
      <c r="J195" s="70">
        <v>710000000</v>
      </c>
      <c r="K195" s="70" t="s">
        <v>1747</v>
      </c>
      <c r="L195" s="28" t="s">
        <v>1914</v>
      </c>
      <c r="M195" s="25" t="s">
        <v>359</v>
      </c>
      <c r="N195" s="101">
        <v>630000000</v>
      </c>
      <c r="O195" s="76" t="s">
        <v>2008</v>
      </c>
      <c r="P195" s="28"/>
      <c r="Q195" s="28" t="s">
        <v>1925</v>
      </c>
      <c r="R195" s="28"/>
      <c r="S195" s="28"/>
      <c r="T195" s="28">
        <v>0</v>
      </c>
      <c r="U195" s="28">
        <v>0</v>
      </c>
      <c r="V195" s="75">
        <v>100</v>
      </c>
      <c r="W195" s="70" t="s">
        <v>1926</v>
      </c>
      <c r="X195" s="25" t="s">
        <v>886</v>
      </c>
      <c r="Y195" s="88">
        <v>1101</v>
      </c>
      <c r="Z195" s="89">
        <v>1568</v>
      </c>
      <c r="AA195" s="90">
        <f t="shared" si="116"/>
        <v>1726368</v>
      </c>
      <c r="AB195" s="83">
        <f t="shared" si="117"/>
        <v>1933532.1600000001</v>
      </c>
      <c r="AC195" s="88">
        <v>2203</v>
      </c>
      <c r="AD195" s="89">
        <v>1568</v>
      </c>
      <c r="AE195" s="90">
        <f t="shared" si="118"/>
        <v>3454304</v>
      </c>
      <c r="AF195" s="83">
        <f t="shared" si="122"/>
        <v>3868820.4800000004</v>
      </c>
      <c r="AG195" s="88">
        <v>2203</v>
      </c>
      <c r="AH195" s="89">
        <v>1568</v>
      </c>
      <c r="AI195" s="90">
        <f t="shared" si="119"/>
        <v>3454304</v>
      </c>
      <c r="AJ195" s="83">
        <f t="shared" si="123"/>
        <v>3868820.4800000004</v>
      </c>
      <c r="AK195" s="88">
        <v>2203</v>
      </c>
      <c r="AL195" s="89">
        <v>1568</v>
      </c>
      <c r="AM195" s="90">
        <f t="shared" si="120"/>
        <v>3454304</v>
      </c>
      <c r="AN195" s="83">
        <f t="shared" si="124"/>
        <v>3868820.4800000004</v>
      </c>
      <c r="AO195" s="88">
        <v>2203</v>
      </c>
      <c r="AP195" s="89">
        <v>1568</v>
      </c>
      <c r="AQ195" s="90">
        <f t="shared" si="121"/>
        <v>3454304</v>
      </c>
      <c r="AR195" s="83">
        <f t="shared" si="125"/>
        <v>3868820.4800000004</v>
      </c>
      <c r="AS195" s="88">
        <v>2203</v>
      </c>
      <c r="AT195" s="89">
        <v>1568</v>
      </c>
      <c r="AU195" s="90">
        <f t="shared" si="126"/>
        <v>3454304</v>
      </c>
      <c r="AV195" s="83">
        <f t="shared" si="131"/>
        <v>3868820.4800000004</v>
      </c>
      <c r="AW195" s="88">
        <v>2203</v>
      </c>
      <c r="AX195" s="89">
        <v>1568</v>
      </c>
      <c r="AY195" s="90">
        <f t="shared" si="127"/>
        <v>3454304</v>
      </c>
      <c r="AZ195" s="83">
        <f t="shared" si="132"/>
        <v>3868820.4800000004</v>
      </c>
      <c r="BA195" s="88">
        <v>2203</v>
      </c>
      <c r="BB195" s="89">
        <v>1568</v>
      </c>
      <c r="BC195" s="90">
        <f t="shared" si="128"/>
        <v>3454304</v>
      </c>
      <c r="BD195" s="83">
        <f t="shared" si="133"/>
        <v>3868820.4800000004</v>
      </c>
      <c r="BE195" s="88">
        <v>2203</v>
      </c>
      <c r="BF195" s="89">
        <v>1568</v>
      </c>
      <c r="BG195" s="90">
        <f t="shared" si="129"/>
        <v>3454304</v>
      </c>
      <c r="BH195" s="83">
        <f t="shared" si="134"/>
        <v>3868820.4800000004</v>
      </c>
      <c r="BI195" s="88">
        <v>2203</v>
      </c>
      <c r="BJ195" s="89">
        <v>1568</v>
      </c>
      <c r="BK195" s="90">
        <f t="shared" si="130"/>
        <v>3454304</v>
      </c>
      <c r="BL195" s="83">
        <f t="shared" si="135"/>
        <v>3868820.4800000004</v>
      </c>
      <c r="BM195" s="77"/>
      <c r="BN195" s="30"/>
      <c r="BO195" s="30">
        <f t="shared" si="79"/>
        <v>0</v>
      </c>
      <c r="BP195" s="30">
        <f t="shared" si="80"/>
        <v>0</v>
      </c>
      <c r="BQ195" s="77"/>
      <c r="BR195" s="30"/>
      <c r="BS195" s="30">
        <f t="shared" si="81"/>
        <v>0</v>
      </c>
      <c r="BT195" s="30">
        <f t="shared" si="82"/>
        <v>0</v>
      </c>
      <c r="BU195" s="77"/>
      <c r="BV195" s="30"/>
      <c r="BW195" s="30">
        <f t="shared" si="83"/>
        <v>0</v>
      </c>
      <c r="BX195" s="30">
        <f t="shared" si="84"/>
        <v>0</v>
      </c>
      <c r="BY195" s="77"/>
      <c r="BZ195" s="30"/>
      <c r="CA195" s="30">
        <f t="shared" si="85"/>
        <v>0</v>
      </c>
      <c r="CB195" s="30">
        <f t="shared" si="86"/>
        <v>0</v>
      </c>
      <c r="CC195" s="77"/>
      <c r="CD195" s="30"/>
      <c r="CE195" s="30">
        <f t="shared" si="87"/>
        <v>0</v>
      </c>
      <c r="CF195" s="30">
        <f t="shared" si="88"/>
        <v>0</v>
      </c>
      <c r="CG195" s="77"/>
      <c r="CH195" s="30"/>
      <c r="CI195" s="30">
        <f t="shared" si="89"/>
        <v>0</v>
      </c>
      <c r="CJ195" s="30">
        <f t="shared" si="90"/>
        <v>0</v>
      </c>
      <c r="CK195" s="77"/>
      <c r="CL195" s="30"/>
      <c r="CM195" s="30">
        <f t="shared" si="91"/>
        <v>0</v>
      </c>
      <c r="CN195" s="30">
        <f t="shared" si="92"/>
        <v>0</v>
      </c>
      <c r="CO195" s="77"/>
      <c r="CP195" s="30"/>
      <c r="CQ195" s="30">
        <f t="shared" si="93"/>
        <v>0</v>
      </c>
      <c r="CR195" s="30">
        <f t="shared" si="94"/>
        <v>0</v>
      </c>
      <c r="CS195" s="77"/>
      <c r="CT195" s="30"/>
      <c r="CU195" s="30">
        <f t="shared" si="95"/>
        <v>0</v>
      </c>
      <c r="CV195" s="30">
        <f t="shared" si="96"/>
        <v>0</v>
      </c>
      <c r="CW195" s="77"/>
      <c r="CX195" s="30"/>
      <c r="CY195" s="30">
        <f t="shared" si="97"/>
        <v>0</v>
      </c>
      <c r="CZ195" s="30">
        <f t="shared" si="98"/>
        <v>0</v>
      </c>
      <c r="DA195" s="77"/>
      <c r="DB195" s="30"/>
      <c r="DC195" s="30">
        <f t="shared" si="99"/>
        <v>0</v>
      </c>
      <c r="DD195" s="30">
        <f t="shared" si="100"/>
        <v>0</v>
      </c>
      <c r="DE195" s="77"/>
      <c r="DF195" s="30"/>
      <c r="DG195" s="30">
        <f t="shared" si="101"/>
        <v>0</v>
      </c>
      <c r="DH195" s="30">
        <f t="shared" si="102"/>
        <v>0</v>
      </c>
      <c r="DI195" s="77"/>
      <c r="DJ195" s="30"/>
      <c r="DK195" s="30">
        <f t="shared" si="103"/>
        <v>0</v>
      </c>
      <c r="DL195" s="30">
        <f t="shared" si="104"/>
        <v>0</v>
      </c>
      <c r="DM195" s="77"/>
      <c r="DN195" s="30"/>
      <c r="DO195" s="30">
        <f t="shared" si="105"/>
        <v>0</v>
      </c>
      <c r="DP195" s="30">
        <f t="shared" si="106"/>
        <v>0</v>
      </c>
      <c r="DQ195" s="77"/>
      <c r="DR195" s="30"/>
      <c r="DS195" s="30">
        <f t="shared" si="107"/>
        <v>0</v>
      </c>
      <c r="DT195" s="30">
        <f t="shared" si="108"/>
        <v>0</v>
      </c>
      <c r="DU195" s="77"/>
      <c r="DV195" s="30"/>
      <c r="DW195" s="30">
        <f t="shared" si="109"/>
        <v>0</v>
      </c>
      <c r="DX195" s="30">
        <f t="shared" si="110"/>
        <v>0</v>
      </c>
      <c r="DY195" s="77"/>
      <c r="DZ195" s="30"/>
      <c r="EA195" s="30">
        <f t="shared" si="111"/>
        <v>0</v>
      </c>
      <c r="EB195" s="30">
        <f t="shared" si="112"/>
        <v>0</v>
      </c>
      <c r="EC195" s="84">
        <f t="shared" si="113"/>
        <v>13547</v>
      </c>
      <c r="ED195" s="83">
        <f t="shared" si="114"/>
        <v>32815104</v>
      </c>
      <c r="EE195" s="83">
        <f t="shared" si="115"/>
        <v>36752916.480000004</v>
      </c>
      <c r="EF195" s="91" t="s">
        <v>1533</v>
      </c>
      <c r="EG195" s="70" t="s">
        <v>2063</v>
      </c>
      <c r="EH195" s="70" t="s">
        <v>2064</v>
      </c>
      <c r="EI195" s="28"/>
      <c r="EJ195" s="28"/>
      <c r="EK195" s="28"/>
      <c r="EL195" s="28"/>
      <c r="EM195" s="28"/>
      <c r="EN195" s="28"/>
      <c r="EO195" s="28"/>
      <c r="EP195" s="28"/>
      <c r="EQ195" s="28"/>
    </row>
    <row r="196" spans="1:147" ht="19.5" customHeight="1">
      <c r="A196" s="32"/>
      <c r="B196" s="86" t="s">
        <v>2009</v>
      </c>
      <c r="C196" s="70" t="s">
        <v>1922</v>
      </c>
      <c r="D196" s="70" t="s">
        <v>1923</v>
      </c>
      <c r="E196" s="70" t="s">
        <v>1923</v>
      </c>
      <c r="F196" s="25" t="s">
        <v>855</v>
      </c>
      <c r="G196" s="28"/>
      <c r="H196" s="28"/>
      <c r="I196" s="79">
        <v>100</v>
      </c>
      <c r="J196" s="70">
        <v>710000000</v>
      </c>
      <c r="K196" s="70" t="s">
        <v>1747</v>
      </c>
      <c r="L196" s="28" t="s">
        <v>1914</v>
      </c>
      <c r="M196" s="25" t="s">
        <v>359</v>
      </c>
      <c r="N196" s="101">
        <v>630000000</v>
      </c>
      <c r="O196" s="76" t="s">
        <v>2010</v>
      </c>
      <c r="P196" s="28"/>
      <c r="Q196" s="28" t="s">
        <v>1925</v>
      </c>
      <c r="R196" s="28"/>
      <c r="S196" s="28"/>
      <c r="T196" s="28">
        <v>0</v>
      </c>
      <c r="U196" s="28">
        <v>0</v>
      </c>
      <c r="V196" s="75">
        <v>100</v>
      </c>
      <c r="W196" s="70" t="s">
        <v>1926</v>
      </c>
      <c r="X196" s="25" t="s">
        <v>886</v>
      </c>
      <c r="Y196" s="88">
        <v>1059</v>
      </c>
      <c r="Z196" s="89">
        <v>1568</v>
      </c>
      <c r="AA196" s="90">
        <f t="shared" si="116"/>
        <v>1660512</v>
      </c>
      <c r="AB196" s="83">
        <f t="shared" si="117"/>
        <v>1859773.4400000002</v>
      </c>
      <c r="AC196" s="88">
        <v>2119</v>
      </c>
      <c r="AD196" s="89">
        <v>1568</v>
      </c>
      <c r="AE196" s="90">
        <f t="shared" si="118"/>
        <v>3322592</v>
      </c>
      <c r="AF196" s="83">
        <f t="shared" si="122"/>
        <v>3721303.0400000005</v>
      </c>
      <c r="AG196" s="88">
        <v>2119</v>
      </c>
      <c r="AH196" s="89">
        <v>1568</v>
      </c>
      <c r="AI196" s="90">
        <f t="shared" si="119"/>
        <v>3322592</v>
      </c>
      <c r="AJ196" s="83">
        <f t="shared" si="123"/>
        <v>3721303.0400000005</v>
      </c>
      <c r="AK196" s="88">
        <v>2119</v>
      </c>
      <c r="AL196" s="89">
        <v>1568</v>
      </c>
      <c r="AM196" s="90">
        <f t="shared" si="120"/>
        <v>3322592</v>
      </c>
      <c r="AN196" s="83">
        <f t="shared" si="124"/>
        <v>3721303.0400000005</v>
      </c>
      <c r="AO196" s="88">
        <v>2119</v>
      </c>
      <c r="AP196" s="89">
        <v>1568</v>
      </c>
      <c r="AQ196" s="90">
        <f t="shared" si="121"/>
        <v>3322592</v>
      </c>
      <c r="AR196" s="83">
        <f t="shared" si="125"/>
        <v>3721303.0400000005</v>
      </c>
      <c r="AS196" s="88">
        <v>2119</v>
      </c>
      <c r="AT196" s="89">
        <v>1568</v>
      </c>
      <c r="AU196" s="90">
        <f t="shared" si="126"/>
        <v>3322592</v>
      </c>
      <c r="AV196" s="83">
        <f t="shared" si="131"/>
        <v>3721303.0400000005</v>
      </c>
      <c r="AW196" s="88">
        <v>2119</v>
      </c>
      <c r="AX196" s="89">
        <v>1568</v>
      </c>
      <c r="AY196" s="90">
        <f t="shared" si="127"/>
        <v>3322592</v>
      </c>
      <c r="AZ196" s="83">
        <f t="shared" si="132"/>
        <v>3721303.0400000005</v>
      </c>
      <c r="BA196" s="88">
        <v>2119</v>
      </c>
      <c r="BB196" s="89">
        <v>1568</v>
      </c>
      <c r="BC196" s="90">
        <f t="shared" si="128"/>
        <v>3322592</v>
      </c>
      <c r="BD196" s="83">
        <f t="shared" si="133"/>
        <v>3721303.0400000005</v>
      </c>
      <c r="BE196" s="88">
        <v>2119</v>
      </c>
      <c r="BF196" s="89">
        <v>1568</v>
      </c>
      <c r="BG196" s="90">
        <f t="shared" si="129"/>
        <v>3322592</v>
      </c>
      <c r="BH196" s="83">
        <f t="shared" si="134"/>
        <v>3721303.0400000005</v>
      </c>
      <c r="BI196" s="88">
        <v>2119</v>
      </c>
      <c r="BJ196" s="89">
        <v>1568</v>
      </c>
      <c r="BK196" s="90">
        <f t="shared" si="130"/>
        <v>3322592</v>
      </c>
      <c r="BL196" s="83">
        <f t="shared" si="135"/>
        <v>3721303.0400000005</v>
      </c>
      <c r="BM196" s="77"/>
      <c r="BN196" s="30"/>
      <c r="BO196" s="30">
        <f t="shared" si="79"/>
        <v>0</v>
      </c>
      <c r="BP196" s="30">
        <f t="shared" si="80"/>
        <v>0</v>
      </c>
      <c r="BQ196" s="77"/>
      <c r="BR196" s="30"/>
      <c r="BS196" s="30">
        <f t="shared" si="81"/>
        <v>0</v>
      </c>
      <c r="BT196" s="30">
        <f t="shared" si="82"/>
        <v>0</v>
      </c>
      <c r="BU196" s="77"/>
      <c r="BV196" s="30"/>
      <c r="BW196" s="30">
        <f t="shared" si="83"/>
        <v>0</v>
      </c>
      <c r="BX196" s="30">
        <f t="shared" si="84"/>
        <v>0</v>
      </c>
      <c r="BY196" s="77"/>
      <c r="BZ196" s="30"/>
      <c r="CA196" s="30">
        <f t="shared" si="85"/>
        <v>0</v>
      </c>
      <c r="CB196" s="30">
        <f t="shared" si="86"/>
        <v>0</v>
      </c>
      <c r="CC196" s="77"/>
      <c r="CD196" s="30"/>
      <c r="CE196" s="30">
        <f t="shared" si="87"/>
        <v>0</v>
      </c>
      <c r="CF196" s="30">
        <f t="shared" si="88"/>
        <v>0</v>
      </c>
      <c r="CG196" s="77"/>
      <c r="CH196" s="30"/>
      <c r="CI196" s="30">
        <f t="shared" si="89"/>
        <v>0</v>
      </c>
      <c r="CJ196" s="30">
        <f t="shared" si="90"/>
        <v>0</v>
      </c>
      <c r="CK196" s="77"/>
      <c r="CL196" s="30"/>
      <c r="CM196" s="30">
        <f t="shared" si="91"/>
        <v>0</v>
      </c>
      <c r="CN196" s="30">
        <f t="shared" si="92"/>
        <v>0</v>
      </c>
      <c r="CO196" s="77"/>
      <c r="CP196" s="30"/>
      <c r="CQ196" s="30">
        <f t="shared" si="93"/>
        <v>0</v>
      </c>
      <c r="CR196" s="30">
        <f t="shared" si="94"/>
        <v>0</v>
      </c>
      <c r="CS196" s="77"/>
      <c r="CT196" s="30"/>
      <c r="CU196" s="30">
        <f t="shared" si="95"/>
        <v>0</v>
      </c>
      <c r="CV196" s="30">
        <f t="shared" si="96"/>
        <v>0</v>
      </c>
      <c r="CW196" s="77"/>
      <c r="CX196" s="30"/>
      <c r="CY196" s="30">
        <f t="shared" si="97"/>
        <v>0</v>
      </c>
      <c r="CZ196" s="30">
        <f t="shared" si="98"/>
        <v>0</v>
      </c>
      <c r="DA196" s="77"/>
      <c r="DB196" s="30"/>
      <c r="DC196" s="30">
        <f t="shared" si="99"/>
        <v>0</v>
      </c>
      <c r="DD196" s="30">
        <f t="shared" si="100"/>
        <v>0</v>
      </c>
      <c r="DE196" s="77"/>
      <c r="DF196" s="30"/>
      <c r="DG196" s="30">
        <f t="shared" si="101"/>
        <v>0</v>
      </c>
      <c r="DH196" s="30">
        <f t="shared" si="102"/>
        <v>0</v>
      </c>
      <c r="DI196" s="77"/>
      <c r="DJ196" s="30"/>
      <c r="DK196" s="30">
        <f t="shared" si="103"/>
        <v>0</v>
      </c>
      <c r="DL196" s="30">
        <f t="shared" si="104"/>
        <v>0</v>
      </c>
      <c r="DM196" s="77"/>
      <c r="DN196" s="30"/>
      <c r="DO196" s="30">
        <f t="shared" si="105"/>
        <v>0</v>
      </c>
      <c r="DP196" s="30">
        <f t="shared" si="106"/>
        <v>0</v>
      </c>
      <c r="DQ196" s="77"/>
      <c r="DR196" s="30"/>
      <c r="DS196" s="30">
        <f t="shared" si="107"/>
        <v>0</v>
      </c>
      <c r="DT196" s="30">
        <f t="shared" si="108"/>
        <v>0</v>
      </c>
      <c r="DU196" s="77"/>
      <c r="DV196" s="30"/>
      <c r="DW196" s="30">
        <f t="shared" si="109"/>
        <v>0</v>
      </c>
      <c r="DX196" s="30">
        <f t="shared" si="110"/>
        <v>0</v>
      </c>
      <c r="DY196" s="77"/>
      <c r="DZ196" s="30"/>
      <c r="EA196" s="30">
        <f t="shared" si="111"/>
        <v>0</v>
      </c>
      <c r="EB196" s="30">
        <f t="shared" si="112"/>
        <v>0</v>
      </c>
      <c r="EC196" s="84">
        <f t="shared" si="113"/>
        <v>20928</v>
      </c>
      <c r="ED196" s="83">
        <f t="shared" si="114"/>
        <v>31563840</v>
      </c>
      <c r="EE196" s="83">
        <f t="shared" si="115"/>
        <v>35351500.800000004</v>
      </c>
      <c r="EF196" s="91" t="s">
        <v>1533</v>
      </c>
      <c r="EG196" s="70" t="s">
        <v>2063</v>
      </c>
      <c r="EH196" s="70" t="s">
        <v>2064</v>
      </c>
      <c r="EI196" s="28"/>
      <c r="EJ196" s="28"/>
      <c r="EK196" s="28"/>
      <c r="EL196" s="28"/>
      <c r="EM196" s="28"/>
      <c r="EN196" s="28"/>
      <c r="EO196" s="28"/>
      <c r="EP196" s="32"/>
      <c r="EQ196" s="32"/>
    </row>
    <row r="197" spans="1:147" ht="19.5" customHeight="1">
      <c r="A197" s="32"/>
      <c r="B197" s="86" t="s">
        <v>2011</v>
      </c>
      <c r="C197" s="70" t="s">
        <v>1922</v>
      </c>
      <c r="D197" s="70" t="s">
        <v>1923</v>
      </c>
      <c r="E197" s="70" t="s">
        <v>1923</v>
      </c>
      <c r="F197" s="25" t="s">
        <v>855</v>
      </c>
      <c r="G197" s="28"/>
      <c r="H197" s="28"/>
      <c r="I197" s="79">
        <v>100</v>
      </c>
      <c r="J197" s="70">
        <v>710000000</v>
      </c>
      <c r="K197" s="70" t="s">
        <v>1747</v>
      </c>
      <c r="L197" s="28" t="s">
        <v>1914</v>
      </c>
      <c r="M197" s="25" t="s">
        <v>359</v>
      </c>
      <c r="N197" s="101">
        <v>630000000</v>
      </c>
      <c r="O197" s="76" t="s">
        <v>2012</v>
      </c>
      <c r="P197" s="28"/>
      <c r="Q197" s="28" t="s">
        <v>1925</v>
      </c>
      <c r="R197" s="28"/>
      <c r="S197" s="28"/>
      <c r="T197" s="28">
        <v>0</v>
      </c>
      <c r="U197" s="28">
        <v>0</v>
      </c>
      <c r="V197" s="75">
        <v>100</v>
      </c>
      <c r="W197" s="70" t="s">
        <v>1926</v>
      </c>
      <c r="X197" s="25" t="s">
        <v>886</v>
      </c>
      <c r="Y197" s="88">
        <v>178</v>
      </c>
      <c r="Z197" s="89">
        <v>1568</v>
      </c>
      <c r="AA197" s="90">
        <f t="shared" si="116"/>
        <v>279104</v>
      </c>
      <c r="AB197" s="83">
        <f t="shared" si="117"/>
        <v>312596.48000000004</v>
      </c>
      <c r="AC197" s="88">
        <v>356</v>
      </c>
      <c r="AD197" s="89">
        <v>1568</v>
      </c>
      <c r="AE197" s="90">
        <f t="shared" si="118"/>
        <v>558208</v>
      </c>
      <c r="AF197" s="83">
        <f t="shared" si="122"/>
        <v>625192.9600000001</v>
      </c>
      <c r="AG197" s="88">
        <v>356</v>
      </c>
      <c r="AH197" s="89">
        <v>1568</v>
      </c>
      <c r="AI197" s="90">
        <f t="shared" si="119"/>
        <v>558208</v>
      </c>
      <c r="AJ197" s="83">
        <f t="shared" si="123"/>
        <v>625192.9600000001</v>
      </c>
      <c r="AK197" s="88">
        <v>356</v>
      </c>
      <c r="AL197" s="89">
        <v>1568</v>
      </c>
      <c r="AM197" s="90">
        <f t="shared" si="120"/>
        <v>558208</v>
      </c>
      <c r="AN197" s="83">
        <f t="shared" si="124"/>
        <v>625192.9600000001</v>
      </c>
      <c r="AO197" s="88">
        <v>356</v>
      </c>
      <c r="AP197" s="89">
        <v>1568</v>
      </c>
      <c r="AQ197" s="90">
        <f t="shared" si="121"/>
        <v>558208</v>
      </c>
      <c r="AR197" s="83">
        <f t="shared" si="125"/>
        <v>625192.9600000001</v>
      </c>
      <c r="AS197" s="88">
        <v>356</v>
      </c>
      <c r="AT197" s="89">
        <v>1568</v>
      </c>
      <c r="AU197" s="90">
        <f t="shared" si="126"/>
        <v>558208</v>
      </c>
      <c r="AV197" s="83">
        <f t="shared" si="131"/>
        <v>625192.9600000001</v>
      </c>
      <c r="AW197" s="88">
        <v>356</v>
      </c>
      <c r="AX197" s="89">
        <v>1568</v>
      </c>
      <c r="AY197" s="90">
        <f t="shared" si="127"/>
        <v>558208</v>
      </c>
      <c r="AZ197" s="83">
        <f t="shared" si="132"/>
        <v>625192.9600000001</v>
      </c>
      <c r="BA197" s="88">
        <v>356</v>
      </c>
      <c r="BB197" s="89">
        <v>1568</v>
      </c>
      <c r="BC197" s="90">
        <f t="shared" si="128"/>
        <v>558208</v>
      </c>
      <c r="BD197" s="83">
        <f t="shared" si="133"/>
        <v>625192.9600000001</v>
      </c>
      <c r="BE197" s="88">
        <v>356</v>
      </c>
      <c r="BF197" s="89">
        <v>1568</v>
      </c>
      <c r="BG197" s="90">
        <f t="shared" si="129"/>
        <v>558208</v>
      </c>
      <c r="BH197" s="83">
        <f t="shared" si="134"/>
        <v>625192.9600000001</v>
      </c>
      <c r="BI197" s="88">
        <v>356</v>
      </c>
      <c r="BJ197" s="89">
        <v>1568</v>
      </c>
      <c r="BK197" s="90">
        <f t="shared" si="130"/>
        <v>558208</v>
      </c>
      <c r="BL197" s="83">
        <f t="shared" si="135"/>
        <v>625192.9600000001</v>
      </c>
      <c r="BM197" s="77"/>
      <c r="BN197" s="30"/>
      <c r="BO197" s="30">
        <f t="shared" si="79"/>
        <v>0</v>
      </c>
      <c r="BP197" s="30">
        <f t="shared" si="80"/>
        <v>0</v>
      </c>
      <c r="BQ197" s="77"/>
      <c r="BR197" s="30"/>
      <c r="BS197" s="30">
        <f t="shared" si="81"/>
        <v>0</v>
      </c>
      <c r="BT197" s="30">
        <f t="shared" si="82"/>
        <v>0</v>
      </c>
      <c r="BU197" s="77"/>
      <c r="BV197" s="30"/>
      <c r="BW197" s="30">
        <f t="shared" si="83"/>
        <v>0</v>
      </c>
      <c r="BX197" s="30">
        <f t="shared" si="84"/>
        <v>0</v>
      </c>
      <c r="BY197" s="77"/>
      <c r="BZ197" s="30"/>
      <c r="CA197" s="30">
        <f t="shared" si="85"/>
        <v>0</v>
      </c>
      <c r="CB197" s="30">
        <f t="shared" si="86"/>
        <v>0</v>
      </c>
      <c r="CC197" s="77"/>
      <c r="CD197" s="30"/>
      <c r="CE197" s="30">
        <f t="shared" si="87"/>
        <v>0</v>
      </c>
      <c r="CF197" s="30">
        <f t="shared" si="88"/>
        <v>0</v>
      </c>
      <c r="CG197" s="77"/>
      <c r="CH197" s="30"/>
      <c r="CI197" s="30">
        <f t="shared" si="89"/>
        <v>0</v>
      </c>
      <c r="CJ197" s="30">
        <f t="shared" si="90"/>
        <v>0</v>
      </c>
      <c r="CK197" s="77"/>
      <c r="CL197" s="30"/>
      <c r="CM197" s="30">
        <f t="shared" si="91"/>
        <v>0</v>
      </c>
      <c r="CN197" s="30">
        <f t="shared" si="92"/>
        <v>0</v>
      </c>
      <c r="CO197" s="77"/>
      <c r="CP197" s="30"/>
      <c r="CQ197" s="30">
        <f t="shared" si="93"/>
        <v>0</v>
      </c>
      <c r="CR197" s="30">
        <f t="shared" si="94"/>
        <v>0</v>
      </c>
      <c r="CS197" s="77"/>
      <c r="CT197" s="30"/>
      <c r="CU197" s="30">
        <f t="shared" si="95"/>
        <v>0</v>
      </c>
      <c r="CV197" s="30">
        <f t="shared" si="96"/>
        <v>0</v>
      </c>
      <c r="CW197" s="77"/>
      <c r="CX197" s="30"/>
      <c r="CY197" s="30">
        <f t="shared" si="97"/>
        <v>0</v>
      </c>
      <c r="CZ197" s="30">
        <f t="shared" si="98"/>
        <v>0</v>
      </c>
      <c r="DA197" s="77"/>
      <c r="DB197" s="30"/>
      <c r="DC197" s="30">
        <f t="shared" si="99"/>
        <v>0</v>
      </c>
      <c r="DD197" s="30">
        <f t="shared" si="100"/>
        <v>0</v>
      </c>
      <c r="DE197" s="77"/>
      <c r="DF197" s="30"/>
      <c r="DG197" s="30">
        <f t="shared" si="101"/>
        <v>0</v>
      </c>
      <c r="DH197" s="30">
        <f t="shared" si="102"/>
        <v>0</v>
      </c>
      <c r="DI197" s="77"/>
      <c r="DJ197" s="30"/>
      <c r="DK197" s="30">
        <f t="shared" si="103"/>
        <v>0</v>
      </c>
      <c r="DL197" s="30">
        <f t="shared" si="104"/>
        <v>0</v>
      </c>
      <c r="DM197" s="77"/>
      <c r="DN197" s="30"/>
      <c r="DO197" s="30">
        <f t="shared" si="105"/>
        <v>0</v>
      </c>
      <c r="DP197" s="30">
        <f t="shared" si="106"/>
        <v>0</v>
      </c>
      <c r="DQ197" s="77"/>
      <c r="DR197" s="30"/>
      <c r="DS197" s="30">
        <f t="shared" si="107"/>
        <v>0</v>
      </c>
      <c r="DT197" s="30">
        <f t="shared" si="108"/>
        <v>0</v>
      </c>
      <c r="DU197" s="77"/>
      <c r="DV197" s="30"/>
      <c r="DW197" s="30">
        <f t="shared" si="109"/>
        <v>0</v>
      </c>
      <c r="DX197" s="30">
        <f t="shared" si="110"/>
        <v>0</v>
      </c>
      <c r="DY197" s="77"/>
      <c r="DZ197" s="30"/>
      <c r="EA197" s="30">
        <f t="shared" si="111"/>
        <v>0</v>
      </c>
      <c r="EB197" s="30">
        <f t="shared" si="112"/>
        <v>0</v>
      </c>
      <c r="EC197" s="84">
        <f t="shared" si="113"/>
        <v>20130</v>
      </c>
      <c r="ED197" s="83">
        <f t="shared" si="114"/>
        <v>5302976</v>
      </c>
      <c r="EE197" s="83">
        <f t="shared" si="115"/>
        <v>5939333.12</v>
      </c>
      <c r="EF197" s="91" t="s">
        <v>1533</v>
      </c>
      <c r="EG197" s="70" t="s">
        <v>2063</v>
      </c>
      <c r="EH197" s="70" t="s">
        <v>2064</v>
      </c>
      <c r="EI197" s="28"/>
      <c r="EJ197" s="28"/>
      <c r="EK197" s="28"/>
      <c r="EL197" s="28"/>
      <c r="EM197" s="28"/>
      <c r="EN197" s="28"/>
      <c r="EO197" s="28"/>
      <c r="EP197" s="28"/>
      <c r="EQ197" s="28"/>
    </row>
    <row r="198" spans="1:147" ht="19.5" customHeight="1">
      <c r="A198" s="32"/>
      <c r="B198" s="86" t="s">
        <v>2013</v>
      </c>
      <c r="C198" s="70" t="s">
        <v>1922</v>
      </c>
      <c r="D198" s="70" t="s">
        <v>1923</v>
      </c>
      <c r="E198" s="70" t="s">
        <v>1923</v>
      </c>
      <c r="F198" s="25" t="s">
        <v>855</v>
      </c>
      <c r="G198" s="28"/>
      <c r="H198" s="28"/>
      <c r="I198" s="79">
        <v>100</v>
      </c>
      <c r="J198" s="70">
        <v>710000000</v>
      </c>
      <c r="K198" s="70" t="s">
        <v>1747</v>
      </c>
      <c r="L198" s="28" t="s">
        <v>1914</v>
      </c>
      <c r="M198" s="25" t="s">
        <v>359</v>
      </c>
      <c r="N198" s="101">
        <v>630000000</v>
      </c>
      <c r="O198" s="76" t="s">
        <v>2014</v>
      </c>
      <c r="P198" s="28"/>
      <c r="Q198" s="28" t="s">
        <v>1925</v>
      </c>
      <c r="R198" s="28"/>
      <c r="S198" s="28"/>
      <c r="T198" s="28">
        <v>0</v>
      </c>
      <c r="U198" s="28">
        <v>0</v>
      </c>
      <c r="V198" s="75">
        <v>100</v>
      </c>
      <c r="W198" s="70" t="s">
        <v>1926</v>
      </c>
      <c r="X198" s="25" t="s">
        <v>886</v>
      </c>
      <c r="Y198" s="88">
        <v>631</v>
      </c>
      <c r="Z198" s="89">
        <v>1568</v>
      </c>
      <c r="AA198" s="90">
        <f t="shared" si="116"/>
        <v>989408</v>
      </c>
      <c r="AB198" s="83">
        <f t="shared" si="117"/>
        <v>1108136.9600000002</v>
      </c>
      <c r="AC198" s="88">
        <v>1263</v>
      </c>
      <c r="AD198" s="89">
        <v>1568</v>
      </c>
      <c r="AE198" s="90">
        <f t="shared" si="118"/>
        <v>1980384</v>
      </c>
      <c r="AF198" s="83">
        <f t="shared" si="122"/>
        <v>2218030.08</v>
      </c>
      <c r="AG198" s="88">
        <v>1263</v>
      </c>
      <c r="AH198" s="89">
        <v>1568</v>
      </c>
      <c r="AI198" s="90">
        <f t="shared" si="119"/>
        <v>1980384</v>
      </c>
      <c r="AJ198" s="83">
        <f t="shared" si="123"/>
        <v>2218030.08</v>
      </c>
      <c r="AK198" s="88">
        <v>1263</v>
      </c>
      <c r="AL198" s="89">
        <v>1568</v>
      </c>
      <c r="AM198" s="90">
        <f t="shared" si="120"/>
        <v>1980384</v>
      </c>
      <c r="AN198" s="83">
        <f t="shared" si="124"/>
        <v>2218030.08</v>
      </c>
      <c r="AO198" s="88">
        <v>1263</v>
      </c>
      <c r="AP198" s="89">
        <v>1568</v>
      </c>
      <c r="AQ198" s="90">
        <f t="shared" si="121"/>
        <v>1980384</v>
      </c>
      <c r="AR198" s="83">
        <f t="shared" si="125"/>
        <v>2218030.08</v>
      </c>
      <c r="AS198" s="88">
        <v>1263</v>
      </c>
      <c r="AT198" s="89">
        <v>1568</v>
      </c>
      <c r="AU198" s="90">
        <f t="shared" si="126"/>
        <v>1980384</v>
      </c>
      <c r="AV198" s="83">
        <f t="shared" si="131"/>
        <v>2218030.08</v>
      </c>
      <c r="AW198" s="88">
        <v>1263</v>
      </c>
      <c r="AX198" s="89">
        <v>1568</v>
      </c>
      <c r="AY198" s="90">
        <f t="shared" si="127"/>
        <v>1980384</v>
      </c>
      <c r="AZ198" s="83">
        <f t="shared" si="132"/>
        <v>2218030.08</v>
      </c>
      <c r="BA198" s="88">
        <v>1263</v>
      </c>
      <c r="BB198" s="89">
        <v>1568</v>
      </c>
      <c r="BC198" s="90">
        <f t="shared" si="128"/>
        <v>1980384</v>
      </c>
      <c r="BD198" s="83">
        <f t="shared" si="133"/>
        <v>2218030.08</v>
      </c>
      <c r="BE198" s="88">
        <v>1263</v>
      </c>
      <c r="BF198" s="89">
        <v>1568</v>
      </c>
      <c r="BG198" s="90">
        <f t="shared" si="129"/>
        <v>1980384</v>
      </c>
      <c r="BH198" s="83">
        <f t="shared" si="134"/>
        <v>2218030.08</v>
      </c>
      <c r="BI198" s="88">
        <v>1263</v>
      </c>
      <c r="BJ198" s="89">
        <v>1568</v>
      </c>
      <c r="BK198" s="90">
        <f t="shared" si="130"/>
        <v>1980384</v>
      </c>
      <c r="BL198" s="83">
        <f t="shared" si="135"/>
        <v>2218030.08</v>
      </c>
      <c r="BM198" s="77"/>
      <c r="BN198" s="30"/>
      <c r="BO198" s="30">
        <f t="shared" si="79"/>
        <v>0</v>
      </c>
      <c r="BP198" s="30">
        <f t="shared" si="80"/>
        <v>0</v>
      </c>
      <c r="BQ198" s="77"/>
      <c r="BR198" s="30"/>
      <c r="BS198" s="30">
        <f t="shared" si="81"/>
        <v>0</v>
      </c>
      <c r="BT198" s="30">
        <f t="shared" si="82"/>
        <v>0</v>
      </c>
      <c r="BU198" s="77"/>
      <c r="BV198" s="30"/>
      <c r="BW198" s="30">
        <f t="shared" si="83"/>
        <v>0</v>
      </c>
      <c r="BX198" s="30">
        <f t="shared" si="84"/>
        <v>0</v>
      </c>
      <c r="BY198" s="77"/>
      <c r="BZ198" s="30"/>
      <c r="CA198" s="30">
        <f t="shared" si="85"/>
        <v>0</v>
      </c>
      <c r="CB198" s="30">
        <f t="shared" si="86"/>
        <v>0</v>
      </c>
      <c r="CC198" s="77"/>
      <c r="CD198" s="30"/>
      <c r="CE198" s="30">
        <f t="shared" si="87"/>
        <v>0</v>
      </c>
      <c r="CF198" s="30">
        <f t="shared" si="88"/>
        <v>0</v>
      </c>
      <c r="CG198" s="77"/>
      <c r="CH198" s="30"/>
      <c r="CI198" s="30">
        <f t="shared" si="89"/>
        <v>0</v>
      </c>
      <c r="CJ198" s="30">
        <f t="shared" si="90"/>
        <v>0</v>
      </c>
      <c r="CK198" s="77"/>
      <c r="CL198" s="30"/>
      <c r="CM198" s="30">
        <f t="shared" si="91"/>
        <v>0</v>
      </c>
      <c r="CN198" s="30">
        <f t="shared" si="92"/>
        <v>0</v>
      </c>
      <c r="CO198" s="77"/>
      <c r="CP198" s="30"/>
      <c r="CQ198" s="30">
        <f t="shared" si="93"/>
        <v>0</v>
      </c>
      <c r="CR198" s="30">
        <f t="shared" si="94"/>
        <v>0</v>
      </c>
      <c r="CS198" s="77"/>
      <c r="CT198" s="30"/>
      <c r="CU198" s="30">
        <f t="shared" si="95"/>
        <v>0</v>
      </c>
      <c r="CV198" s="30">
        <f t="shared" si="96"/>
        <v>0</v>
      </c>
      <c r="CW198" s="77"/>
      <c r="CX198" s="30"/>
      <c r="CY198" s="30">
        <f t="shared" si="97"/>
        <v>0</v>
      </c>
      <c r="CZ198" s="30">
        <f t="shared" si="98"/>
        <v>0</v>
      </c>
      <c r="DA198" s="77"/>
      <c r="DB198" s="30"/>
      <c r="DC198" s="30">
        <f t="shared" si="99"/>
        <v>0</v>
      </c>
      <c r="DD198" s="30">
        <f t="shared" si="100"/>
        <v>0</v>
      </c>
      <c r="DE198" s="77"/>
      <c r="DF198" s="30"/>
      <c r="DG198" s="30">
        <f t="shared" si="101"/>
        <v>0</v>
      </c>
      <c r="DH198" s="30">
        <f t="shared" si="102"/>
        <v>0</v>
      </c>
      <c r="DI198" s="77"/>
      <c r="DJ198" s="30"/>
      <c r="DK198" s="30">
        <f t="shared" si="103"/>
        <v>0</v>
      </c>
      <c r="DL198" s="30">
        <f t="shared" si="104"/>
        <v>0</v>
      </c>
      <c r="DM198" s="77"/>
      <c r="DN198" s="30"/>
      <c r="DO198" s="30">
        <f t="shared" si="105"/>
        <v>0</v>
      </c>
      <c r="DP198" s="30">
        <f t="shared" si="106"/>
        <v>0</v>
      </c>
      <c r="DQ198" s="77"/>
      <c r="DR198" s="30"/>
      <c r="DS198" s="30">
        <f t="shared" si="107"/>
        <v>0</v>
      </c>
      <c r="DT198" s="30">
        <f t="shared" si="108"/>
        <v>0</v>
      </c>
      <c r="DU198" s="77"/>
      <c r="DV198" s="30"/>
      <c r="DW198" s="30">
        <f t="shared" si="109"/>
        <v>0</v>
      </c>
      <c r="DX198" s="30">
        <f t="shared" si="110"/>
        <v>0</v>
      </c>
      <c r="DY198" s="77"/>
      <c r="DZ198" s="30"/>
      <c r="EA198" s="30">
        <f t="shared" si="111"/>
        <v>0</v>
      </c>
      <c r="EB198" s="30">
        <f t="shared" si="112"/>
        <v>0</v>
      </c>
      <c r="EC198" s="84">
        <f t="shared" si="113"/>
        <v>3382</v>
      </c>
      <c r="ED198" s="83">
        <f t="shared" si="114"/>
        <v>18812864</v>
      </c>
      <c r="EE198" s="83">
        <f t="shared" si="115"/>
        <v>21070407.680000003</v>
      </c>
      <c r="EF198" s="91" t="s">
        <v>1533</v>
      </c>
      <c r="EG198" s="70" t="s">
        <v>2063</v>
      </c>
      <c r="EH198" s="70" t="s">
        <v>2064</v>
      </c>
      <c r="EI198" s="28"/>
      <c r="EJ198" s="28"/>
      <c r="EK198" s="28"/>
      <c r="EL198" s="28"/>
      <c r="EM198" s="28"/>
      <c r="EN198" s="28"/>
      <c r="EO198" s="28"/>
      <c r="EP198" s="28"/>
      <c r="EQ198" s="28"/>
    </row>
    <row r="199" spans="1:147" ht="19.5" customHeight="1">
      <c r="A199" s="32"/>
      <c r="B199" s="86" t="s">
        <v>2015</v>
      </c>
      <c r="C199" s="70" t="s">
        <v>1922</v>
      </c>
      <c r="D199" s="70" t="s">
        <v>1923</v>
      </c>
      <c r="E199" s="70" t="s">
        <v>1923</v>
      </c>
      <c r="F199" s="25" t="s">
        <v>855</v>
      </c>
      <c r="G199" s="28"/>
      <c r="H199" s="28"/>
      <c r="I199" s="79">
        <v>100</v>
      </c>
      <c r="J199" s="70">
        <v>710000000</v>
      </c>
      <c r="K199" s="70" t="s">
        <v>1747</v>
      </c>
      <c r="L199" s="28" t="s">
        <v>1914</v>
      </c>
      <c r="M199" s="25" t="s">
        <v>359</v>
      </c>
      <c r="N199" s="101">
        <v>630000000</v>
      </c>
      <c r="O199" s="76" t="s">
        <v>2016</v>
      </c>
      <c r="P199" s="28"/>
      <c r="Q199" s="28" t="s">
        <v>1925</v>
      </c>
      <c r="R199" s="28"/>
      <c r="S199" s="28"/>
      <c r="T199" s="28">
        <v>0</v>
      </c>
      <c r="U199" s="28">
        <v>0</v>
      </c>
      <c r="V199" s="75">
        <v>100</v>
      </c>
      <c r="W199" s="70" t="s">
        <v>1926</v>
      </c>
      <c r="X199" s="25" t="s">
        <v>886</v>
      </c>
      <c r="Y199" s="88">
        <v>602</v>
      </c>
      <c r="Z199" s="89">
        <v>1568</v>
      </c>
      <c r="AA199" s="90">
        <f t="shared" si="116"/>
        <v>943936</v>
      </c>
      <c r="AB199" s="83">
        <f t="shared" si="117"/>
        <v>1057208.32</v>
      </c>
      <c r="AC199" s="88">
        <v>1205</v>
      </c>
      <c r="AD199" s="89">
        <v>1568</v>
      </c>
      <c r="AE199" s="90">
        <f t="shared" si="118"/>
        <v>1889440</v>
      </c>
      <c r="AF199" s="83">
        <f t="shared" si="122"/>
        <v>2116172.8000000003</v>
      </c>
      <c r="AG199" s="88">
        <v>1205</v>
      </c>
      <c r="AH199" s="89">
        <v>1568</v>
      </c>
      <c r="AI199" s="90">
        <f t="shared" si="119"/>
        <v>1889440</v>
      </c>
      <c r="AJ199" s="83">
        <f t="shared" si="123"/>
        <v>2116172.8000000003</v>
      </c>
      <c r="AK199" s="88">
        <v>1205</v>
      </c>
      <c r="AL199" s="89">
        <v>1568</v>
      </c>
      <c r="AM199" s="90">
        <f t="shared" si="120"/>
        <v>1889440</v>
      </c>
      <c r="AN199" s="83">
        <f t="shared" si="124"/>
        <v>2116172.8000000003</v>
      </c>
      <c r="AO199" s="88">
        <v>1205</v>
      </c>
      <c r="AP199" s="89">
        <v>1568</v>
      </c>
      <c r="AQ199" s="90">
        <f t="shared" si="121"/>
        <v>1889440</v>
      </c>
      <c r="AR199" s="83">
        <f t="shared" si="125"/>
        <v>2116172.8000000003</v>
      </c>
      <c r="AS199" s="88">
        <v>1205</v>
      </c>
      <c r="AT199" s="89">
        <v>1568</v>
      </c>
      <c r="AU199" s="90">
        <f t="shared" si="126"/>
        <v>1889440</v>
      </c>
      <c r="AV199" s="83">
        <f t="shared" si="131"/>
        <v>2116172.8000000003</v>
      </c>
      <c r="AW199" s="88">
        <v>1205</v>
      </c>
      <c r="AX199" s="89">
        <v>1568</v>
      </c>
      <c r="AY199" s="90">
        <f t="shared" si="127"/>
        <v>1889440</v>
      </c>
      <c r="AZ199" s="83">
        <f t="shared" si="132"/>
        <v>2116172.8000000003</v>
      </c>
      <c r="BA199" s="88">
        <v>1205</v>
      </c>
      <c r="BB199" s="89">
        <v>1568</v>
      </c>
      <c r="BC199" s="90">
        <f t="shared" si="128"/>
        <v>1889440</v>
      </c>
      <c r="BD199" s="83">
        <f t="shared" si="133"/>
        <v>2116172.8000000003</v>
      </c>
      <c r="BE199" s="88">
        <v>1205</v>
      </c>
      <c r="BF199" s="89">
        <v>1568</v>
      </c>
      <c r="BG199" s="90">
        <f t="shared" si="129"/>
        <v>1889440</v>
      </c>
      <c r="BH199" s="83">
        <f t="shared" si="134"/>
        <v>2116172.8000000003</v>
      </c>
      <c r="BI199" s="88">
        <v>1205</v>
      </c>
      <c r="BJ199" s="89">
        <v>1568</v>
      </c>
      <c r="BK199" s="90">
        <f t="shared" si="130"/>
        <v>1889440</v>
      </c>
      <c r="BL199" s="83">
        <f t="shared" si="135"/>
        <v>2116172.8000000003</v>
      </c>
      <c r="BM199" s="77"/>
      <c r="BN199" s="30"/>
      <c r="BO199" s="30">
        <f t="shared" si="79"/>
        <v>0</v>
      </c>
      <c r="BP199" s="30">
        <f t="shared" si="80"/>
        <v>0</v>
      </c>
      <c r="BQ199" s="77"/>
      <c r="BR199" s="30"/>
      <c r="BS199" s="30">
        <f t="shared" si="81"/>
        <v>0</v>
      </c>
      <c r="BT199" s="30">
        <f t="shared" si="82"/>
        <v>0</v>
      </c>
      <c r="BU199" s="77"/>
      <c r="BV199" s="30"/>
      <c r="BW199" s="30">
        <f t="shared" si="83"/>
        <v>0</v>
      </c>
      <c r="BX199" s="30">
        <f t="shared" si="84"/>
        <v>0</v>
      </c>
      <c r="BY199" s="77"/>
      <c r="BZ199" s="30"/>
      <c r="CA199" s="30">
        <f t="shared" si="85"/>
        <v>0</v>
      </c>
      <c r="CB199" s="30">
        <f t="shared" si="86"/>
        <v>0</v>
      </c>
      <c r="CC199" s="77"/>
      <c r="CD199" s="30"/>
      <c r="CE199" s="30">
        <f t="shared" si="87"/>
        <v>0</v>
      </c>
      <c r="CF199" s="30">
        <f t="shared" si="88"/>
        <v>0</v>
      </c>
      <c r="CG199" s="77"/>
      <c r="CH199" s="30"/>
      <c r="CI199" s="30">
        <f t="shared" si="89"/>
        <v>0</v>
      </c>
      <c r="CJ199" s="30">
        <f t="shared" si="90"/>
        <v>0</v>
      </c>
      <c r="CK199" s="77"/>
      <c r="CL199" s="30"/>
      <c r="CM199" s="30">
        <f t="shared" si="91"/>
        <v>0</v>
      </c>
      <c r="CN199" s="30">
        <f t="shared" si="92"/>
        <v>0</v>
      </c>
      <c r="CO199" s="77"/>
      <c r="CP199" s="30"/>
      <c r="CQ199" s="30">
        <f t="shared" si="93"/>
        <v>0</v>
      </c>
      <c r="CR199" s="30">
        <f t="shared" si="94"/>
        <v>0</v>
      </c>
      <c r="CS199" s="77"/>
      <c r="CT199" s="30"/>
      <c r="CU199" s="30">
        <f t="shared" si="95"/>
        <v>0</v>
      </c>
      <c r="CV199" s="30">
        <f t="shared" si="96"/>
        <v>0</v>
      </c>
      <c r="CW199" s="77"/>
      <c r="CX199" s="30"/>
      <c r="CY199" s="30">
        <f t="shared" si="97"/>
        <v>0</v>
      </c>
      <c r="CZ199" s="30">
        <f t="shared" si="98"/>
        <v>0</v>
      </c>
      <c r="DA199" s="77"/>
      <c r="DB199" s="30"/>
      <c r="DC199" s="30">
        <f t="shared" si="99"/>
        <v>0</v>
      </c>
      <c r="DD199" s="30">
        <f t="shared" si="100"/>
        <v>0</v>
      </c>
      <c r="DE199" s="77"/>
      <c r="DF199" s="30"/>
      <c r="DG199" s="30">
        <f t="shared" si="101"/>
        <v>0</v>
      </c>
      <c r="DH199" s="30">
        <f t="shared" si="102"/>
        <v>0</v>
      </c>
      <c r="DI199" s="77"/>
      <c r="DJ199" s="30"/>
      <c r="DK199" s="30">
        <f t="shared" si="103"/>
        <v>0</v>
      </c>
      <c r="DL199" s="30">
        <f t="shared" si="104"/>
        <v>0</v>
      </c>
      <c r="DM199" s="77"/>
      <c r="DN199" s="30"/>
      <c r="DO199" s="30">
        <f t="shared" si="105"/>
        <v>0</v>
      </c>
      <c r="DP199" s="30">
        <f t="shared" si="106"/>
        <v>0</v>
      </c>
      <c r="DQ199" s="77"/>
      <c r="DR199" s="30"/>
      <c r="DS199" s="30">
        <f t="shared" si="107"/>
        <v>0</v>
      </c>
      <c r="DT199" s="30">
        <f t="shared" si="108"/>
        <v>0</v>
      </c>
      <c r="DU199" s="77"/>
      <c r="DV199" s="30"/>
      <c r="DW199" s="30">
        <f t="shared" si="109"/>
        <v>0</v>
      </c>
      <c r="DX199" s="30">
        <f t="shared" si="110"/>
        <v>0</v>
      </c>
      <c r="DY199" s="77"/>
      <c r="DZ199" s="30"/>
      <c r="EA199" s="30">
        <f t="shared" si="111"/>
        <v>0</v>
      </c>
      <c r="EB199" s="30">
        <f t="shared" si="112"/>
        <v>0</v>
      </c>
      <c r="EC199" s="84">
        <f t="shared" si="113"/>
        <v>11998</v>
      </c>
      <c r="ED199" s="83">
        <f t="shared" si="114"/>
        <v>17948896</v>
      </c>
      <c r="EE199" s="83">
        <f t="shared" si="115"/>
        <v>20102763.520000003</v>
      </c>
      <c r="EF199" s="91" t="s">
        <v>1533</v>
      </c>
      <c r="EG199" s="70" t="s">
        <v>2063</v>
      </c>
      <c r="EH199" s="70" t="s">
        <v>2064</v>
      </c>
      <c r="EI199" s="28"/>
      <c r="EJ199" s="28"/>
      <c r="EK199" s="28"/>
      <c r="EL199" s="28"/>
      <c r="EM199" s="28"/>
      <c r="EN199" s="28"/>
      <c r="EO199" s="28"/>
      <c r="EP199" s="28"/>
      <c r="EQ199" s="28"/>
    </row>
    <row r="200" spans="1:147" ht="19.5" customHeight="1">
      <c r="A200" s="32"/>
      <c r="B200" s="86" t="s">
        <v>2017</v>
      </c>
      <c r="C200" s="70" t="s">
        <v>1922</v>
      </c>
      <c r="D200" s="70" t="s">
        <v>1923</v>
      </c>
      <c r="E200" s="70" t="s">
        <v>1923</v>
      </c>
      <c r="F200" s="25" t="s">
        <v>855</v>
      </c>
      <c r="G200" s="28"/>
      <c r="H200" s="28"/>
      <c r="I200" s="79">
        <v>100</v>
      </c>
      <c r="J200" s="70">
        <v>710000000</v>
      </c>
      <c r="K200" s="70" t="s">
        <v>1747</v>
      </c>
      <c r="L200" s="28" t="s">
        <v>1914</v>
      </c>
      <c r="M200" s="25" t="s">
        <v>359</v>
      </c>
      <c r="N200" s="25">
        <v>350000000</v>
      </c>
      <c r="O200" s="76" t="s">
        <v>2018</v>
      </c>
      <c r="P200" s="28"/>
      <c r="Q200" s="28" t="s">
        <v>1925</v>
      </c>
      <c r="R200" s="28"/>
      <c r="S200" s="28"/>
      <c r="T200" s="28">
        <v>0</v>
      </c>
      <c r="U200" s="28">
        <v>0</v>
      </c>
      <c r="V200" s="75">
        <v>100</v>
      </c>
      <c r="W200" s="70" t="s">
        <v>1926</v>
      </c>
      <c r="X200" s="25" t="s">
        <v>886</v>
      </c>
      <c r="Y200" s="88">
        <v>3019</v>
      </c>
      <c r="Z200" s="89">
        <v>1443</v>
      </c>
      <c r="AA200" s="90">
        <f t="shared" si="116"/>
        <v>4356417</v>
      </c>
      <c r="AB200" s="83">
        <f t="shared" si="117"/>
        <v>4879187.04</v>
      </c>
      <c r="AC200" s="88">
        <v>6039</v>
      </c>
      <c r="AD200" s="89">
        <v>1443</v>
      </c>
      <c r="AE200" s="90">
        <f t="shared" si="118"/>
        <v>8714277</v>
      </c>
      <c r="AF200" s="83">
        <f t="shared" si="122"/>
        <v>9759990.24</v>
      </c>
      <c r="AG200" s="88">
        <v>6039</v>
      </c>
      <c r="AH200" s="89">
        <v>1443</v>
      </c>
      <c r="AI200" s="90">
        <f t="shared" si="119"/>
        <v>8714277</v>
      </c>
      <c r="AJ200" s="83">
        <f t="shared" si="123"/>
        <v>9759990.24</v>
      </c>
      <c r="AK200" s="88">
        <v>6039</v>
      </c>
      <c r="AL200" s="89">
        <v>1443</v>
      </c>
      <c r="AM200" s="90">
        <f t="shared" si="120"/>
        <v>8714277</v>
      </c>
      <c r="AN200" s="83">
        <f t="shared" si="124"/>
        <v>9759990.24</v>
      </c>
      <c r="AO200" s="88">
        <v>6039</v>
      </c>
      <c r="AP200" s="89">
        <v>1443</v>
      </c>
      <c r="AQ200" s="90">
        <f t="shared" si="121"/>
        <v>8714277</v>
      </c>
      <c r="AR200" s="83">
        <f t="shared" si="125"/>
        <v>9759990.24</v>
      </c>
      <c r="AS200" s="88">
        <v>6039</v>
      </c>
      <c r="AT200" s="89">
        <v>1443</v>
      </c>
      <c r="AU200" s="90">
        <f t="shared" si="126"/>
        <v>8714277</v>
      </c>
      <c r="AV200" s="83">
        <f t="shared" si="131"/>
        <v>9759990.24</v>
      </c>
      <c r="AW200" s="88">
        <v>6039</v>
      </c>
      <c r="AX200" s="89">
        <v>1443</v>
      </c>
      <c r="AY200" s="90">
        <f t="shared" si="127"/>
        <v>8714277</v>
      </c>
      <c r="AZ200" s="83">
        <f t="shared" si="132"/>
        <v>9759990.24</v>
      </c>
      <c r="BA200" s="88">
        <v>6039</v>
      </c>
      <c r="BB200" s="89">
        <v>1443</v>
      </c>
      <c r="BC200" s="90">
        <f t="shared" si="128"/>
        <v>8714277</v>
      </c>
      <c r="BD200" s="83">
        <f t="shared" si="133"/>
        <v>9759990.24</v>
      </c>
      <c r="BE200" s="88">
        <v>6039</v>
      </c>
      <c r="BF200" s="89">
        <v>1443</v>
      </c>
      <c r="BG200" s="90">
        <f t="shared" si="129"/>
        <v>8714277</v>
      </c>
      <c r="BH200" s="83">
        <f t="shared" si="134"/>
        <v>9759990.24</v>
      </c>
      <c r="BI200" s="88">
        <v>6039</v>
      </c>
      <c r="BJ200" s="89">
        <v>1443</v>
      </c>
      <c r="BK200" s="90">
        <f t="shared" si="130"/>
        <v>8714277</v>
      </c>
      <c r="BL200" s="83">
        <f t="shared" si="135"/>
        <v>9759990.24</v>
      </c>
      <c r="BM200" s="77"/>
      <c r="BN200" s="30"/>
      <c r="BO200" s="30">
        <f t="shared" si="79"/>
        <v>0</v>
      </c>
      <c r="BP200" s="30">
        <f t="shared" si="80"/>
        <v>0</v>
      </c>
      <c r="BQ200" s="77"/>
      <c r="BR200" s="30"/>
      <c r="BS200" s="30">
        <f t="shared" si="81"/>
        <v>0</v>
      </c>
      <c r="BT200" s="30">
        <f t="shared" si="82"/>
        <v>0</v>
      </c>
      <c r="BU200" s="77"/>
      <c r="BV200" s="30"/>
      <c r="BW200" s="30">
        <f t="shared" si="83"/>
        <v>0</v>
      </c>
      <c r="BX200" s="30">
        <f t="shared" si="84"/>
        <v>0</v>
      </c>
      <c r="BY200" s="77"/>
      <c r="BZ200" s="30"/>
      <c r="CA200" s="30">
        <f t="shared" si="85"/>
        <v>0</v>
      </c>
      <c r="CB200" s="30">
        <f t="shared" si="86"/>
        <v>0</v>
      </c>
      <c r="CC200" s="77"/>
      <c r="CD200" s="30"/>
      <c r="CE200" s="30">
        <f t="shared" si="87"/>
        <v>0</v>
      </c>
      <c r="CF200" s="30">
        <f t="shared" si="88"/>
        <v>0</v>
      </c>
      <c r="CG200" s="77"/>
      <c r="CH200" s="30"/>
      <c r="CI200" s="30">
        <f t="shared" si="89"/>
        <v>0</v>
      </c>
      <c r="CJ200" s="30">
        <f t="shared" si="90"/>
        <v>0</v>
      </c>
      <c r="CK200" s="77"/>
      <c r="CL200" s="30"/>
      <c r="CM200" s="30">
        <f t="shared" si="91"/>
        <v>0</v>
      </c>
      <c r="CN200" s="30">
        <f t="shared" si="92"/>
        <v>0</v>
      </c>
      <c r="CO200" s="77"/>
      <c r="CP200" s="30"/>
      <c r="CQ200" s="30">
        <f t="shared" si="93"/>
        <v>0</v>
      </c>
      <c r="CR200" s="30">
        <f t="shared" si="94"/>
        <v>0</v>
      </c>
      <c r="CS200" s="77"/>
      <c r="CT200" s="30"/>
      <c r="CU200" s="30">
        <f t="shared" si="95"/>
        <v>0</v>
      </c>
      <c r="CV200" s="30">
        <f t="shared" si="96"/>
        <v>0</v>
      </c>
      <c r="CW200" s="77"/>
      <c r="CX200" s="30"/>
      <c r="CY200" s="30">
        <f t="shared" si="97"/>
        <v>0</v>
      </c>
      <c r="CZ200" s="30">
        <f t="shared" si="98"/>
        <v>0</v>
      </c>
      <c r="DA200" s="77"/>
      <c r="DB200" s="30"/>
      <c r="DC200" s="30">
        <f t="shared" si="99"/>
        <v>0</v>
      </c>
      <c r="DD200" s="30">
        <f t="shared" si="100"/>
        <v>0</v>
      </c>
      <c r="DE200" s="77"/>
      <c r="DF200" s="30"/>
      <c r="DG200" s="30">
        <f t="shared" si="101"/>
        <v>0</v>
      </c>
      <c r="DH200" s="30">
        <f t="shared" si="102"/>
        <v>0</v>
      </c>
      <c r="DI200" s="77"/>
      <c r="DJ200" s="30"/>
      <c r="DK200" s="30">
        <f t="shared" si="103"/>
        <v>0</v>
      </c>
      <c r="DL200" s="30">
        <f t="shared" si="104"/>
        <v>0</v>
      </c>
      <c r="DM200" s="77"/>
      <c r="DN200" s="30"/>
      <c r="DO200" s="30">
        <f t="shared" si="105"/>
        <v>0</v>
      </c>
      <c r="DP200" s="30">
        <f t="shared" si="106"/>
        <v>0</v>
      </c>
      <c r="DQ200" s="77"/>
      <c r="DR200" s="30"/>
      <c r="DS200" s="30">
        <f t="shared" si="107"/>
        <v>0</v>
      </c>
      <c r="DT200" s="30">
        <f t="shared" si="108"/>
        <v>0</v>
      </c>
      <c r="DU200" s="77"/>
      <c r="DV200" s="30"/>
      <c r="DW200" s="30">
        <f t="shared" si="109"/>
        <v>0</v>
      </c>
      <c r="DX200" s="30">
        <f t="shared" si="110"/>
        <v>0</v>
      </c>
      <c r="DY200" s="77"/>
      <c r="DZ200" s="30"/>
      <c r="EA200" s="30">
        <f t="shared" si="111"/>
        <v>0</v>
      </c>
      <c r="EB200" s="30">
        <f t="shared" si="112"/>
        <v>0</v>
      </c>
      <c r="EC200" s="84">
        <f t="shared" si="113"/>
        <v>11447</v>
      </c>
      <c r="ED200" s="83">
        <f t="shared" si="114"/>
        <v>82784910</v>
      </c>
      <c r="EE200" s="83">
        <f t="shared" si="115"/>
        <v>92719099.2</v>
      </c>
      <c r="EF200" s="91" t="s">
        <v>1533</v>
      </c>
      <c r="EG200" s="70" t="s">
        <v>2063</v>
      </c>
      <c r="EH200" s="70" t="s">
        <v>2064</v>
      </c>
      <c r="EI200" s="28"/>
      <c r="EJ200" s="28"/>
      <c r="EK200" s="28"/>
      <c r="EL200" s="28"/>
      <c r="EM200" s="28"/>
      <c r="EN200" s="28"/>
      <c r="EO200" s="28"/>
      <c r="EP200" s="28"/>
      <c r="EQ200" s="28"/>
    </row>
    <row r="201" spans="1:147" ht="19.5" customHeight="1">
      <c r="A201" s="32"/>
      <c r="B201" s="86" t="s">
        <v>2019</v>
      </c>
      <c r="C201" s="70" t="s">
        <v>1922</v>
      </c>
      <c r="D201" s="70" t="s">
        <v>1923</v>
      </c>
      <c r="E201" s="70" t="s">
        <v>1923</v>
      </c>
      <c r="F201" s="25" t="s">
        <v>855</v>
      </c>
      <c r="G201" s="28"/>
      <c r="H201" s="28"/>
      <c r="I201" s="79">
        <v>100</v>
      </c>
      <c r="J201" s="70">
        <v>710000000</v>
      </c>
      <c r="K201" s="70" t="s">
        <v>1747</v>
      </c>
      <c r="L201" s="28" t="s">
        <v>1914</v>
      </c>
      <c r="M201" s="25" t="s">
        <v>359</v>
      </c>
      <c r="N201" s="101">
        <v>350000000</v>
      </c>
      <c r="O201" s="76" t="s">
        <v>2020</v>
      </c>
      <c r="P201" s="28"/>
      <c r="Q201" s="28" t="s">
        <v>1925</v>
      </c>
      <c r="R201" s="28"/>
      <c r="S201" s="28"/>
      <c r="T201" s="28">
        <v>0</v>
      </c>
      <c r="U201" s="28">
        <v>0</v>
      </c>
      <c r="V201" s="75">
        <v>100</v>
      </c>
      <c r="W201" s="70" t="s">
        <v>1926</v>
      </c>
      <c r="X201" s="25" t="s">
        <v>886</v>
      </c>
      <c r="Y201" s="88">
        <v>2687</v>
      </c>
      <c r="Z201" s="89">
        <v>1443</v>
      </c>
      <c r="AA201" s="90">
        <f t="shared" si="116"/>
        <v>3877341</v>
      </c>
      <c r="AB201" s="83">
        <f t="shared" si="117"/>
        <v>4342621.920000001</v>
      </c>
      <c r="AC201" s="88">
        <v>5375</v>
      </c>
      <c r="AD201" s="89">
        <v>1443</v>
      </c>
      <c r="AE201" s="90">
        <f t="shared" si="118"/>
        <v>7756125</v>
      </c>
      <c r="AF201" s="83">
        <f t="shared" si="122"/>
        <v>8686860</v>
      </c>
      <c r="AG201" s="88">
        <v>5375</v>
      </c>
      <c r="AH201" s="89">
        <v>1443</v>
      </c>
      <c r="AI201" s="90">
        <f t="shared" si="119"/>
        <v>7756125</v>
      </c>
      <c r="AJ201" s="83">
        <f t="shared" si="123"/>
        <v>8686860</v>
      </c>
      <c r="AK201" s="88">
        <v>5375</v>
      </c>
      <c r="AL201" s="89">
        <v>1443</v>
      </c>
      <c r="AM201" s="90">
        <f t="shared" si="120"/>
        <v>7756125</v>
      </c>
      <c r="AN201" s="83">
        <f t="shared" si="124"/>
        <v>8686860</v>
      </c>
      <c r="AO201" s="88">
        <v>5375</v>
      </c>
      <c r="AP201" s="89">
        <v>1443</v>
      </c>
      <c r="AQ201" s="90">
        <f t="shared" si="121"/>
        <v>7756125</v>
      </c>
      <c r="AR201" s="83">
        <f t="shared" si="125"/>
        <v>8686860</v>
      </c>
      <c r="AS201" s="88">
        <v>5375</v>
      </c>
      <c r="AT201" s="89">
        <v>1443</v>
      </c>
      <c r="AU201" s="90">
        <f t="shared" si="126"/>
        <v>7756125</v>
      </c>
      <c r="AV201" s="83">
        <f t="shared" si="131"/>
        <v>8686860</v>
      </c>
      <c r="AW201" s="88">
        <v>5375</v>
      </c>
      <c r="AX201" s="89">
        <v>1443</v>
      </c>
      <c r="AY201" s="90">
        <f t="shared" si="127"/>
        <v>7756125</v>
      </c>
      <c r="AZ201" s="83">
        <f t="shared" si="132"/>
        <v>8686860</v>
      </c>
      <c r="BA201" s="88">
        <v>5375</v>
      </c>
      <c r="BB201" s="89">
        <v>1443</v>
      </c>
      <c r="BC201" s="90">
        <f t="shared" si="128"/>
        <v>7756125</v>
      </c>
      <c r="BD201" s="83">
        <f t="shared" si="133"/>
        <v>8686860</v>
      </c>
      <c r="BE201" s="88">
        <v>5375</v>
      </c>
      <c r="BF201" s="89">
        <v>1443</v>
      </c>
      <c r="BG201" s="90">
        <f t="shared" si="129"/>
        <v>7756125</v>
      </c>
      <c r="BH201" s="83">
        <f t="shared" si="134"/>
        <v>8686860</v>
      </c>
      <c r="BI201" s="88">
        <v>5375</v>
      </c>
      <c r="BJ201" s="89">
        <v>1443</v>
      </c>
      <c r="BK201" s="90">
        <f t="shared" si="130"/>
        <v>7756125</v>
      </c>
      <c r="BL201" s="83">
        <f t="shared" si="135"/>
        <v>8686860</v>
      </c>
      <c r="BM201" s="77"/>
      <c r="BN201" s="30"/>
      <c r="BO201" s="30">
        <f t="shared" si="79"/>
        <v>0</v>
      </c>
      <c r="BP201" s="30">
        <f t="shared" si="80"/>
        <v>0</v>
      </c>
      <c r="BQ201" s="77"/>
      <c r="BR201" s="30"/>
      <c r="BS201" s="30">
        <f t="shared" si="81"/>
        <v>0</v>
      </c>
      <c r="BT201" s="30">
        <f t="shared" si="82"/>
        <v>0</v>
      </c>
      <c r="BU201" s="77"/>
      <c r="BV201" s="30"/>
      <c r="BW201" s="30">
        <f t="shared" si="83"/>
        <v>0</v>
      </c>
      <c r="BX201" s="30">
        <f t="shared" si="84"/>
        <v>0</v>
      </c>
      <c r="BY201" s="77"/>
      <c r="BZ201" s="30"/>
      <c r="CA201" s="30">
        <f t="shared" si="85"/>
        <v>0</v>
      </c>
      <c r="CB201" s="30">
        <f t="shared" si="86"/>
        <v>0</v>
      </c>
      <c r="CC201" s="77"/>
      <c r="CD201" s="30"/>
      <c r="CE201" s="30">
        <f t="shared" si="87"/>
        <v>0</v>
      </c>
      <c r="CF201" s="30">
        <f t="shared" si="88"/>
        <v>0</v>
      </c>
      <c r="CG201" s="77"/>
      <c r="CH201" s="30"/>
      <c r="CI201" s="30">
        <f t="shared" si="89"/>
        <v>0</v>
      </c>
      <c r="CJ201" s="30">
        <f t="shared" si="90"/>
        <v>0</v>
      </c>
      <c r="CK201" s="77"/>
      <c r="CL201" s="30"/>
      <c r="CM201" s="30">
        <f t="shared" si="91"/>
        <v>0</v>
      </c>
      <c r="CN201" s="30">
        <f t="shared" si="92"/>
        <v>0</v>
      </c>
      <c r="CO201" s="77"/>
      <c r="CP201" s="30"/>
      <c r="CQ201" s="30">
        <f t="shared" si="93"/>
        <v>0</v>
      </c>
      <c r="CR201" s="30">
        <f t="shared" si="94"/>
        <v>0</v>
      </c>
      <c r="CS201" s="77"/>
      <c r="CT201" s="30"/>
      <c r="CU201" s="30">
        <f t="shared" si="95"/>
        <v>0</v>
      </c>
      <c r="CV201" s="30">
        <f t="shared" si="96"/>
        <v>0</v>
      </c>
      <c r="CW201" s="77"/>
      <c r="CX201" s="30"/>
      <c r="CY201" s="30">
        <f t="shared" si="97"/>
        <v>0</v>
      </c>
      <c r="CZ201" s="30">
        <f t="shared" si="98"/>
        <v>0</v>
      </c>
      <c r="DA201" s="77"/>
      <c r="DB201" s="30"/>
      <c r="DC201" s="30">
        <f t="shared" si="99"/>
        <v>0</v>
      </c>
      <c r="DD201" s="30">
        <f t="shared" si="100"/>
        <v>0</v>
      </c>
      <c r="DE201" s="77"/>
      <c r="DF201" s="30"/>
      <c r="DG201" s="30">
        <f t="shared" si="101"/>
        <v>0</v>
      </c>
      <c r="DH201" s="30">
        <f t="shared" si="102"/>
        <v>0</v>
      </c>
      <c r="DI201" s="77"/>
      <c r="DJ201" s="30"/>
      <c r="DK201" s="30">
        <f t="shared" si="103"/>
        <v>0</v>
      </c>
      <c r="DL201" s="30">
        <f t="shared" si="104"/>
        <v>0</v>
      </c>
      <c r="DM201" s="77"/>
      <c r="DN201" s="30"/>
      <c r="DO201" s="30">
        <f t="shared" si="105"/>
        <v>0</v>
      </c>
      <c r="DP201" s="30">
        <f t="shared" si="106"/>
        <v>0</v>
      </c>
      <c r="DQ201" s="77"/>
      <c r="DR201" s="30"/>
      <c r="DS201" s="30">
        <f t="shared" si="107"/>
        <v>0</v>
      </c>
      <c r="DT201" s="30">
        <f t="shared" si="108"/>
        <v>0</v>
      </c>
      <c r="DU201" s="77"/>
      <c r="DV201" s="30"/>
      <c r="DW201" s="30">
        <f t="shared" si="109"/>
        <v>0</v>
      </c>
      <c r="DX201" s="30">
        <f t="shared" si="110"/>
        <v>0</v>
      </c>
      <c r="DY201" s="77"/>
      <c r="DZ201" s="30"/>
      <c r="EA201" s="30">
        <f t="shared" si="111"/>
        <v>0</v>
      </c>
      <c r="EB201" s="30">
        <f t="shared" si="112"/>
        <v>0</v>
      </c>
      <c r="EC201" s="84">
        <f t="shared" si="113"/>
        <v>57370</v>
      </c>
      <c r="ED201" s="83">
        <f t="shared" si="114"/>
        <v>73682466</v>
      </c>
      <c r="EE201" s="83">
        <f t="shared" si="115"/>
        <v>82524361.92</v>
      </c>
      <c r="EF201" s="91" t="s">
        <v>1533</v>
      </c>
      <c r="EG201" s="70" t="s">
        <v>2063</v>
      </c>
      <c r="EH201" s="70" t="s">
        <v>2064</v>
      </c>
      <c r="EI201" s="28"/>
      <c r="EJ201" s="28"/>
      <c r="EK201" s="28"/>
      <c r="EL201" s="28"/>
      <c r="EM201" s="28"/>
      <c r="EN201" s="28"/>
      <c r="EO201" s="28"/>
      <c r="EP201" s="28"/>
      <c r="EQ201" s="28"/>
    </row>
    <row r="202" spans="1:147" ht="19.5" customHeight="1">
      <c r="A202" s="32"/>
      <c r="B202" s="86" t="s">
        <v>2021</v>
      </c>
      <c r="C202" s="70" t="s">
        <v>1922</v>
      </c>
      <c r="D202" s="70" t="s">
        <v>1923</v>
      </c>
      <c r="E202" s="70" t="s">
        <v>1923</v>
      </c>
      <c r="F202" s="25" t="s">
        <v>855</v>
      </c>
      <c r="G202" s="28"/>
      <c r="H202" s="28"/>
      <c r="I202" s="79">
        <v>100</v>
      </c>
      <c r="J202" s="70">
        <v>710000000</v>
      </c>
      <c r="K202" s="70" t="s">
        <v>1747</v>
      </c>
      <c r="L202" s="28" t="s">
        <v>1914</v>
      </c>
      <c r="M202" s="25" t="s">
        <v>359</v>
      </c>
      <c r="N202" s="101">
        <v>350000000</v>
      </c>
      <c r="O202" s="76" t="s">
        <v>2022</v>
      </c>
      <c r="P202" s="28"/>
      <c r="Q202" s="28" t="s">
        <v>1925</v>
      </c>
      <c r="R202" s="28"/>
      <c r="S202" s="28"/>
      <c r="T202" s="28">
        <v>0</v>
      </c>
      <c r="U202" s="28">
        <v>0</v>
      </c>
      <c r="V202" s="75">
        <v>100</v>
      </c>
      <c r="W202" s="70" t="s">
        <v>1926</v>
      </c>
      <c r="X202" s="25" t="s">
        <v>886</v>
      </c>
      <c r="Y202" s="88">
        <v>750</v>
      </c>
      <c r="Z202" s="89">
        <v>1443</v>
      </c>
      <c r="AA202" s="90">
        <f t="shared" si="116"/>
        <v>1082250</v>
      </c>
      <c r="AB202" s="83">
        <f t="shared" si="117"/>
        <v>1212120</v>
      </c>
      <c r="AC202" s="88">
        <v>1500</v>
      </c>
      <c r="AD202" s="89">
        <v>1443</v>
      </c>
      <c r="AE202" s="90">
        <f t="shared" si="118"/>
        <v>2164500</v>
      </c>
      <c r="AF202" s="83">
        <f t="shared" si="122"/>
        <v>2424240</v>
      </c>
      <c r="AG202" s="88">
        <v>1500</v>
      </c>
      <c r="AH202" s="89">
        <v>1443</v>
      </c>
      <c r="AI202" s="90">
        <f t="shared" si="119"/>
        <v>2164500</v>
      </c>
      <c r="AJ202" s="83">
        <f t="shared" si="123"/>
        <v>2424240</v>
      </c>
      <c r="AK202" s="88">
        <v>1500</v>
      </c>
      <c r="AL202" s="89">
        <v>1443</v>
      </c>
      <c r="AM202" s="90">
        <f t="shared" si="120"/>
        <v>2164500</v>
      </c>
      <c r="AN202" s="83">
        <f t="shared" si="124"/>
        <v>2424240</v>
      </c>
      <c r="AO202" s="88">
        <v>1500</v>
      </c>
      <c r="AP202" s="89">
        <v>1443</v>
      </c>
      <c r="AQ202" s="90">
        <f t="shared" si="121"/>
        <v>2164500</v>
      </c>
      <c r="AR202" s="83">
        <f t="shared" si="125"/>
        <v>2424240</v>
      </c>
      <c r="AS202" s="88">
        <v>1500</v>
      </c>
      <c r="AT202" s="89">
        <v>1443</v>
      </c>
      <c r="AU202" s="90">
        <f t="shared" si="126"/>
        <v>2164500</v>
      </c>
      <c r="AV202" s="83">
        <f t="shared" si="131"/>
        <v>2424240</v>
      </c>
      <c r="AW202" s="88">
        <v>1500</v>
      </c>
      <c r="AX202" s="89">
        <v>1443</v>
      </c>
      <c r="AY202" s="90">
        <f t="shared" si="127"/>
        <v>2164500</v>
      </c>
      <c r="AZ202" s="83">
        <f t="shared" si="132"/>
        <v>2424240</v>
      </c>
      <c r="BA202" s="88">
        <v>1500</v>
      </c>
      <c r="BB202" s="89">
        <v>1443</v>
      </c>
      <c r="BC202" s="90">
        <f t="shared" si="128"/>
        <v>2164500</v>
      </c>
      <c r="BD202" s="83">
        <f t="shared" si="133"/>
        <v>2424240</v>
      </c>
      <c r="BE202" s="88">
        <v>1500</v>
      </c>
      <c r="BF202" s="89">
        <v>1443</v>
      </c>
      <c r="BG202" s="90">
        <f t="shared" si="129"/>
        <v>2164500</v>
      </c>
      <c r="BH202" s="83">
        <f t="shared" si="134"/>
        <v>2424240</v>
      </c>
      <c r="BI202" s="88">
        <v>1500</v>
      </c>
      <c r="BJ202" s="89">
        <v>1443</v>
      </c>
      <c r="BK202" s="90">
        <f t="shared" si="130"/>
        <v>2164500</v>
      </c>
      <c r="BL202" s="83">
        <f t="shared" si="135"/>
        <v>2424240</v>
      </c>
      <c r="BM202" s="77"/>
      <c r="BN202" s="30"/>
      <c r="BO202" s="30">
        <f t="shared" si="79"/>
        <v>0</v>
      </c>
      <c r="BP202" s="30">
        <f t="shared" si="80"/>
        <v>0</v>
      </c>
      <c r="BQ202" s="77"/>
      <c r="BR202" s="30"/>
      <c r="BS202" s="30">
        <f t="shared" si="81"/>
        <v>0</v>
      </c>
      <c r="BT202" s="30">
        <f t="shared" si="82"/>
        <v>0</v>
      </c>
      <c r="BU202" s="77"/>
      <c r="BV202" s="30"/>
      <c r="BW202" s="30">
        <f t="shared" si="83"/>
        <v>0</v>
      </c>
      <c r="BX202" s="30">
        <f t="shared" si="84"/>
        <v>0</v>
      </c>
      <c r="BY202" s="77"/>
      <c r="BZ202" s="30"/>
      <c r="CA202" s="30">
        <f t="shared" si="85"/>
        <v>0</v>
      </c>
      <c r="CB202" s="30">
        <f t="shared" si="86"/>
        <v>0</v>
      </c>
      <c r="CC202" s="77"/>
      <c r="CD202" s="30"/>
      <c r="CE202" s="30">
        <f t="shared" si="87"/>
        <v>0</v>
      </c>
      <c r="CF202" s="30">
        <f t="shared" si="88"/>
        <v>0</v>
      </c>
      <c r="CG202" s="77"/>
      <c r="CH202" s="30"/>
      <c r="CI202" s="30">
        <f t="shared" si="89"/>
        <v>0</v>
      </c>
      <c r="CJ202" s="30">
        <f t="shared" si="90"/>
        <v>0</v>
      </c>
      <c r="CK202" s="77"/>
      <c r="CL202" s="30"/>
      <c r="CM202" s="30">
        <f t="shared" si="91"/>
        <v>0</v>
      </c>
      <c r="CN202" s="30">
        <f t="shared" si="92"/>
        <v>0</v>
      </c>
      <c r="CO202" s="77"/>
      <c r="CP202" s="30"/>
      <c r="CQ202" s="30">
        <f t="shared" si="93"/>
        <v>0</v>
      </c>
      <c r="CR202" s="30">
        <f t="shared" si="94"/>
        <v>0</v>
      </c>
      <c r="CS202" s="77"/>
      <c r="CT202" s="30"/>
      <c r="CU202" s="30">
        <f t="shared" si="95"/>
        <v>0</v>
      </c>
      <c r="CV202" s="30">
        <f t="shared" si="96"/>
        <v>0</v>
      </c>
      <c r="CW202" s="77"/>
      <c r="CX202" s="30"/>
      <c r="CY202" s="30">
        <f t="shared" si="97"/>
        <v>0</v>
      </c>
      <c r="CZ202" s="30">
        <f t="shared" si="98"/>
        <v>0</v>
      </c>
      <c r="DA202" s="77"/>
      <c r="DB202" s="30"/>
      <c r="DC202" s="30">
        <f t="shared" si="99"/>
        <v>0</v>
      </c>
      <c r="DD202" s="30">
        <f t="shared" si="100"/>
        <v>0</v>
      </c>
      <c r="DE202" s="77"/>
      <c r="DF202" s="30"/>
      <c r="DG202" s="30">
        <f t="shared" si="101"/>
        <v>0</v>
      </c>
      <c r="DH202" s="30">
        <f t="shared" si="102"/>
        <v>0</v>
      </c>
      <c r="DI202" s="77"/>
      <c r="DJ202" s="30"/>
      <c r="DK202" s="30">
        <f t="shared" si="103"/>
        <v>0</v>
      </c>
      <c r="DL202" s="30">
        <f t="shared" si="104"/>
        <v>0</v>
      </c>
      <c r="DM202" s="77"/>
      <c r="DN202" s="30"/>
      <c r="DO202" s="30">
        <f t="shared" si="105"/>
        <v>0</v>
      </c>
      <c r="DP202" s="30">
        <f t="shared" si="106"/>
        <v>0</v>
      </c>
      <c r="DQ202" s="77"/>
      <c r="DR202" s="30"/>
      <c r="DS202" s="30">
        <f t="shared" si="107"/>
        <v>0</v>
      </c>
      <c r="DT202" s="30">
        <f t="shared" si="108"/>
        <v>0</v>
      </c>
      <c r="DU202" s="77"/>
      <c r="DV202" s="30"/>
      <c r="DW202" s="30">
        <f t="shared" si="109"/>
        <v>0</v>
      </c>
      <c r="DX202" s="30">
        <f t="shared" si="110"/>
        <v>0</v>
      </c>
      <c r="DY202" s="77"/>
      <c r="DZ202" s="30"/>
      <c r="EA202" s="30">
        <f t="shared" si="111"/>
        <v>0</v>
      </c>
      <c r="EB202" s="30">
        <f t="shared" si="112"/>
        <v>0</v>
      </c>
      <c r="EC202" s="84">
        <f t="shared" si="113"/>
        <v>51062</v>
      </c>
      <c r="ED202" s="83">
        <f t="shared" si="114"/>
        <v>20562750</v>
      </c>
      <c r="EE202" s="83">
        <f t="shared" si="115"/>
        <v>23030280.000000004</v>
      </c>
      <c r="EF202" s="91" t="s">
        <v>1533</v>
      </c>
      <c r="EG202" s="70" t="s">
        <v>2063</v>
      </c>
      <c r="EH202" s="70" t="s">
        <v>2064</v>
      </c>
      <c r="EI202" s="28"/>
      <c r="EJ202" s="28"/>
      <c r="EK202" s="28"/>
      <c r="EL202" s="28"/>
      <c r="EM202" s="28"/>
      <c r="EN202" s="28"/>
      <c r="EO202" s="28"/>
      <c r="EP202" s="28"/>
      <c r="EQ202" s="28"/>
    </row>
    <row r="203" spans="1:147" ht="19.5" customHeight="1">
      <c r="A203" s="32"/>
      <c r="B203" s="86" t="s">
        <v>2023</v>
      </c>
      <c r="C203" s="70" t="s">
        <v>1922</v>
      </c>
      <c r="D203" s="70" t="s">
        <v>1923</v>
      </c>
      <c r="E203" s="70" t="s">
        <v>1923</v>
      </c>
      <c r="F203" s="25" t="s">
        <v>855</v>
      </c>
      <c r="G203" s="28"/>
      <c r="H203" s="28"/>
      <c r="I203" s="79">
        <v>100</v>
      </c>
      <c r="J203" s="70">
        <v>710000000</v>
      </c>
      <c r="K203" s="70" t="s">
        <v>1747</v>
      </c>
      <c r="L203" s="28" t="s">
        <v>1914</v>
      </c>
      <c r="M203" s="25" t="s">
        <v>359</v>
      </c>
      <c r="N203" s="25">
        <v>350000000</v>
      </c>
      <c r="O203" s="76" t="s">
        <v>2024</v>
      </c>
      <c r="P203" s="28"/>
      <c r="Q203" s="28" t="s">
        <v>1925</v>
      </c>
      <c r="R203" s="28"/>
      <c r="S203" s="28"/>
      <c r="T203" s="28">
        <v>0</v>
      </c>
      <c r="U203" s="28">
        <v>0</v>
      </c>
      <c r="V203" s="75">
        <v>100</v>
      </c>
      <c r="W203" s="70" t="s">
        <v>1926</v>
      </c>
      <c r="X203" s="25" t="s">
        <v>886</v>
      </c>
      <c r="Y203" s="88">
        <v>6914</v>
      </c>
      <c r="Z203" s="89">
        <v>1443</v>
      </c>
      <c r="AA203" s="90">
        <f t="shared" si="116"/>
        <v>9976902</v>
      </c>
      <c r="AB203" s="83">
        <f t="shared" si="117"/>
        <v>11174130.24</v>
      </c>
      <c r="AC203" s="88">
        <v>13828</v>
      </c>
      <c r="AD203" s="89">
        <v>1443</v>
      </c>
      <c r="AE203" s="90">
        <f t="shared" si="118"/>
        <v>19953804</v>
      </c>
      <c r="AF203" s="83">
        <f t="shared" si="122"/>
        <v>22348260.48</v>
      </c>
      <c r="AG203" s="88">
        <v>13828</v>
      </c>
      <c r="AH203" s="89">
        <v>1443</v>
      </c>
      <c r="AI203" s="90">
        <f t="shared" si="119"/>
        <v>19953804</v>
      </c>
      <c r="AJ203" s="83">
        <f t="shared" si="123"/>
        <v>22348260.48</v>
      </c>
      <c r="AK203" s="88">
        <v>13828</v>
      </c>
      <c r="AL203" s="89">
        <v>1443</v>
      </c>
      <c r="AM203" s="90">
        <f t="shared" si="120"/>
        <v>19953804</v>
      </c>
      <c r="AN203" s="83">
        <f t="shared" si="124"/>
        <v>22348260.48</v>
      </c>
      <c r="AO203" s="88">
        <v>13828</v>
      </c>
      <c r="AP203" s="89">
        <v>1443</v>
      </c>
      <c r="AQ203" s="90">
        <f t="shared" si="121"/>
        <v>19953804</v>
      </c>
      <c r="AR203" s="83">
        <f t="shared" si="125"/>
        <v>22348260.48</v>
      </c>
      <c r="AS203" s="88">
        <v>13828</v>
      </c>
      <c r="AT203" s="89">
        <v>1443</v>
      </c>
      <c r="AU203" s="90">
        <f t="shared" si="126"/>
        <v>19953804</v>
      </c>
      <c r="AV203" s="83">
        <f t="shared" si="131"/>
        <v>22348260.48</v>
      </c>
      <c r="AW203" s="88">
        <v>13828</v>
      </c>
      <c r="AX203" s="89">
        <v>1443</v>
      </c>
      <c r="AY203" s="90">
        <f t="shared" si="127"/>
        <v>19953804</v>
      </c>
      <c r="AZ203" s="83">
        <f t="shared" si="132"/>
        <v>22348260.48</v>
      </c>
      <c r="BA203" s="88">
        <v>13828</v>
      </c>
      <c r="BB203" s="89">
        <v>1443</v>
      </c>
      <c r="BC203" s="90">
        <f t="shared" si="128"/>
        <v>19953804</v>
      </c>
      <c r="BD203" s="83">
        <f t="shared" si="133"/>
        <v>22348260.48</v>
      </c>
      <c r="BE203" s="88">
        <v>13828</v>
      </c>
      <c r="BF203" s="89">
        <v>1443</v>
      </c>
      <c r="BG203" s="90">
        <f t="shared" si="129"/>
        <v>19953804</v>
      </c>
      <c r="BH203" s="83">
        <f t="shared" si="134"/>
        <v>22348260.48</v>
      </c>
      <c r="BI203" s="88">
        <v>13828</v>
      </c>
      <c r="BJ203" s="89">
        <v>1443</v>
      </c>
      <c r="BK203" s="90">
        <f t="shared" si="130"/>
        <v>19953804</v>
      </c>
      <c r="BL203" s="83">
        <f t="shared" si="135"/>
        <v>22348260.48</v>
      </c>
      <c r="BM203" s="77"/>
      <c r="BN203" s="30"/>
      <c r="BO203" s="30">
        <f t="shared" si="79"/>
        <v>0</v>
      </c>
      <c r="BP203" s="30">
        <f t="shared" si="80"/>
        <v>0</v>
      </c>
      <c r="BQ203" s="77"/>
      <c r="BR203" s="30"/>
      <c r="BS203" s="30">
        <f t="shared" si="81"/>
        <v>0</v>
      </c>
      <c r="BT203" s="30">
        <f t="shared" si="82"/>
        <v>0</v>
      </c>
      <c r="BU203" s="77"/>
      <c r="BV203" s="30"/>
      <c r="BW203" s="30">
        <f t="shared" si="83"/>
        <v>0</v>
      </c>
      <c r="BX203" s="30">
        <f t="shared" si="84"/>
        <v>0</v>
      </c>
      <c r="BY203" s="77"/>
      <c r="BZ203" s="30"/>
      <c r="CA203" s="30">
        <f t="shared" si="85"/>
        <v>0</v>
      </c>
      <c r="CB203" s="30">
        <f t="shared" si="86"/>
        <v>0</v>
      </c>
      <c r="CC203" s="77"/>
      <c r="CD203" s="30"/>
      <c r="CE203" s="30">
        <f t="shared" si="87"/>
        <v>0</v>
      </c>
      <c r="CF203" s="30">
        <f t="shared" si="88"/>
        <v>0</v>
      </c>
      <c r="CG203" s="77"/>
      <c r="CH203" s="30"/>
      <c r="CI203" s="30">
        <f t="shared" si="89"/>
        <v>0</v>
      </c>
      <c r="CJ203" s="30">
        <f t="shared" si="90"/>
        <v>0</v>
      </c>
      <c r="CK203" s="77"/>
      <c r="CL203" s="30"/>
      <c r="CM203" s="30">
        <f t="shared" si="91"/>
        <v>0</v>
      </c>
      <c r="CN203" s="30">
        <f t="shared" si="92"/>
        <v>0</v>
      </c>
      <c r="CO203" s="77"/>
      <c r="CP203" s="30"/>
      <c r="CQ203" s="30">
        <f t="shared" si="93"/>
        <v>0</v>
      </c>
      <c r="CR203" s="30">
        <f t="shared" si="94"/>
        <v>0</v>
      </c>
      <c r="CS203" s="77"/>
      <c r="CT203" s="30"/>
      <c r="CU203" s="30">
        <f t="shared" si="95"/>
        <v>0</v>
      </c>
      <c r="CV203" s="30">
        <f t="shared" si="96"/>
        <v>0</v>
      </c>
      <c r="CW203" s="77"/>
      <c r="CX203" s="30"/>
      <c r="CY203" s="30">
        <f t="shared" si="97"/>
        <v>0</v>
      </c>
      <c r="CZ203" s="30">
        <f t="shared" si="98"/>
        <v>0</v>
      </c>
      <c r="DA203" s="77"/>
      <c r="DB203" s="30"/>
      <c r="DC203" s="30">
        <f t="shared" si="99"/>
        <v>0</v>
      </c>
      <c r="DD203" s="30">
        <f t="shared" si="100"/>
        <v>0</v>
      </c>
      <c r="DE203" s="77"/>
      <c r="DF203" s="30"/>
      <c r="DG203" s="30">
        <f t="shared" si="101"/>
        <v>0</v>
      </c>
      <c r="DH203" s="30">
        <f t="shared" si="102"/>
        <v>0</v>
      </c>
      <c r="DI203" s="77"/>
      <c r="DJ203" s="30"/>
      <c r="DK203" s="30">
        <f t="shared" si="103"/>
        <v>0</v>
      </c>
      <c r="DL203" s="30">
        <f t="shared" si="104"/>
        <v>0</v>
      </c>
      <c r="DM203" s="77"/>
      <c r="DN203" s="30"/>
      <c r="DO203" s="30">
        <f t="shared" si="105"/>
        <v>0</v>
      </c>
      <c r="DP203" s="30">
        <f t="shared" si="106"/>
        <v>0</v>
      </c>
      <c r="DQ203" s="77"/>
      <c r="DR203" s="30"/>
      <c r="DS203" s="30">
        <f t="shared" si="107"/>
        <v>0</v>
      </c>
      <c r="DT203" s="30">
        <f t="shared" si="108"/>
        <v>0</v>
      </c>
      <c r="DU203" s="77"/>
      <c r="DV203" s="30"/>
      <c r="DW203" s="30">
        <f t="shared" si="109"/>
        <v>0</v>
      </c>
      <c r="DX203" s="30">
        <f t="shared" si="110"/>
        <v>0</v>
      </c>
      <c r="DY203" s="77"/>
      <c r="DZ203" s="30"/>
      <c r="EA203" s="30">
        <f t="shared" si="111"/>
        <v>0</v>
      </c>
      <c r="EB203" s="30">
        <f t="shared" si="112"/>
        <v>0</v>
      </c>
      <c r="EC203" s="84">
        <f t="shared" si="113"/>
        <v>14250</v>
      </c>
      <c r="ED203" s="83">
        <f t="shared" si="114"/>
        <v>189561138</v>
      </c>
      <c r="EE203" s="83">
        <f t="shared" si="115"/>
        <v>212308474.56000003</v>
      </c>
      <c r="EF203" s="91" t="s">
        <v>1533</v>
      </c>
      <c r="EG203" s="70" t="s">
        <v>2063</v>
      </c>
      <c r="EH203" s="70" t="s">
        <v>2064</v>
      </c>
      <c r="EI203" s="28"/>
      <c r="EJ203" s="28"/>
      <c r="EK203" s="28"/>
      <c r="EL203" s="28"/>
      <c r="EM203" s="28"/>
      <c r="EN203" s="28"/>
      <c r="EO203" s="28"/>
      <c r="EP203" s="28"/>
      <c r="EQ203" s="28"/>
    </row>
    <row r="204" spans="1:147" ht="19.5" customHeight="1">
      <c r="A204" s="32"/>
      <c r="B204" s="86" t="s">
        <v>2025</v>
      </c>
      <c r="C204" s="70" t="s">
        <v>1922</v>
      </c>
      <c r="D204" s="70" t="s">
        <v>1923</v>
      </c>
      <c r="E204" s="70" t="s">
        <v>1923</v>
      </c>
      <c r="F204" s="25" t="s">
        <v>855</v>
      </c>
      <c r="G204" s="28"/>
      <c r="H204" s="28"/>
      <c r="I204" s="79">
        <v>100</v>
      </c>
      <c r="J204" s="70">
        <v>710000000</v>
      </c>
      <c r="K204" s="70" t="s">
        <v>1747</v>
      </c>
      <c r="L204" s="28" t="s">
        <v>1914</v>
      </c>
      <c r="M204" s="25" t="s">
        <v>359</v>
      </c>
      <c r="N204" s="25">
        <v>350000000</v>
      </c>
      <c r="O204" s="76" t="s">
        <v>2026</v>
      </c>
      <c r="P204" s="28"/>
      <c r="Q204" s="28" t="s">
        <v>1925</v>
      </c>
      <c r="R204" s="28"/>
      <c r="S204" s="28"/>
      <c r="T204" s="28">
        <v>0</v>
      </c>
      <c r="U204" s="28">
        <v>0</v>
      </c>
      <c r="V204" s="75">
        <v>100</v>
      </c>
      <c r="W204" s="70" t="s">
        <v>1926</v>
      </c>
      <c r="X204" s="25" t="s">
        <v>886</v>
      </c>
      <c r="Y204" s="88">
        <v>7675</v>
      </c>
      <c r="Z204" s="89">
        <v>1443</v>
      </c>
      <c r="AA204" s="90">
        <f t="shared" si="116"/>
        <v>11075025</v>
      </c>
      <c r="AB204" s="83">
        <f t="shared" si="117"/>
        <v>12404028.000000002</v>
      </c>
      <c r="AC204" s="88">
        <v>15350</v>
      </c>
      <c r="AD204" s="89">
        <v>1443</v>
      </c>
      <c r="AE204" s="90">
        <f t="shared" si="118"/>
        <v>22150050</v>
      </c>
      <c r="AF204" s="83">
        <f t="shared" si="122"/>
        <v>24808056.000000004</v>
      </c>
      <c r="AG204" s="88">
        <v>15350</v>
      </c>
      <c r="AH204" s="89">
        <v>1443</v>
      </c>
      <c r="AI204" s="90">
        <f t="shared" si="119"/>
        <v>22150050</v>
      </c>
      <c r="AJ204" s="83">
        <f t="shared" si="123"/>
        <v>24808056.000000004</v>
      </c>
      <c r="AK204" s="88">
        <v>15350</v>
      </c>
      <c r="AL204" s="89">
        <v>1443</v>
      </c>
      <c r="AM204" s="90">
        <f t="shared" si="120"/>
        <v>22150050</v>
      </c>
      <c r="AN204" s="83">
        <f t="shared" si="124"/>
        <v>24808056.000000004</v>
      </c>
      <c r="AO204" s="88">
        <v>15350</v>
      </c>
      <c r="AP204" s="89">
        <v>1443</v>
      </c>
      <c r="AQ204" s="90">
        <f t="shared" si="121"/>
        <v>22150050</v>
      </c>
      <c r="AR204" s="83">
        <f t="shared" si="125"/>
        <v>24808056.000000004</v>
      </c>
      <c r="AS204" s="88">
        <v>15350</v>
      </c>
      <c r="AT204" s="89">
        <v>1443</v>
      </c>
      <c r="AU204" s="90">
        <f t="shared" si="126"/>
        <v>22150050</v>
      </c>
      <c r="AV204" s="83">
        <f t="shared" si="131"/>
        <v>24808056.000000004</v>
      </c>
      <c r="AW204" s="88">
        <v>15350</v>
      </c>
      <c r="AX204" s="89">
        <v>1443</v>
      </c>
      <c r="AY204" s="90">
        <f t="shared" si="127"/>
        <v>22150050</v>
      </c>
      <c r="AZ204" s="83">
        <f t="shared" si="132"/>
        <v>24808056.000000004</v>
      </c>
      <c r="BA204" s="88">
        <v>15350</v>
      </c>
      <c r="BB204" s="89">
        <v>1443</v>
      </c>
      <c r="BC204" s="90">
        <f t="shared" si="128"/>
        <v>22150050</v>
      </c>
      <c r="BD204" s="83">
        <f t="shared" si="133"/>
        <v>24808056.000000004</v>
      </c>
      <c r="BE204" s="88">
        <v>15350</v>
      </c>
      <c r="BF204" s="89">
        <v>1443</v>
      </c>
      <c r="BG204" s="90">
        <f t="shared" si="129"/>
        <v>22150050</v>
      </c>
      <c r="BH204" s="83">
        <f t="shared" si="134"/>
        <v>24808056.000000004</v>
      </c>
      <c r="BI204" s="88">
        <v>15350</v>
      </c>
      <c r="BJ204" s="89">
        <v>1443</v>
      </c>
      <c r="BK204" s="90">
        <f t="shared" si="130"/>
        <v>22150050</v>
      </c>
      <c r="BL204" s="83">
        <f t="shared" si="135"/>
        <v>24808056.000000004</v>
      </c>
      <c r="BM204" s="77"/>
      <c r="BN204" s="30"/>
      <c r="BO204" s="30">
        <f t="shared" si="79"/>
        <v>0</v>
      </c>
      <c r="BP204" s="30">
        <f t="shared" si="80"/>
        <v>0</v>
      </c>
      <c r="BQ204" s="77"/>
      <c r="BR204" s="30"/>
      <c r="BS204" s="30">
        <f t="shared" si="81"/>
        <v>0</v>
      </c>
      <c r="BT204" s="30">
        <f t="shared" si="82"/>
        <v>0</v>
      </c>
      <c r="BU204" s="77"/>
      <c r="BV204" s="30"/>
      <c r="BW204" s="30">
        <f t="shared" si="83"/>
        <v>0</v>
      </c>
      <c r="BX204" s="30">
        <f t="shared" si="84"/>
        <v>0</v>
      </c>
      <c r="BY204" s="77"/>
      <c r="BZ204" s="30"/>
      <c r="CA204" s="30">
        <f t="shared" si="85"/>
        <v>0</v>
      </c>
      <c r="CB204" s="30">
        <f t="shared" si="86"/>
        <v>0</v>
      </c>
      <c r="CC204" s="77"/>
      <c r="CD204" s="30"/>
      <c r="CE204" s="30">
        <f t="shared" si="87"/>
        <v>0</v>
      </c>
      <c r="CF204" s="30">
        <f t="shared" si="88"/>
        <v>0</v>
      </c>
      <c r="CG204" s="77"/>
      <c r="CH204" s="30"/>
      <c r="CI204" s="30">
        <f t="shared" si="89"/>
        <v>0</v>
      </c>
      <c r="CJ204" s="30">
        <f t="shared" si="90"/>
        <v>0</v>
      </c>
      <c r="CK204" s="77"/>
      <c r="CL204" s="30"/>
      <c r="CM204" s="30">
        <f t="shared" si="91"/>
        <v>0</v>
      </c>
      <c r="CN204" s="30">
        <f t="shared" si="92"/>
        <v>0</v>
      </c>
      <c r="CO204" s="77"/>
      <c r="CP204" s="30"/>
      <c r="CQ204" s="30">
        <f t="shared" si="93"/>
        <v>0</v>
      </c>
      <c r="CR204" s="30">
        <f t="shared" si="94"/>
        <v>0</v>
      </c>
      <c r="CS204" s="77"/>
      <c r="CT204" s="30"/>
      <c r="CU204" s="30">
        <f t="shared" si="95"/>
        <v>0</v>
      </c>
      <c r="CV204" s="30">
        <f t="shared" si="96"/>
        <v>0</v>
      </c>
      <c r="CW204" s="77"/>
      <c r="CX204" s="30"/>
      <c r="CY204" s="30">
        <f t="shared" si="97"/>
        <v>0</v>
      </c>
      <c r="CZ204" s="30">
        <f t="shared" si="98"/>
        <v>0</v>
      </c>
      <c r="DA204" s="77"/>
      <c r="DB204" s="30"/>
      <c r="DC204" s="30">
        <f t="shared" si="99"/>
        <v>0</v>
      </c>
      <c r="DD204" s="30">
        <f t="shared" si="100"/>
        <v>0</v>
      </c>
      <c r="DE204" s="77"/>
      <c r="DF204" s="30"/>
      <c r="DG204" s="30">
        <f t="shared" si="101"/>
        <v>0</v>
      </c>
      <c r="DH204" s="30">
        <f t="shared" si="102"/>
        <v>0</v>
      </c>
      <c r="DI204" s="77"/>
      <c r="DJ204" s="30"/>
      <c r="DK204" s="30">
        <f t="shared" si="103"/>
        <v>0</v>
      </c>
      <c r="DL204" s="30">
        <f t="shared" si="104"/>
        <v>0</v>
      </c>
      <c r="DM204" s="77"/>
      <c r="DN204" s="30"/>
      <c r="DO204" s="30">
        <f t="shared" si="105"/>
        <v>0</v>
      </c>
      <c r="DP204" s="30">
        <f t="shared" si="106"/>
        <v>0</v>
      </c>
      <c r="DQ204" s="77"/>
      <c r="DR204" s="30"/>
      <c r="DS204" s="30">
        <f t="shared" si="107"/>
        <v>0</v>
      </c>
      <c r="DT204" s="30">
        <f t="shared" si="108"/>
        <v>0</v>
      </c>
      <c r="DU204" s="77"/>
      <c r="DV204" s="30"/>
      <c r="DW204" s="30">
        <f t="shared" si="109"/>
        <v>0</v>
      </c>
      <c r="DX204" s="30">
        <f t="shared" si="110"/>
        <v>0</v>
      </c>
      <c r="DY204" s="77"/>
      <c r="DZ204" s="30"/>
      <c r="EA204" s="30">
        <f t="shared" si="111"/>
        <v>0</v>
      </c>
      <c r="EB204" s="30">
        <f t="shared" si="112"/>
        <v>0</v>
      </c>
      <c r="EC204" s="84">
        <f t="shared" si="113"/>
        <v>131366</v>
      </c>
      <c r="ED204" s="83">
        <f t="shared" si="114"/>
        <v>210425475</v>
      </c>
      <c r="EE204" s="83">
        <f t="shared" si="115"/>
        <v>235676532.00000003</v>
      </c>
      <c r="EF204" s="91" t="s">
        <v>1533</v>
      </c>
      <c r="EG204" s="70" t="s">
        <v>2063</v>
      </c>
      <c r="EH204" s="70" t="s">
        <v>2064</v>
      </c>
      <c r="EI204" s="28"/>
      <c r="EJ204" s="28"/>
      <c r="EK204" s="28"/>
      <c r="EL204" s="28"/>
      <c r="EM204" s="28"/>
      <c r="EN204" s="28"/>
      <c r="EO204" s="28"/>
      <c r="EP204" s="28"/>
      <c r="EQ204" s="28"/>
    </row>
    <row r="205" spans="1:147" ht="19.5" customHeight="1">
      <c r="A205" s="32"/>
      <c r="B205" s="86" t="s">
        <v>2027</v>
      </c>
      <c r="C205" s="70" t="s">
        <v>1922</v>
      </c>
      <c r="D205" s="70" t="s">
        <v>1923</v>
      </c>
      <c r="E205" s="70" t="s">
        <v>1923</v>
      </c>
      <c r="F205" s="25" t="s">
        <v>855</v>
      </c>
      <c r="G205" s="28"/>
      <c r="H205" s="28"/>
      <c r="I205" s="79">
        <v>100</v>
      </c>
      <c r="J205" s="70">
        <v>710000000</v>
      </c>
      <c r="K205" s="70" t="s">
        <v>1747</v>
      </c>
      <c r="L205" s="28" t="s">
        <v>1914</v>
      </c>
      <c r="M205" s="25" t="s">
        <v>359</v>
      </c>
      <c r="N205" s="25">
        <v>350000000</v>
      </c>
      <c r="O205" s="76" t="s">
        <v>2028</v>
      </c>
      <c r="P205" s="28"/>
      <c r="Q205" s="28" t="s">
        <v>1925</v>
      </c>
      <c r="R205" s="28"/>
      <c r="S205" s="28"/>
      <c r="T205" s="28">
        <v>0</v>
      </c>
      <c r="U205" s="28">
        <v>0</v>
      </c>
      <c r="V205" s="75">
        <v>100</v>
      </c>
      <c r="W205" s="70" t="s">
        <v>1926</v>
      </c>
      <c r="X205" s="25" t="s">
        <v>886</v>
      </c>
      <c r="Y205" s="88">
        <v>13650</v>
      </c>
      <c r="Z205" s="89">
        <v>1443</v>
      </c>
      <c r="AA205" s="90">
        <f t="shared" si="116"/>
        <v>19696950</v>
      </c>
      <c r="AB205" s="83">
        <f t="shared" si="117"/>
        <v>22060584.000000004</v>
      </c>
      <c r="AC205" s="88">
        <v>27300</v>
      </c>
      <c r="AD205" s="89">
        <v>1443</v>
      </c>
      <c r="AE205" s="90">
        <f t="shared" si="118"/>
        <v>39393900</v>
      </c>
      <c r="AF205" s="83">
        <f t="shared" si="122"/>
        <v>44121168.00000001</v>
      </c>
      <c r="AG205" s="88">
        <v>27300</v>
      </c>
      <c r="AH205" s="89">
        <v>1443</v>
      </c>
      <c r="AI205" s="90">
        <f t="shared" si="119"/>
        <v>39393900</v>
      </c>
      <c r="AJ205" s="83">
        <f t="shared" si="123"/>
        <v>44121168.00000001</v>
      </c>
      <c r="AK205" s="88">
        <v>27300</v>
      </c>
      <c r="AL205" s="89">
        <v>1443</v>
      </c>
      <c r="AM205" s="90">
        <f t="shared" si="120"/>
        <v>39393900</v>
      </c>
      <c r="AN205" s="83">
        <f t="shared" si="124"/>
        <v>44121168.00000001</v>
      </c>
      <c r="AO205" s="88">
        <v>27300</v>
      </c>
      <c r="AP205" s="89">
        <v>1443</v>
      </c>
      <c r="AQ205" s="90">
        <f t="shared" si="121"/>
        <v>39393900</v>
      </c>
      <c r="AR205" s="83">
        <f t="shared" si="125"/>
        <v>44121168.00000001</v>
      </c>
      <c r="AS205" s="88">
        <v>27300</v>
      </c>
      <c r="AT205" s="89">
        <v>1443</v>
      </c>
      <c r="AU205" s="90">
        <f t="shared" si="126"/>
        <v>39393900</v>
      </c>
      <c r="AV205" s="83">
        <f t="shared" si="131"/>
        <v>44121168.00000001</v>
      </c>
      <c r="AW205" s="88">
        <v>27300</v>
      </c>
      <c r="AX205" s="89">
        <v>1443</v>
      </c>
      <c r="AY205" s="90">
        <f t="shared" si="127"/>
        <v>39393900</v>
      </c>
      <c r="AZ205" s="83">
        <f t="shared" si="132"/>
        <v>44121168.00000001</v>
      </c>
      <c r="BA205" s="88">
        <v>27300</v>
      </c>
      <c r="BB205" s="89">
        <v>1443</v>
      </c>
      <c r="BC205" s="90">
        <f t="shared" si="128"/>
        <v>39393900</v>
      </c>
      <c r="BD205" s="83">
        <f t="shared" si="133"/>
        <v>44121168.00000001</v>
      </c>
      <c r="BE205" s="88">
        <v>27300</v>
      </c>
      <c r="BF205" s="89">
        <v>1443</v>
      </c>
      <c r="BG205" s="90">
        <f t="shared" si="129"/>
        <v>39393900</v>
      </c>
      <c r="BH205" s="83">
        <f t="shared" si="134"/>
        <v>44121168.00000001</v>
      </c>
      <c r="BI205" s="88">
        <v>27300</v>
      </c>
      <c r="BJ205" s="89">
        <v>1443</v>
      </c>
      <c r="BK205" s="90">
        <f t="shared" si="130"/>
        <v>39393900</v>
      </c>
      <c r="BL205" s="83">
        <f t="shared" si="135"/>
        <v>44121168.00000001</v>
      </c>
      <c r="BM205" s="77"/>
      <c r="BN205" s="30"/>
      <c r="BO205" s="30">
        <f t="shared" si="79"/>
        <v>0</v>
      </c>
      <c r="BP205" s="30">
        <f t="shared" si="80"/>
        <v>0</v>
      </c>
      <c r="BQ205" s="77"/>
      <c r="BR205" s="30"/>
      <c r="BS205" s="30">
        <f t="shared" si="81"/>
        <v>0</v>
      </c>
      <c r="BT205" s="30">
        <f t="shared" si="82"/>
        <v>0</v>
      </c>
      <c r="BU205" s="77"/>
      <c r="BV205" s="30"/>
      <c r="BW205" s="30">
        <f t="shared" si="83"/>
        <v>0</v>
      </c>
      <c r="BX205" s="30">
        <f t="shared" si="84"/>
        <v>0</v>
      </c>
      <c r="BY205" s="77"/>
      <c r="BZ205" s="30"/>
      <c r="CA205" s="30">
        <f t="shared" si="85"/>
        <v>0</v>
      </c>
      <c r="CB205" s="30">
        <f t="shared" si="86"/>
        <v>0</v>
      </c>
      <c r="CC205" s="77"/>
      <c r="CD205" s="30"/>
      <c r="CE205" s="30">
        <f t="shared" si="87"/>
        <v>0</v>
      </c>
      <c r="CF205" s="30">
        <f t="shared" si="88"/>
        <v>0</v>
      </c>
      <c r="CG205" s="77"/>
      <c r="CH205" s="30"/>
      <c r="CI205" s="30">
        <f t="shared" si="89"/>
        <v>0</v>
      </c>
      <c r="CJ205" s="30">
        <f t="shared" si="90"/>
        <v>0</v>
      </c>
      <c r="CK205" s="77"/>
      <c r="CL205" s="30"/>
      <c r="CM205" s="30">
        <f t="shared" si="91"/>
        <v>0</v>
      </c>
      <c r="CN205" s="30">
        <f t="shared" si="92"/>
        <v>0</v>
      </c>
      <c r="CO205" s="77"/>
      <c r="CP205" s="30"/>
      <c r="CQ205" s="30">
        <f t="shared" si="93"/>
        <v>0</v>
      </c>
      <c r="CR205" s="30">
        <f t="shared" si="94"/>
        <v>0</v>
      </c>
      <c r="CS205" s="77"/>
      <c r="CT205" s="30"/>
      <c r="CU205" s="30">
        <f t="shared" si="95"/>
        <v>0</v>
      </c>
      <c r="CV205" s="30">
        <f t="shared" si="96"/>
        <v>0</v>
      </c>
      <c r="CW205" s="77"/>
      <c r="CX205" s="30"/>
      <c r="CY205" s="30">
        <f t="shared" si="97"/>
        <v>0</v>
      </c>
      <c r="CZ205" s="30">
        <f t="shared" si="98"/>
        <v>0</v>
      </c>
      <c r="DA205" s="77"/>
      <c r="DB205" s="30"/>
      <c r="DC205" s="30">
        <f t="shared" si="99"/>
        <v>0</v>
      </c>
      <c r="DD205" s="30">
        <f t="shared" si="100"/>
        <v>0</v>
      </c>
      <c r="DE205" s="77"/>
      <c r="DF205" s="30"/>
      <c r="DG205" s="30">
        <f t="shared" si="101"/>
        <v>0</v>
      </c>
      <c r="DH205" s="30">
        <f t="shared" si="102"/>
        <v>0</v>
      </c>
      <c r="DI205" s="77"/>
      <c r="DJ205" s="30"/>
      <c r="DK205" s="30">
        <f t="shared" si="103"/>
        <v>0</v>
      </c>
      <c r="DL205" s="30">
        <f t="shared" si="104"/>
        <v>0</v>
      </c>
      <c r="DM205" s="77"/>
      <c r="DN205" s="30"/>
      <c r="DO205" s="30">
        <f t="shared" si="105"/>
        <v>0</v>
      </c>
      <c r="DP205" s="30">
        <f t="shared" si="106"/>
        <v>0</v>
      </c>
      <c r="DQ205" s="77"/>
      <c r="DR205" s="30"/>
      <c r="DS205" s="30">
        <f t="shared" si="107"/>
        <v>0</v>
      </c>
      <c r="DT205" s="30">
        <f t="shared" si="108"/>
        <v>0</v>
      </c>
      <c r="DU205" s="77"/>
      <c r="DV205" s="30"/>
      <c r="DW205" s="30">
        <f t="shared" si="109"/>
        <v>0</v>
      </c>
      <c r="DX205" s="30">
        <f t="shared" si="110"/>
        <v>0</v>
      </c>
      <c r="DY205" s="77"/>
      <c r="DZ205" s="30"/>
      <c r="EA205" s="30">
        <f t="shared" si="111"/>
        <v>0</v>
      </c>
      <c r="EB205" s="30">
        <f t="shared" si="112"/>
        <v>0</v>
      </c>
      <c r="EC205" s="84">
        <f t="shared" si="113"/>
        <v>145825</v>
      </c>
      <c r="ED205" s="83">
        <f t="shared" si="114"/>
        <v>374242050</v>
      </c>
      <c r="EE205" s="83">
        <f t="shared" si="115"/>
        <v>419151096.00000006</v>
      </c>
      <c r="EF205" s="91" t="s">
        <v>1533</v>
      </c>
      <c r="EG205" s="70" t="s">
        <v>2063</v>
      </c>
      <c r="EH205" s="70" t="s">
        <v>2064</v>
      </c>
      <c r="EI205" s="28"/>
      <c r="EJ205" s="28"/>
      <c r="EK205" s="28"/>
      <c r="EL205" s="28"/>
      <c r="EM205" s="28"/>
      <c r="EN205" s="28"/>
      <c r="EO205" s="28"/>
      <c r="EP205" s="28"/>
      <c r="EQ205" s="28"/>
    </row>
    <row r="206" spans="1:147" ht="19.5" customHeight="1">
      <c r="A206" s="32"/>
      <c r="B206" s="86" t="s">
        <v>2029</v>
      </c>
      <c r="C206" s="70" t="s">
        <v>1922</v>
      </c>
      <c r="D206" s="70" t="s">
        <v>1923</v>
      </c>
      <c r="E206" s="70" t="s">
        <v>1923</v>
      </c>
      <c r="F206" s="25" t="s">
        <v>855</v>
      </c>
      <c r="G206" s="28"/>
      <c r="H206" s="28"/>
      <c r="I206" s="79">
        <v>100</v>
      </c>
      <c r="J206" s="70">
        <v>710000000</v>
      </c>
      <c r="K206" s="70" t="s">
        <v>1747</v>
      </c>
      <c r="L206" s="28" t="s">
        <v>1914</v>
      </c>
      <c r="M206" s="25" t="s">
        <v>359</v>
      </c>
      <c r="N206" s="101">
        <v>350000000</v>
      </c>
      <c r="O206" s="76" t="s">
        <v>2030</v>
      </c>
      <c r="P206" s="28"/>
      <c r="Q206" s="28" t="s">
        <v>1925</v>
      </c>
      <c r="R206" s="28"/>
      <c r="S206" s="28"/>
      <c r="T206" s="28">
        <v>0</v>
      </c>
      <c r="U206" s="28">
        <v>0</v>
      </c>
      <c r="V206" s="75">
        <v>100</v>
      </c>
      <c r="W206" s="70" t="s">
        <v>1926</v>
      </c>
      <c r="X206" s="25" t="s">
        <v>886</v>
      </c>
      <c r="Y206" s="88">
        <v>486</v>
      </c>
      <c r="Z206" s="89">
        <v>1443</v>
      </c>
      <c r="AA206" s="90">
        <f t="shared" si="116"/>
        <v>701298</v>
      </c>
      <c r="AB206" s="83">
        <f t="shared" si="117"/>
        <v>785453.7600000001</v>
      </c>
      <c r="AC206" s="88">
        <v>973</v>
      </c>
      <c r="AD206" s="89">
        <v>1443</v>
      </c>
      <c r="AE206" s="90">
        <f t="shared" si="118"/>
        <v>1404039</v>
      </c>
      <c r="AF206" s="83">
        <f t="shared" si="122"/>
        <v>1572523.6800000002</v>
      </c>
      <c r="AG206" s="88">
        <v>973</v>
      </c>
      <c r="AH206" s="89">
        <v>1443</v>
      </c>
      <c r="AI206" s="90">
        <f t="shared" si="119"/>
        <v>1404039</v>
      </c>
      <c r="AJ206" s="83">
        <f t="shared" si="123"/>
        <v>1572523.6800000002</v>
      </c>
      <c r="AK206" s="88">
        <v>973</v>
      </c>
      <c r="AL206" s="89">
        <v>1443</v>
      </c>
      <c r="AM206" s="90">
        <f t="shared" si="120"/>
        <v>1404039</v>
      </c>
      <c r="AN206" s="83">
        <f t="shared" si="124"/>
        <v>1572523.6800000002</v>
      </c>
      <c r="AO206" s="88">
        <v>973</v>
      </c>
      <c r="AP206" s="89">
        <v>1443</v>
      </c>
      <c r="AQ206" s="90">
        <f t="shared" si="121"/>
        <v>1404039</v>
      </c>
      <c r="AR206" s="83">
        <f t="shared" si="125"/>
        <v>1572523.6800000002</v>
      </c>
      <c r="AS206" s="88">
        <v>973</v>
      </c>
      <c r="AT206" s="89">
        <v>1443</v>
      </c>
      <c r="AU206" s="90">
        <f t="shared" si="126"/>
        <v>1404039</v>
      </c>
      <c r="AV206" s="83">
        <f t="shared" si="131"/>
        <v>1572523.6800000002</v>
      </c>
      <c r="AW206" s="88">
        <v>973</v>
      </c>
      <c r="AX206" s="89">
        <v>1443</v>
      </c>
      <c r="AY206" s="90">
        <f t="shared" si="127"/>
        <v>1404039</v>
      </c>
      <c r="AZ206" s="83">
        <f t="shared" si="132"/>
        <v>1572523.6800000002</v>
      </c>
      <c r="BA206" s="88">
        <v>973</v>
      </c>
      <c r="BB206" s="89">
        <v>1443</v>
      </c>
      <c r="BC206" s="90">
        <f t="shared" si="128"/>
        <v>1404039</v>
      </c>
      <c r="BD206" s="83">
        <f t="shared" si="133"/>
        <v>1572523.6800000002</v>
      </c>
      <c r="BE206" s="88">
        <v>973</v>
      </c>
      <c r="BF206" s="89">
        <v>1443</v>
      </c>
      <c r="BG206" s="90">
        <f t="shared" si="129"/>
        <v>1404039</v>
      </c>
      <c r="BH206" s="83">
        <f t="shared" si="134"/>
        <v>1572523.6800000002</v>
      </c>
      <c r="BI206" s="88">
        <v>973</v>
      </c>
      <c r="BJ206" s="89">
        <v>1443</v>
      </c>
      <c r="BK206" s="90">
        <f t="shared" si="130"/>
        <v>1404039</v>
      </c>
      <c r="BL206" s="83">
        <f t="shared" si="135"/>
        <v>1572523.6800000002</v>
      </c>
      <c r="BM206" s="77"/>
      <c r="BN206" s="30"/>
      <c r="BO206" s="30">
        <f t="shared" si="79"/>
        <v>0</v>
      </c>
      <c r="BP206" s="30">
        <f t="shared" si="80"/>
        <v>0</v>
      </c>
      <c r="BQ206" s="77"/>
      <c r="BR206" s="30"/>
      <c r="BS206" s="30">
        <f t="shared" si="81"/>
        <v>0</v>
      </c>
      <c r="BT206" s="30">
        <f t="shared" si="82"/>
        <v>0</v>
      </c>
      <c r="BU206" s="77"/>
      <c r="BV206" s="30"/>
      <c r="BW206" s="30">
        <f t="shared" si="83"/>
        <v>0</v>
      </c>
      <c r="BX206" s="30">
        <f t="shared" si="84"/>
        <v>0</v>
      </c>
      <c r="BY206" s="77"/>
      <c r="BZ206" s="30"/>
      <c r="CA206" s="30">
        <f t="shared" si="85"/>
        <v>0</v>
      </c>
      <c r="CB206" s="30">
        <f t="shared" si="86"/>
        <v>0</v>
      </c>
      <c r="CC206" s="77"/>
      <c r="CD206" s="30"/>
      <c r="CE206" s="30">
        <f t="shared" si="87"/>
        <v>0</v>
      </c>
      <c r="CF206" s="30">
        <f t="shared" si="88"/>
        <v>0</v>
      </c>
      <c r="CG206" s="77"/>
      <c r="CH206" s="30"/>
      <c r="CI206" s="30">
        <f t="shared" si="89"/>
        <v>0</v>
      </c>
      <c r="CJ206" s="30">
        <f t="shared" si="90"/>
        <v>0</v>
      </c>
      <c r="CK206" s="77"/>
      <c r="CL206" s="30"/>
      <c r="CM206" s="30">
        <f t="shared" si="91"/>
        <v>0</v>
      </c>
      <c r="CN206" s="30">
        <f t="shared" si="92"/>
        <v>0</v>
      </c>
      <c r="CO206" s="77"/>
      <c r="CP206" s="30"/>
      <c r="CQ206" s="30">
        <f t="shared" si="93"/>
        <v>0</v>
      </c>
      <c r="CR206" s="30">
        <f t="shared" si="94"/>
        <v>0</v>
      </c>
      <c r="CS206" s="77"/>
      <c r="CT206" s="30"/>
      <c r="CU206" s="30">
        <f t="shared" si="95"/>
        <v>0</v>
      </c>
      <c r="CV206" s="30">
        <f t="shared" si="96"/>
        <v>0</v>
      </c>
      <c r="CW206" s="77"/>
      <c r="CX206" s="30"/>
      <c r="CY206" s="30">
        <f t="shared" si="97"/>
        <v>0</v>
      </c>
      <c r="CZ206" s="30">
        <f t="shared" si="98"/>
        <v>0</v>
      </c>
      <c r="DA206" s="77"/>
      <c r="DB206" s="30"/>
      <c r="DC206" s="30">
        <f t="shared" si="99"/>
        <v>0</v>
      </c>
      <c r="DD206" s="30">
        <f t="shared" si="100"/>
        <v>0</v>
      </c>
      <c r="DE206" s="77"/>
      <c r="DF206" s="30"/>
      <c r="DG206" s="30">
        <f t="shared" si="101"/>
        <v>0</v>
      </c>
      <c r="DH206" s="30">
        <f t="shared" si="102"/>
        <v>0</v>
      </c>
      <c r="DI206" s="77"/>
      <c r="DJ206" s="30"/>
      <c r="DK206" s="30">
        <f t="shared" si="103"/>
        <v>0</v>
      </c>
      <c r="DL206" s="30">
        <f t="shared" si="104"/>
        <v>0</v>
      </c>
      <c r="DM206" s="77"/>
      <c r="DN206" s="30"/>
      <c r="DO206" s="30">
        <f t="shared" si="105"/>
        <v>0</v>
      </c>
      <c r="DP206" s="30">
        <f t="shared" si="106"/>
        <v>0</v>
      </c>
      <c r="DQ206" s="77"/>
      <c r="DR206" s="30"/>
      <c r="DS206" s="30">
        <f t="shared" si="107"/>
        <v>0</v>
      </c>
      <c r="DT206" s="30">
        <f t="shared" si="108"/>
        <v>0</v>
      </c>
      <c r="DU206" s="77"/>
      <c r="DV206" s="30"/>
      <c r="DW206" s="30">
        <f t="shared" si="109"/>
        <v>0</v>
      </c>
      <c r="DX206" s="30">
        <f t="shared" si="110"/>
        <v>0</v>
      </c>
      <c r="DY206" s="77"/>
      <c r="DZ206" s="30"/>
      <c r="EA206" s="30">
        <f t="shared" si="111"/>
        <v>0</v>
      </c>
      <c r="EB206" s="30">
        <f t="shared" si="112"/>
        <v>0</v>
      </c>
      <c r="EC206" s="84">
        <f t="shared" si="113"/>
        <v>259350</v>
      </c>
      <c r="ED206" s="83">
        <f t="shared" si="114"/>
        <v>13337649</v>
      </c>
      <c r="EE206" s="83">
        <f t="shared" si="115"/>
        <v>14938166.88</v>
      </c>
      <c r="EF206" s="91" t="s">
        <v>1533</v>
      </c>
      <c r="EG206" s="70" t="s">
        <v>2063</v>
      </c>
      <c r="EH206" s="70" t="s">
        <v>2064</v>
      </c>
      <c r="EI206" s="28"/>
      <c r="EJ206" s="28"/>
      <c r="EK206" s="28"/>
      <c r="EL206" s="28"/>
      <c r="EM206" s="28"/>
      <c r="EN206" s="28"/>
      <c r="EO206" s="28"/>
      <c r="EP206" s="28"/>
      <c r="EQ206" s="28"/>
    </row>
    <row r="207" spans="1:147" ht="19.5" customHeight="1">
      <c r="A207" s="32"/>
      <c r="B207" s="86" t="s">
        <v>2031</v>
      </c>
      <c r="C207" s="70" t="s">
        <v>1922</v>
      </c>
      <c r="D207" s="70" t="s">
        <v>1923</v>
      </c>
      <c r="E207" s="70" t="s">
        <v>1923</v>
      </c>
      <c r="F207" s="25" t="s">
        <v>855</v>
      </c>
      <c r="G207" s="28"/>
      <c r="H207" s="28"/>
      <c r="I207" s="79">
        <v>100</v>
      </c>
      <c r="J207" s="70">
        <v>710000000</v>
      </c>
      <c r="K207" s="70" t="s">
        <v>1747</v>
      </c>
      <c r="L207" s="28" t="s">
        <v>1914</v>
      </c>
      <c r="M207" s="25" t="s">
        <v>359</v>
      </c>
      <c r="N207" s="25">
        <v>350000000</v>
      </c>
      <c r="O207" s="76" t="s">
        <v>2032</v>
      </c>
      <c r="P207" s="28"/>
      <c r="Q207" s="28" t="s">
        <v>1925</v>
      </c>
      <c r="R207" s="28"/>
      <c r="S207" s="28"/>
      <c r="T207" s="28">
        <v>0</v>
      </c>
      <c r="U207" s="28">
        <v>0</v>
      </c>
      <c r="V207" s="75">
        <v>100</v>
      </c>
      <c r="W207" s="70" t="s">
        <v>1926</v>
      </c>
      <c r="X207" s="25" t="s">
        <v>886</v>
      </c>
      <c r="Y207" s="88">
        <v>1260</v>
      </c>
      <c r="Z207" s="89">
        <v>1443</v>
      </c>
      <c r="AA207" s="90">
        <f t="shared" si="116"/>
        <v>1818180</v>
      </c>
      <c r="AB207" s="83">
        <f t="shared" si="117"/>
        <v>2036361.6</v>
      </c>
      <c r="AC207" s="88">
        <v>2520</v>
      </c>
      <c r="AD207" s="89">
        <v>1443</v>
      </c>
      <c r="AE207" s="90">
        <f t="shared" si="118"/>
        <v>3636360</v>
      </c>
      <c r="AF207" s="83">
        <f t="shared" si="122"/>
        <v>4072723.2</v>
      </c>
      <c r="AG207" s="88">
        <v>2520</v>
      </c>
      <c r="AH207" s="89">
        <v>1443</v>
      </c>
      <c r="AI207" s="90">
        <f t="shared" si="119"/>
        <v>3636360</v>
      </c>
      <c r="AJ207" s="83">
        <f t="shared" si="123"/>
        <v>4072723.2</v>
      </c>
      <c r="AK207" s="88">
        <v>2520</v>
      </c>
      <c r="AL207" s="89">
        <v>1443</v>
      </c>
      <c r="AM207" s="90">
        <f t="shared" si="120"/>
        <v>3636360</v>
      </c>
      <c r="AN207" s="83">
        <f t="shared" si="124"/>
        <v>4072723.2</v>
      </c>
      <c r="AO207" s="88">
        <v>2520</v>
      </c>
      <c r="AP207" s="89">
        <v>1443</v>
      </c>
      <c r="AQ207" s="90">
        <f t="shared" si="121"/>
        <v>3636360</v>
      </c>
      <c r="AR207" s="83">
        <f t="shared" si="125"/>
        <v>4072723.2</v>
      </c>
      <c r="AS207" s="88">
        <v>2520</v>
      </c>
      <c r="AT207" s="89">
        <v>1443</v>
      </c>
      <c r="AU207" s="90">
        <f t="shared" si="126"/>
        <v>3636360</v>
      </c>
      <c r="AV207" s="83">
        <f t="shared" si="131"/>
        <v>4072723.2</v>
      </c>
      <c r="AW207" s="88">
        <v>2520</v>
      </c>
      <c r="AX207" s="89">
        <v>1443</v>
      </c>
      <c r="AY207" s="90">
        <f t="shared" si="127"/>
        <v>3636360</v>
      </c>
      <c r="AZ207" s="83">
        <f t="shared" si="132"/>
        <v>4072723.2</v>
      </c>
      <c r="BA207" s="88">
        <v>2520</v>
      </c>
      <c r="BB207" s="89">
        <v>1443</v>
      </c>
      <c r="BC207" s="90">
        <f t="shared" si="128"/>
        <v>3636360</v>
      </c>
      <c r="BD207" s="83">
        <f t="shared" si="133"/>
        <v>4072723.2</v>
      </c>
      <c r="BE207" s="88">
        <v>2520</v>
      </c>
      <c r="BF207" s="89">
        <v>1443</v>
      </c>
      <c r="BG207" s="90">
        <f t="shared" si="129"/>
        <v>3636360</v>
      </c>
      <c r="BH207" s="83">
        <f t="shared" si="134"/>
        <v>4072723.2</v>
      </c>
      <c r="BI207" s="88">
        <v>2520</v>
      </c>
      <c r="BJ207" s="89">
        <v>1443</v>
      </c>
      <c r="BK207" s="90">
        <f t="shared" si="130"/>
        <v>3636360</v>
      </c>
      <c r="BL207" s="83">
        <f t="shared" si="135"/>
        <v>4072723.2</v>
      </c>
      <c r="BM207" s="77"/>
      <c r="BN207" s="30"/>
      <c r="BO207" s="30">
        <f t="shared" si="79"/>
        <v>0</v>
      </c>
      <c r="BP207" s="30">
        <f t="shared" si="80"/>
        <v>0</v>
      </c>
      <c r="BQ207" s="77"/>
      <c r="BR207" s="30"/>
      <c r="BS207" s="30">
        <f t="shared" si="81"/>
        <v>0</v>
      </c>
      <c r="BT207" s="30">
        <f t="shared" si="82"/>
        <v>0</v>
      </c>
      <c r="BU207" s="77"/>
      <c r="BV207" s="30"/>
      <c r="BW207" s="30">
        <f t="shared" si="83"/>
        <v>0</v>
      </c>
      <c r="BX207" s="30">
        <f t="shared" si="84"/>
        <v>0</v>
      </c>
      <c r="BY207" s="77"/>
      <c r="BZ207" s="30"/>
      <c r="CA207" s="30">
        <f t="shared" si="85"/>
        <v>0</v>
      </c>
      <c r="CB207" s="30">
        <f t="shared" si="86"/>
        <v>0</v>
      </c>
      <c r="CC207" s="77"/>
      <c r="CD207" s="30"/>
      <c r="CE207" s="30">
        <f t="shared" si="87"/>
        <v>0</v>
      </c>
      <c r="CF207" s="30">
        <f t="shared" si="88"/>
        <v>0</v>
      </c>
      <c r="CG207" s="77"/>
      <c r="CH207" s="30"/>
      <c r="CI207" s="30">
        <f t="shared" si="89"/>
        <v>0</v>
      </c>
      <c r="CJ207" s="30">
        <f t="shared" si="90"/>
        <v>0</v>
      </c>
      <c r="CK207" s="77"/>
      <c r="CL207" s="30"/>
      <c r="CM207" s="30">
        <f t="shared" si="91"/>
        <v>0</v>
      </c>
      <c r="CN207" s="30">
        <f t="shared" si="92"/>
        <v>0</v>
      </c>
      <c r="CO207" s="77"/>
      <c r="CP207" s="30"/>
      <c r="CQ207" s="30">
        <f t="shared" si="93"/>
        <v>0</v>
      </c>
      <c r="CR207" s="30">
        <f t="shared" si="94"/>
        <v>0</v>
      </c>
      <c r="CS207" s="77"/>
      <c r="CT207" s="30"/>
      <c r="CU207" s="30">
        <f t="shared" si="95"/>
        <v>0</v>
      </c>
      <c r="CV207" s="30">
        <f t="shared" si="96"/>
        <v>0</v>
      </c>
      <c r="CW207" s="77"/>
      <c r="CX207" s="30"/>
      <c r="CY207" s="30">
        <f t="shared" si="97"/>
        <v>0</v>
      </c>
      <c r="CZ207" s="30">
        <f t="shared" si="98"/>
        <v>0</v>
      </c>
      <c r="DA207" s="77"/>
      <c r="DB207" s="30"/>
      <c r="DC207" s="30">
        <f t="shared" si="99"/>
        <v>0</v>
      </c>
      <c r="DD207" s="30">
        <f t="shared" si="100"/>
        <v>0</v>
      </c>
      <c r="DE207" s="77"/>
      <c r="DF207" s="30"/>
      <c r="DG207" s="30">
        <f t="shared" si="101"/>
        <v>0</v>
      </c>
      <c r="DH207" s="30">
        <f t="shared" si="102"/>
        <v>0</v>
      </c>
      <c r="DI207" s="77"/>
      <c r="DJ207" s="30"/>
      <c r="DK207" s="30">
        <f t="shared" si="103"/>
        <v>0</v>
      </c>
      <c r="DL207" s="30">
        <f t="shared" si="104"/>
        <v>0</v>
      </c>
      <c r="DM207" s="77"/>
      <c r="DN207" s="30"/>
      <c r="DO207" s="30">
        <f t="shared" si="105"/>
        <v>0</v>
      </c>
      <c r="DP207" s="30">
        <f t="shared" si="106"/>
        <v>0</v>
      </c>
      <c r="DQ207" s="77"/>
      <c r="DR207" s="30"/>
      <c r="DS207" s="30">
        <f t="shared" si="107"/>
        <v>0</v>
      </c>
      <c r="DT207" s="30">
        <f t="shared" si="108"/>
        <v>0</v>
      </c>
      <c r="DU207" s="77"/>
      <c r="DV207" s="30"/>
      <c r="DW207" s="30">
        <f t="shared" si="109"/>
        <v>0</v>
      </c>
      <c r="DX207" s="30">
        <f t="shared" si="110"/>
        <v>0</v>
      </c>
      <c r="DY207" s="77"/>
      <c r="DZ207" s="30"/>
      <c r="EA207" s="30">
        <f t="shared" si="111"/>
        <v>0</v>
      </c>
      <c r="EB207" s="30">
        <f t="shared" si="112"/>
        <v>0</v>
      </c>
      <c r="EC207" s="84">
        <f t="shared" si="113"/>
        <v>9243</v>
      </c>
      <c r="ED207" s="83">
        <f t="shared" si="114"/>
        <v>34545420</v>
      </c>
      <c r="EE207" s="83">
        <f t="shared" si="115"/>
        <v>38690870.400000006</v>
      </c>
      <c r="EF207" s="91" t="s">
        <v>1533</v>
      </c>
      <c r="EG207" s="70" t="s">
        <v>2063</v>
      </c>
      <c r="EH207" s="70" t="s">
        <v>2064</v>
      </c>
      <c r="EI207" s="28"/>
      <c r="EJ207" s="28"/>
      <c r="EK207" s="28"/>
      <c r="EL207" s="28"/>
      <c r="EM207" s="28"/>
      <c r="EN207" s="28"/>
      <c r="EO207" s="28"/>
      <c r="EP207" s="28"/>
      <c r="EQ207" s="28"/>
    </row>
    <row r="208" spans="1:147" ht="19.5" customHeight="1">
      <c r="A208" s="32"/>
      <c r="B208" s="86" t="s">
        <v>2033</v>
      </c>
      <c r="C208" s="70" t="s">
        <v>1922</v>
      </c>
      <c r="D208" s="70" t="s">
        <v>1923</v>
      </c>
      <c r="E208" s="70" t="s">
        <v>1923</v>
      </c>
      <c r="F208" s="25" t="s">
        <v>855</v>
      </c>
      <c r="G208" s="28"/>
      <c r="H208" s="28"/>
      <c r="I208" s="79">
        <v>100</v>
      </c>
      <c r="J208" s="70">
        <v>710000000</v>
      </c>
      <c r="K208" s="70" t="s">
        <v>1747</v>
      </c>
      <c r="L208" s="28" t="s">
        <v>1914</v>
      </c>
      <c r="M208" s="25" t="s">
        <v>359</v>
      </c>
      <c r="N208" s="25">
        <v>550000000</v>
      </c>
      <c r="O208" s="76" t="s">
        <v>2034</v>
      </c>
      <c r="P208" s="28"/>
      <c r="Q208" s="28" t="s">
        <v>1925</v>
      </c>
      <c r="R208" s="28"/>
      <c r="S208" s="28"/>
      <c r="T208" s="28">
        <v>0</v>
      </c>
      <c r="U208" s="28">
        <v>0</v>
      </c>
      <c r="V208" s="75">
        <v>100</v>
      </c>
      <c r="W208" s="70" t="s">
        <v>1926</v>
      </c>
      <c r="X208" s="25" t="s">
        <v>886</v>
      </c>
      <c r="Y208" s="88">
        <v>7634</v>
      </c>
      <c r="Z208" s="89">
        <v>1443</v>
      </c>
      <c r="AA208" s="90">
        <f t="shared" si="116"/>
        <v>11015862</v>
      </c>
      <c r="AB208" s="83">
        <f t="shared" si="117"/>
        <v>12337765.440000001</v>
      </c>
      <c r="AC208" s="88">
        <v>15268</v>
      </c>
      <c r="AD208" s="89">
        <v>1443</v>
      </c>
      <c r="AE208" s="90">
        <f t="shared" si="118"/>
        <v>22031724</v>
      </c>
      <c r="AF208" s="83">
        <f t="shared" si="122"/>
        <v>24675530.880000003</v>
      </c>
      <c r="AG208" s="88">
        <v>15268</v>
      </c>
      <c r="AH208" s="89">
        <v>1443</v>
      </c>
      <c r="AI208" s="90">
        <f t="shared" si="119"/>
        <v>22031724</v>
      </c>
      <c r="AJ208" s="83">
        <f t="shared" si="123"/>
        <v>24675530.880000003</v>
      </c>
      <c r="AK208" s="88">
        <v>15268</v>
      </c>
      <c r="AL208" s="89">
        <v>1443</v>
      </c>
      <c r="AM208" s="90">
        <f t="shared" si="120"/>
        <v>22031724</v>
      </c>
      <c r="AN208" s="83">
        <f t="shared" si="124"/>
        <v>24675530.880000003</v>
      </c>
      <c r="AO208" s="88">
        <v>15268</v>
      </c>
      <c r="AP208" s="89">
        <v>1443</v>
      </c>
      <c r="AQ208" s="90">
        <f t="shared" si="121"/>
        <v>22031724</v>
      </c>
      <c r="AR208" s="83">
        <f t="shared" si="125"/>
        <v>24675530.880000003</v>
      </c>
      <c r="AS208" s="88">
        <v>15268</v>
      </c>
      <c r="AT208" s="89">
        <v>1443</v>
      </c>
      <c r="AU208" s="90">
        <f t="shared" si="126"/>
        <v>22031724</v>
      </c>
      <c r="AV208" s="83">
        <f t="shared" si="131"/>
        <v>24675530.880000003</v>
      </c>
      <c r="AW208" s="88">
        <v>15268</v>
      </c>
      <c r="AX208" s="89">
        <v>1443</v>
      </c>
      <c r="AY208" s="90">
        <f t="shared" si="127"/>
        <v>22031724</v>
      </c>
      <c r="AZ208" s="83">
        <f t="shared" si="132"/>
        <v>24675530.880000003</v>
      </c>
      <c r="BA208" s="88">
        <v>15268</v>
      </c>
      <c r="BB208" s="89">
        <v>1443</v>
      </c>
      <c r="BC208" s="90">
        <f t="shared" si="128"/>
        <v>22031724</v>
      </c>
      <c r="BD208" s="83">
        <f t="shared" si="133"/>
        <v>24675530.880000003</v>
      </c>
      <c r="BE208" s="88">
        <v>15268</v>
      </c>
      <c r="BF208" s="89">
        <v>1443</v>
      </c>
      <c r="BG208" s="90">
        <f t="shared" si="129"/>
        <v>22031724</v>
      </c>
      <c r="BH208" s="83">
        <f t="shared" si="134"/>
        <v>24675530.880000003</v>
      </c>
      <c r="BI208" s="88">
        <v>15268</v>
      </c>
      <c r="BJ208" s="89">
        <v>1443</v>
      </c>
      <c r="BK208" s="90">
        <f t="shared" si="130"/>
        <v>22031724</v>
      </c>
      <c r="BL208" s="83">
        <f t="shared" si="135"/>
        <v>24675530.880000003</v>
      </c>
      <c r="BM208" s="77"/>
      <c r="BN208" s="30"/>
      <c r="BO208" s="30">
        <f t="shared" si="79"/>
        <v>0</v>
      </c>
      <c r="BP208" s="30">
        <f t="shared" si="80"/>
        <v>0</v>
      </c>
      <c r="BQ208" s="77"/>
      <c r="BR208" s="30"/>
      <c r="BS208" s="30">
        <f t="shared" si="81"/>
        <v>0</v>
      </c>
      <c r="BT208" s="30">
        <f t="shared" si="82"/>
        <v>0</v>
      </c>
      <c r="BU208" s="77"/>
      <c r="BV208" s="30"/>
      <c r="BW208" s="30">
        <f t="shared" si="83"/>
        <v>0</v>
      </c>
      <c r="BX208" s="30">
        <f t="shared" si="84"/>
        <v>0</v>
      </c>
      <c r="BY208" s="77"/>
      <c r="BZ208" s="30"/>
      <c r="CA208" s="30">
        <f t="shared" si="85"/>
        <v>0</v>
      </c>
      <c r="CB208" s="30">
        <f t="shared" si="86"/>
        <v>0</v>
      </c>
      <c r="CC208" s="77"/>
      <c r="CD208" s="30"/>
      <c r="CE208" s="30">
        <f t="shared" si="87"/>
        <v>0</v>
      </c>
      <c r="CF208" s="30">
        <f t="shared" si="88"/>
        <v>0</v>
      </c>
      <c r="CG208" s="77"/>
      <c r="CH208" s="30"/>
      <c r="CI208" s="30">
        <f t="shared" si="89"/>
        <v>0</v>
      </c>
      <c r="CJ208" s="30">
        <f t="shared" si="90"/>
        <v>0</v>
      </c>
      <c r="CK208" s="77"/>
      <c r="CL208" s="30"/>
      <c r="CM208" s="30">
        <f t="shared" si="91"/>
        <v>0</v>
      </c>
      <c r="CN208" s="30">
        <f t="shared" si="92"/>
        <v>0</v>
      </c>
      <c r="CO208" s="77"/>
      <c r="CP208" s="30"/>
      <c r="CQ208" s="30">
        <f t="shared" si="93"/>
        <v>0</v>
      </c>
      <c r="CR208" s="30">
        <f t="shared" si="94"/>
        <v>0</v>
      </c>
      <c r="CS208" s="77"/>
      <c r="CT208" s="30"/>
      <c r="CU208" s="30">
        <f t="shared" si="95"/>
        <v>0</v>
      </c>
      <c r="CV208" s="30">
        <f t="shared" si="96"/>
        <v>0</v>
      </c>
      <c r="CW208" s="77"/>
      <c r="CX208" s="30"/>
      <c r="CY208" s="30">
        <f t="shared" si="97"/>
        <v>0</v>
      </c>
      <c r="CZ208" s="30">
        <f t="shared" si="98"/>
        <v>0</v>
      </c>
      <c r="DA208" s="77"/>
      <c r="DB208" s="30"/>
      <c r="DC208" s="30">
        <f t="shared" si="99"/>
        <v>0</v>
      </c>
      <c r="DD208" s="30">
        <f t="shared" si="100"/>
        <v>0</v>
      </c>
      <c r="DE208" s="77"/>
      <c r="DF208" s="30"/>
      <c r="DG208" s="30">
        <f t="shared" si="101"/>
        <v>0</v>
      </c>
      <c r="DH208" s="30">
        <f t="shared" si="102"/>
        <v>0</v>
      </c>
      <c r="DI208" s="77"/>
      <c r="DJ208" s="30"/>
      <c r="DK208" s="30">
        <f t="shared" si="103"/>
        <v>0</v>
      </c>
      <c r="DL208" s="30">
        <f t="shared" si="104"/>
        <v>0</v>
      </c>
      <c r="DM208" s="77"/>
      <c r="DN208" s="30"/>
      <c r="DO208" s="30">
        <f t="shared" si="105"/>
        <v>0</v>
      </c>
      <c r="DP208" s="30">
        <f t="shared" si="106"/>
        <v>0</v>
      </c>
      <c r="DQ208" s="77"/>
      <c r="DR208" s="30"/>
      <c r="DS208" s="30">
        <f t="shared" si="107"/>
        <v>0</v>
      </c>
      <c r="DT208" s="30">
        <f t="shared" si="108"/>
        <v>0</v>
      </c>
      <c r="DU208" s="77"/>
      <c r="DV208" s="30"/>
      <c r="DW208" s="30">
        <f t="shared" si="109"/>
        <v>0</v>
      </c>
      <c r="DX208" s="30">
        <f t="shared" si="110"/>
        <v>0</v>
      </c>
      <c r="DY208" s="77"/>
      <c r="DZ208" s="30"/>
      <c r="EA208" s="30">
        <f t="shared" si="111"/>
        <v>0</v>
      </c>
      <c r="EB208" s="30">
        <f t="shared" si="112"/>
        <v>0</v>
      </c>
      <c r="EC208" s="84">
        <f t="shared" si="113"/>
        <v>23940</v>
      </c>
      <c r="ED208" s="83">
        <f t="shared" si="114"/>
        <v>209301378</v>
      </c>
      <c r="EE208" s="83">
        <f t="shared" si="115"/>
        <v>234417543.36</v>
      </c>
      <c r="EF208" s="91" t="s">
        <v>1533</v>
      </c>
      <c r="EG208" s="70" t="s">
        <v>2063</v>
      </c>
      <c r="EH208" s="70" t="s">
        <v>2064</v>
      </c>
      <c r="EI208" s="28"/>
      <c r="EJ208" s="28"/>
      <c r="EK208" s="28"/>
      <c r="EL208" s="28"/>
      <c r="EM208" s="28"/>
      <c r="EN208" s="28"/>
      <c r="EO208" s="28"/>
      <c r="EP208" s="28"/>
      <c r="EQ208" s="28"/>
    </row>
    <row r="209" spans="1:147" ht="19.5" customHeight="1">
      <c r="A209" s="32"/>
      <c r="B209" s="86" t="s">
        <v>2035</v>
      </c>
      <c r="C209" s="70" t="s">
        <v>1922</v>
      </c>
      <c r="D209" s="70" t="s">
        <v>1923</v>
      </c>
      <c r="E209" s="70" t="s">
        <v>1923</v>
      </c>
      <c r="F209" s="25" t="s">
        <v>855</v>
      </c>
      <c r="G209" s="28"/>
      <c r="H209" s="28"/>
      <c r="I209" s="79">
        <v>100</v>
      </c>
      <c r="J209" s="70">
        <v>710000000</v>
      </c>
      <c r="K209" s="70" t="s">
        <v>1747</v>
      </c>
      <c r="L209" s="28" t="s">
        <v>1914</v>
      </c>
      <c r="M209" s="25" t="s">
        <v>359</v>
      </c>
      <c r="N209" s="25">
        <v>550000000</v>
      </c>
      <c r="O209" s="76" t="s">
        <v>2036</v>
      </c>
      <c r="P209" s="28"/>
      <c r="Q209" s="28" t="s">
        <v>1925</v>
      </c>
      <c r="R209" s="28"/>
      <c r="S209" s="28"/>
      <c r="T209" s="28">
        <v>0</v>
      </c>
      <c r="U209" s="28">
        <v>0</v>
      </c>
      <c r="V209" s="75">
        <v>100</v>
      </c>
      <c r="W209" s="70" t="s">
        <v>1926</v>
      </c>
      <c r="X209" s="25" t="s">
        <v>886</v>
      </c>
      <c r="Y209" s="88">
        <v>2035</v>
      </c>
      <c r="Z209" s="89">
        <v>1443</v>
      </c>
      <c r="AA209" s="90">
        <f t="shared" si="116"/>
        <v>2936505</v>
      </c>
      <c r="AB209" s="83">
        <f t="shared" si="117"/>
        <v>3288885.6</v>
      </c>
      <c r="AC209" s="88">
        <v>4070</v>
      </c>
      <c r="AD209" s="89">
        <v>1443</v>
      </c>
      <c r="AE209" s="90">
        <f t="shared" si="118"/>
        <v>5873010</v>
      </c>
      <c r="AF209" s="83">
        <f t="shared" si="122"/>
        <v>6577771.2</v>
      </c>
      <c r="AG209" s="88">
        <v>4070</v>
      </c>
      <c r="AH209" s="89">
        <v>1443</v>
      </c>
      <c r="AI209" s="90">
        <f t="shared" si="119"/>
        <v>5873010</v>
      </c>
      <c r="AJ209" s="83">
        <f t="shared" si="123"/>
        <v>6577771.2</v>
      </c>
      <c r="AK209" s="88">
        <v>4070</v>
      </c>
      <c r="AL209" s="89">
        <v>1443</v>
      </c>
      <c r="AM209" s="90">
        <f t="shared" si="120"/>
        <v>5873010</v>
      </c>
      <c r="AN209" s="83">
        <f t="shared" si="124"/>
        <v>6577771.2</v>
      </c>
      <c r="AO209" s="88">
        <v>4070</v>
      </c>
      <c r="AP209" s="89">
        <v>1443</v>
      </c>
      <c r="AQ209" s="90">
        <f t="shared" si="121"/>
        <v>5873010</v>
      </c>
      <c r="AR209" s="83">
        <f t="shared" si="125"/>
        <v>6577771.2</v>
      </c>
      <c r="AS209" s="88">
        <v>4070</v>
      </c>
      <c r="AT209" s="89">
        <v>1443</v>
      </c>
      <c r="AU209" s="90">
        <f t="shared" si="126"/>
        <v>5873010</v>
      </c>
      <c r="AV209" s="83">
        <f t="shared" si="131"/>
        <v>6577771.2</v>
      </c>
      <c r="AW209" s="88">
        <v>4070</v>
      </c>
      <c r="AX209" s="89">
        <v>1443</v>
      </c>
      <c r="AY209" s="90">
        <f t="shared" si="127"/>
        <v>5873010</v>
      </c>
      <c r="AZ209" s="83">
        <f t="shared" si="132"/>
        <v>6577771.2</v>
      </c>
      <c r="BA209" s="88">
        <v>4070</v>
      </c>
      <c r="BB209" s="89">
        <v>1443</v>
      </c>
      <c r="BC209" s="90">
        <f t="shared" si="128"/>
        <v>5873010</v>
      </c>
      <c r="BD209" s="83">
        <f t="shared" si="133"/>
        <v>6577771.2</v>
      </c>
      <c r="BE209" s="88">
        <v>4070</v>
      </c>
      <c r="BF209" s="89">
        <v>1443</v>
      </c>
      <c r="BG209" s="90">
        <f t="shared" si="129"/>
        <v>5873010</v>
      </c>
      <c r="BH209" s="83">
        <f t="shared" si="134"/>
        <v>6577771.2</v>
      </c>
      <c r="BI209" s="88">
        <v>4070</v>
      </c>
      <c r="BJ209" s="89">
        <v>1443</v>
      </c>
      <c r="BK209" s="90">
        <f t="shared" si="130"/>
        <v>5873010</v>
      </c>
      <c r="BL209" s="83">
        <f t="shared" si="135"/>
        <v>6577771.2</v>
      </c>
      <c r="BM209" s="77"/>
      <c r="BN209" s="30"/>
      <c r="BO209" s="30">
        <f t="shared" si="79"/>
        <v>0</v>
      </c>
      <c r="BP209" s="30">
        <f t="shared" si="80"/>
        <v>0</v>
      </c>
      <c r="BQ209" s="77"/>
      <c r="BR209" s="30"/>
      <c r="BS209" s="30">
        <f t="shared" si="81"/>
        <v>0</v>
      </c>
      <c r="BT209" s="30">
        <f t="shared" si="82"/>
        <v>0</v>
      </c>
      <c r="BU209" s="77"/>
      <c r="BV209" s="30"/>
      <c r="BW209" s="30">
        <f t="shared" si="83"/>
        <v>0</v>
      </c>
      <c r="BX209" s="30">
        <f t="shared" si="84"/>
        <v>0</v>
      </c>
      <c r="BY209" s="77"/>
      <c r="BZ209" s="30"/>
      <c r="CA209" s="30">
        <f t="shared" si="85"/>
        <v>0</v>
      </c>
      <c r="CB209" s="30">
        <f t="shared" si="86"/>
        <v>0</v>
      </c>
      <c r="CC209" s="77"/>
      <c r="CD209" s="30"/>
      <c r="CE209" s="30">
        <f t="shared" si="87"/>
        <v>0</v>
      </c>
      <c r="CF209" s="30">
        <f t="shared" si="88"/>
        <v>0</v>
      </c>
      <c r="CG209" s="77"/>
      <c r="CH209" s="30"/>
      <c r="CI209" s="30">
        <f t="shared" si="89"/>
        <v>0</v>
      </c>
      <c r="CJ209" s="30">
        <f t="shared" si="90"/>
        <v>0</v>
      </c>
      <c r="CK209" s="77"/>
      <c r="CL209" s="30"/>
      <c r="CM209" s="30">
        <f t="shared" si="91"/>
        <v>0</v>
      </c>
      <c r="CN209" s="30">
        <f t="shared" si="92"/>
        <v>0</v>
      </c>
      <c r="CO209" s="77"/>
      <c r="CP209" s="30"/>
      <c r="CQ209" s="30">
        <f t="shared" si="93"/>
        <v>0</v>
      </c>
      <c r="CR209" s="30">
        <f t="shared" si="94"/>
        <v>0</v>
      </c>
      <c r="CS209" s="77"/>
      <c r="CT209" s="30"/>
      <c r="CU209" s="30">
        <f t="shared" si="95"/>
        <v>0</v>
      </c>
      <c r="CV209" s="30">
        <f t="shared" si="96"/>
        <v>0</v>
      </c>
      <c r="CW209" s="77"/>
      <c r="CX209" s="30"/>
      <c r="CY209" s="30">
        <f t="shared" si="97"/>
        <v>0</v>
      </c>
      <c r="CZ209" s="30">
        <f t="shared" si="98"/>
        <v>0</v>
      </c>
      <c r="DA209" s="77"/>
      <c r="DB209" s="30"/>
      <c r="DC209" s="30">
        <f t="shared" si="99"/>
        <v>0</v>
      </c>
      <c r="DD209" s="30">
        <f t="shared" si="100"/>
        <v>0</v>
      </c>
      <c r="DE209" s="77"/>
      <c r="DF209" s="30"/>
      <c r="DG209" s="30">
        <f t="shared" si="101"/>
        <v>0</v>
      </c>
      <c r="DH209" s="30">
        <f t="shared" si="102"/>
        <v>0</v>
      </c>
      <c r="DI209" s="77"/>
      <c r="DJ209" s="30"/>
      <c r="DK209" s="30">
        <f t="shared" si="103"/>
        <v>0</v>
      </c>
      <c r="DL209" s="30">
        <f t="shared" si="104"/>
        <v>0</v>
      </c>
      <c r="DM209" s="77"/>
      <c r="DN209" s="30"/>
      <c r="DO209" s="30">
        <f t="shared" si="105"/>
        <v>0</v>
      </c>
      <c r="DP209" s="30">
        <f t="shared" si="106"/>
        <v>0</v>
      </c>
      <c r="DQ209" s="77"/>
      <c r="DR209" s="30"/>
      <c r="DS209" s="30">
        <f t="shared" si="107"/>
        <v>0</v>
      </c>
      <c r="DT209" s="30">
        <f t="shared" si="108"/>
        <v>0</v>
      </c>
      <c r="DU209" s="77"/>
      <c r="DV209" s="30"/>
      <c r="DW209" s="30">
        <f t="shared" si="109"/>
        <v>0</v>
      </c>
      <c r="DX209" s="30">
        <f t="shared" si="110"/>
        <v>0</v>
      </c>
      <c r="DY209" s="77"/>
      <c r="DZ209" s="30"/>
      <c r="EA209" s="30">
        <f t="shared" si="111"/>
        <v>0</v>
      </c>
      <c r="EB209" s="30">
        <f t="shared" si="112"/>
        <v>0</v>
      </c>
      <c r="EC209" s="84">
        <f t="shared" si="113"/>
        <v>145046</v>
      </c>
      <c r="ED209" s="83">
        <f t="shared" si="114"/>
        <v>55793595</v>
      </c>
      <c r="EE209" s="83">
        <f t="shared" si="115"/>
        <v>62488826.400000006</v>
      </c>
      <c r="EF209" s="91" t="s">
        <v>1533</v>
      </c>
      <c r="EG209" s="70" t="s">
        <v>2063</v>
      </c>
      <c r="EH209" s="70" t="s">
        <v>2064</v>
      </c>
      <c r="EI209" s="28"/>
      <c r="EJ209" s="28"/>
      <c r="EK209" s="28"/>
      <c r="EL209" s="28"/>
      <c r="EM209" s="28"/>
      <c r="EN209" s="28"/>
      <c r="EO209" s="28"/>
      <c r="EP209" s="28"/>
      <c r="EQ209" s="28"/>
    </row>
    <row r="210" spans="1:147" ht="19.5" customHeight="1">
      <c r="A210" s="32"/>
      <c r="B210" s="86" t="s">
        <v>2037</v>
      </c>
      <c r="C210" s="70" t="s">
        <v>1922</v>
      </c>
      <c r="D210" s="70" t="s">
        <v>1923</v>
      </c>
      <c r="E210" s="70" t="s">
        <v>1923</v>
      </c>
      <c r="F210" s="25" t="s">
        <v>855</v>
      </c>
      <c r="G210" s="28"/>
      <c r="H210" s="28"/>
      <c r="I210" s="79">
        <v>100</v>
      </c>
      <c r="J210" s="70">
        <v>710000000</v>
      </c>
      <c r="K210" s="70" t="s">
        <v>1747</v>
      </c>
      <c r="L210" s="28" t="s">
        <v>1914</v>
      </c>
      <c r="M210" s="25" t="s">
        <v>359</v>
      </c>
      <c r="N210" s="25">
        <v>550000000</v>
      </c>
      <c r="O210" s="76" t="s">
        <v>2038</v>
      </c>
      <c r="P210" s="28"/>
      <c r="Q210" s="28" t="s">
        <v>1925</v>
      </c>
      <c r="R210" s="28"/>
      <c r="S210" s="28"/>
      <c r="T210" s="28">
        <v>0</v>
      </c>
      <c r="U210" s="28">
        <v>0</v>
      </c>
      <c r="V210" s="75">
        <v>100</v>
      </c>
      <c r="W210" s="70" t="s">
        <v>1926</v>
      </c>
      <c r="X210" s="25" t="s">
        <v>886</v>
      </c>
      <c r="Y210" s="88">
        <v>321</v>
      </c>
      <c r="Z210" s="89">
        <v>1443</v>
      </c>
      <c r="AA210" s="90">
        <f t="shared" si="116"/>
        <v>463203</v>
      </c>
      <c r="AB210" s="83">
        <f t="shared" si="117"/>
        <v>518787.36000000004</v>
      </c>
      <c r="AC210" s="88">
        <v>642</v>
      </c>
      <c r="AD210" s="89">
        <v>1443</v>
      </c>
      <c r="AE210" s="90">
        <f t="shared" si="118"/>
        <v>926406</v>
      </c>
      <c r="AF210" s="83">
        <f t="shared" si="122"/>
        <v>1037574.7200000001</v>
      </c>
      <c r="AG210" s="88">
        <v>642</v>
      </c>
      <c r="AH210" s="89">
        <v>1443</v>
      </c>
      <c r="AI210" s="90">
        <f t="shared" si="119"/>
        <v>926406</v>
      </c>
      <c r="AJ210" s="83">
        <f t="shared" si="123"/>
        <v>1037574.7200000001</v>
      </c>
      <c r="AK210" s="88">
        <v>642</v>
      </c>
      <c r="AL210" s="89">
        <v>1443</v>
      </c>
      <c r="AM210" s="90">
        <f t="shared" si="120"/>
        <v>926406</v>
      </c>
      <c r="AN210" s="83">
        <f t="shared" si="124"/>
        <v>1037574.7200000001</v>
      </c>
      <c r="AO210" s="88">
        <v>642</v>
      </c>
      <c r="AP210" s="89">
        <v>1443</v>
      </c>
      <c r="AQ210" s="90">
        <f t="shared" si="121"/>
        <v>926406</v>
      </c>
      <c r="AR210" s="83">
        <f t="shared" si="125"/>
        <v>1037574.7200000001</v>
      </c>
      <c r="AS210" s="88">
        <v>642</v>
      </c>
      <c r="AT210" s="89">
        <v>1443</v>
      </c>
      <c r="AU210" s="90">
        <f t="shared" si="126"/>
        <v>926406</v>
      </c>
      <c r="AV210" s="83">
        <f t="shared" si="131"/>
        <v>1037574.7200000001</v>
      </c>
      <c r="AW210" s="88">
        <v>642</v>
      </c>
      <c r="AX210" s="89">
        <v>1443</v>
      </c>
      <c r="AY210" s="90">
        <f t="shared" si="127"/>
        <v>926406</v>
      </c>
      <c r="AZ210" s="83">
        <f t="shared" si="132"/>
        <v>1037574.7200000001</v>
      </c>
      <c r="BA210" s="88">
        <v>642</v>
      </c>
      <c r="BB210" s="89">
        <v>1443</v>
      </c>
      <c r="BC210" s="90">
        <f t="shared" si="128"/>
        <v>926406</v>
      </c>
      <c r="BD210" s="83">
        <f t="shared" si="133"/>
        <v>1037574.7200000001</v>
      </c>
      <c r="BE210" s="88">
        <v>642</v>
      </c>
      <c r="BF210" s="89">
        <v>1443</v>
      </c>
      <c r="BG210" s="90">
        <f t="shared" si="129"/>
        <v>926406</v>
      </c>
      <c r="BH210" s="83">
        <f t="shared" si="134"/>
        <v>1037574.7200000001</v>
      </c>
      <c r="BI210" s="88">
        <v>642</v>
      </c>
      <c r="BJ210" s="89">
        <v>1443</v>
      </c>
      <c r="BK210" s="90">
        <f t="shared" si="130"/>
        <v>926406</v>
      </c>
      <c r="BL210" s="83">
        <f t="shared" si="135"/>
        <v>1037574.7200000001</v>
      </c>
      <c r="BM210" s="77"/>
      <c r="BN210" s="30"/>
      <c r="BO210" s="30">
        <f t="shared" si="79"/>
        <v>0</v>
      </c>
      <c r="BP210" s="30">
        <f t="shared" si="80"/>
        <v>0</v>
      </c>
      <c r="BQ210" s="77"/>
      <c r="BR210" s="30"/>
      <c r="BS210" s="30">
        <f t="shared" si="81"/>
        <v>0</v>
      </c>
      <c r="BT210" s="30">
        <f t="shared" si="82"/>
        <v>0</v>
      </c>
      <c r="BU210" s="77"/>
      <c r="BV210" s="30"/>
      <c r="BW210" s="30">
        <f t="shared" si="83"/>
        <v>0</v>
      </c>
      <c r="BX210" s="30">
        <f t="shared" si="84"/>
        <v>0</v>
      </c>
      <c r="BY210" s="77"/>
      <c r="BZ210" s="30"/>
      <c r="CA210" s="30">
        <f t="shared" si="85"/>
        <v>0</v>
      </c>
      <c r="CB210" s="30">
        <f t="shared" si="86"/>
        <v>0</v>
      </c>
      <c r="CC210" s="77"/>
      <c r="CD210" s="30"/>
      <c r="CE210" s="30">
        <f t="shared" si="87"/>
        <v>0</v>
      </c>
      <c r="CF210" s="30">
        <f t="shared" si="88"/>
        <v>0</v>
      </c>
      <c r="CG210" s="77"/>
      <c r="CH210" s="30"/>
      <c r="CI210" s="30">
        <f t="shared" si="89"/>
        <v>0</v>
      </c>
      <c r="CJ210" s="30">
        <f t="shared" si="90"/>
        <v>0</v>
      </c>
      <c r="CK210" s="77"/>
      <c r="CL210" s="30"/>
      <c r="CM210" s="30">
        <f t="shared" si="91"/>
        <v>0</v>
      </c>
      <c r="CN210" s="30">
        <f t="shared" si="92"/>
        <v>0</v>
      </c>
      <c r="CO210" s="77"/>
      <c r="CP210" s="30"/>
      <c r="CQ210" s="30">
        <f t="shared" si="93"/>
        <v>0</v>
      </c>
      <c r="CR210" s="30">
        <f t="shared" si="94"/>
        <v>0</v>
      </c>
      <c r="CS210" s="77"/>
      <c r="CT210" s="30"/>
      <c r="CU210" s="30">
        <f t="shared" si="95"/>
        <v>0</v>
      </c>
      <c r="CV210" s="30">
        <f t="shared" si="96"/>
        <v>0</v>
      </c>
      <c r="CW210" s="77"/>
      <c r="CX210" s="30"/>
      <c r="CY210" s="30">
        <f t="shared" si="97"/>
        <v>0</v>
      </c>
      <c r="CZ210" s="30">
        <f t="shared" si="98"/>
        <v>0</v>
      </c>
      <c r="DA210" s="77"/>
      <c r="DB210" s="30"/>
      <c r="DC210" s="30">
        <f t="shared" si="99"/>
        <v>0</v>
      </c>
      <c r="DD210" s="30">
        <f t="shared" si="100"/>
        <v>0</v>
      </c>
      <c r="DE210" s="77"/>
      <c r="DF210" s="30"/>
      <c r="DG210" s="30">
        <f t="shared" si="101"/>
        <v>0</v>
      </c>
      <c r="DH210" s="30">
        <f t="shared" si="102"/>
        <v>0</v>
      </c>
      <c r="DI210" s="77"/>
      <c r="DJ210" s="30"/>
      <c r="DK210" s="30">
        <f t="shared" si="103"/>
        <v>0</v>
      </c>
      <c r="DL210" s="30">
        <f t="shared" si="104"/>
        <v>0</v>
      </c>
      <c r="DM210" s="77"/>
      <c r="DN210" s="30"/>
      <c r="DO210" s="30">
        <f t="shared" si="105"/>
        <v>0</v>
      </c>
      <c r="DP210" s="30">
        <f t="shared" si="106"/>
        <v>0</v>
      </c>
      <c r="DQ210" s="77"/>
      <c r="DR210" s="30"/>
      <c r="DS210" s="30">
        <f t="shared" si="107"/>
        <v>0</v>
      </c>
      <c r="DT210" s="30">
        <f t="shared" si="108"/>
        <v>0</v>
      </c>
      <c r="DU210" s="77"/>
      <c r="DV210" s="30"/>
      <c r="DW210" s="30">
        <f t="shared" si="109"/>
        <v>0</v>
      </c>
      <c r="DX210" s="30">
        <f t="shared" si="110"/>
        <v>0</v>
      </c>
      <c r="DY210" s="77"/>
      <c r="DZ210" s="30"/>
      <c r="EA210" s="30">
        <f t="shared" si="111"/>
        <v>0</v>
      </c>
      <c r="EB210" s="30">
        <f t="shared" si="112"/>
        <v>0</v>
      </c>
      <c r="EC210" s="84">
        <f t="shared" si="113"/>
        <v>38665</v>
      </c>
      <c r="ED210" s="83">
        <f t="shared" si="114"/>
        <v>8800857</v>
      </c>
      <c r="EE210" s="83">
        <f t="shared" si="115"/>
        <v>9856959.840000002</v>
      </c>
      <c r="EF210" s="91" t="s">
        <v>1533</v>
      </c>
      <c r="EG210" s="70" t="s">
        <v>2063</v>
      </c>
      <c r="EH210" s="70" t="s">
        <v>2064</v>
      </c>
      <c r="EI210" s="28"/>
      <c r="EJ210" s="28"/>
      <c r="EK210" s="28"/>
      <c r="EL210" s="28"/>
      <c r="EM210" s="28"/>
      <c r="EN210" s="28"/>
      <c r="EO210" s="28"/>
      <c r="EP210" s="28"/>
      <c r="EQ210" s="28"/>
    </row>
    <row r="211" spans="1:147" ht="19.5" customHeight="1">
      <c r="A211" s="32"/>
      <c r="B211" s="86" t="s">
        <v>2039</v>
      </c>
      <c r="C211" s="70" t="s">
        <v>1922</v>
      </c>
      <c r="D211" s="70" t="s">
        <v>1923</v>
      </c>
      <c r="E211" s="70" t="s">
        <v>1923</v>
      </c>
      <c r="F211" s="25" t="s">
        <v>855</v>
      </c>
      <c r="G211" s="28"/>
      <c r="H211" s="28"/>
      <c r="I211" s="79">
        <v>100</v>
      </c>
      <c r="J211" s="70">
        <v>710000000</v>
      </c>
      <c r="K211" s="70" t="s">
        <v>1747</v>
      </c>
      <c r="L211" s="28" t="s">
        <v>1914</v>
      </c>
      <c r="M211" s="25" t="s">
        <v>359</v>
      </c>
      <c r="N211" s="25">
        <v>110000000</v>
      </c>
      <c r="O211" s="76" t="s">
        <v>2040</v>
      </c>
      <c r="P211" s="28"/>
      <c r="Q211" s="28" t="s">
        <v>1925</v>
      </c>
      <c r="R211" s="28"/>
      <c r="S211" s="28"/>
      <c r="T211" s="28">
        <v>0</v>
      </c>
      <c r="U211" s="28">
        <v>0</v>
      </c>
      <c r="V211" s="75">
        <v>100</v>
      </c>
      <c r="W211" s="70" t="s">
        <v>1926</v>
      </c>
      <c r="X211" s="25" t="s">
        <v>886</v>
      </c>
      <c r="Y211" s="88">
        <v>6464</v>
      </c>
      <c r="Z211" s="89">
        <v>1443</v>
      </c>
      <c r="AA211" s="90">
        <f t="shared" si="116"/>
        <v>9327552</v>
      </c>
      <c r="AB211" s="83">
        <f t="shared" si="117"/>
        <v>10446858.24</v>
      </c>
      <c r="AC211" s="88">
        <v>12928</v>
      </c>
      <c r="AD211" s="89">
        <v>1443</v>
      </c>
      <c r="AE211" s="90">
        <f t="shared" si="118"/>
        <v>18655104</v>
      </c>
      <c r="AF211" s="83">
        <f t="shared" si="122"/>
        <v>20893716.48</v>
      </c>
      <c r="AG211" s="88">
        <v>12928</v>
      </c>
      <c r="AH211" s="89">
        <v>1443</v>
      </c>
      <c r="AI211" s="90">
        <f t="shared" si="119"/>
        <v>18655104</v>
      </c>
      <c r="AJ211" s="83">
        <f t="shared" si="123"/>
        <v>20893716.48</v>
      </c>
      <c r="AK211" s="88">
        <v>12928</v>
      </c>
      <c r="AL211" s="89">
        <v>1443</v>
      </c>
      <c r="AM211" s="90">
        <f t="shared" si="120"/>
        <v>18655104</v>
      </c>
      <c r="AN211" s="83">
        <f t="shared" si="124"/>
        <v>20893716.48</v>
      </c>
      <c r="AO211" s="88">
        <v>12928</v>
      </c>
      <c r="AP211" s="89">
        <v>1443</v>
      </c>
      <c r="AQ211" s="90">
        <f t="shared" si="121"/>
        <v>18655104</v>
      </c>
      <c r="AR211" s="83">
        <f t="shared" si="125"/>
        <v>20893716.48</v>
      </c>
      <c r="AS211" s="88">
        <v>12928</v>
      </c>
      <c r="AT211" s="89">
        <v>1443</v>
      </c>
      <c r="AU211" s="90">
        <f t="shared" si="126"/>
        <v>18655104</v>
      </c>
      <c r="AV211" s="83">
        <f t="shared" si="131"/>
        <v>20893716.48</v>
      </c>
      <c r="AW211" s="88">
        <v>12928</v>
      </c>
      <c r="AX211" s="89">
        <v>1443</v>
      </c>
      <c r="AY211" s="90">
        <f t="shared" si="127"/>
        <v>18655104</v>
      </c>
      <c r="AZ211" s="83">
        <f t="shared" si="132"/>
        <v>20893716.48</v>
      </c>
      <c r="BA211" s="88">
        <v>12928</v>
      </c>
      <c r="BB211" s="89">
        <v>1443</v>
      </c>
      <c r="BC211" s="90">
        <f t="shared" si="128"/>
        <v>18655104</v>
      </c>
      <c r="BD211" s="83">
        <f t="shared" si="133"/>
        <v>20893716.48</v>
      </c>
      <c r="BE211" s="88">
        <v>12928</v>
      </c>
      <c r="BF211" s="89">
        <v>1443</v>
      </c>
      <c r="BG211" s="90">
        <f t="shared" si="129"/>
        <v>18655104</v>
      </c>
      <c r="BH211" s="83">
        <f t="shared" si="134"/>
        <v>20893716.48</v>
      </c>
      <c r="BI211" s="88">
        <v>12928</v>
      </c>
      <c r="BJ211" s="89">
        <v>1443</v>
      </c>
      <c r="BK211" s="90">
        <f t="shared" si="130"/>
        <v>18655104</v>
      </c>
      <c r="BL211" s="83">
        <f t="shared" si="135"/>
        <v>20893716.48</v>
      </c>
      <c r="BM211" s="77"/>
      <c r="BN211" s="30"/>
      <c r="BO211" s="30">
        <f t="shared" si="79"/>
        <v>0</v>
      </c>
      <c r="BP211" s="30">
        <f t="shared" si="80"/>
        <v>0</v>
      </c>
      <c r="BQ211" s="77"/>
      <c r="BR211" s="30"/>
      <c r="BS211" s="30">
        <f t="shared" si="81"/>
        <v>0</v>
      </c>
      <c r="BT211" s="30">
        <f t="shared" si="82"/>
        <v>0</v>
      </c>
      <c r="BU211" s="77"/>
      <c r="BV211" s="30"/>
      <c r="BW211" s="30">
        <f t="shared" si="83"/>
        <v>0</v>
      </c>
      <c r="BX211" s="30">
        <f t="shared" si="84"/>
        <v>0</v>
      </c>
      <c r="BY211" s="77"/>
      <c r="BZ211" s="30"/>
      <c r="CA211" s="30">
        <f t="shared" si="85"/>
        <v>0</v>
      </c>
      <c r="CB211" s="30">
        <f t="shared" si="86"/>
        <v>0</v>
      </c>
      <c r="CC211" s="77"/>
      <c r="CD211" s="30"/>
      <c r="CE211" s="30">
        <f t="shared" si="87"/>
        <v>0</v>
      </c>
      <c r="CF211" s="30">
        <f t="shared" si="88"/>
        <v>0</v>
      </c>
      <c r="CG211" s="77"/>
      <c r="CH211" s="30"/>
      <c r="CI211" s="30">
        <f t="shared" si="89"/>
        <v>0</v>
      </c>
      <c r="CJ211" s="30">
        <f t="shared" si="90"/>
        <v>0</v>
      </c>
      <c r="CK211" s="77"/>
      <c r="CL211" s="30"/>
      <c r="CM211" s="30">
        <f t="shared" si="91"/>
        <v>0</v>
      </c>
      <c r="CN211" s="30">
        <f t="shared" si="92"/>
        <v>0</v>
      </c>
      <c r="CO211" s="77"/>
      <c r="CP211" s="30"/>
      <c r="CQ211" s="30">
        <f t="shared" si="93"/>
        <v>0</v>
      </c>
      <c r="CR211" s="30">
        <f t="shared" si="94"/>
        <v>0</v>
      </c>
      <c r="CS211" s="77"/>
      <c r="CT211" s="30"/>
      <c r="CU211" s="30">
        <f t="shared" si="95"/>
        <v>0</v>
      </c>
      <c r="CV211" s="30">
        <f t="shared" si="96"/>
        <v>0</v>
      </c>
      <c r="CW211" s="77"/>
      <c r="CX211" s="30"/>
      <c r="CY211" s="30">
        <f t="shared" si="97"/>
        <v>0</v>
      </c>
      <c r="CZ211" s="30">
        <f t="shared" si="98"/>
        <v>0</v>
      </c>
      <c r="DA211" s="77"/>
      <c r="DB211" s="30"/>
      <c r="DC211" s="30">
        <f t="shared" si="99"/>
        <v>0</v>
      </c>
      <c r="DD211" s="30">
        <f t="shared" si="100"/>
        <v>0</v>
      </c>
      <c r="DE211" s="77"/>
      <c r="DF211" s="30"/>
      <c r="DG211" s="30">
        <f t="shared" si="101"/>
        <v>0</v>
      </c>
      <c r="DH211" s="30">
        <f t="shared" si="102"/>
        <v>0</v>
      </c>
      <c r="DI211" s="77"/>
      <c r="DJ211" s="30"/>
      <c r="DK211" s="30">
        <f t="shared" si="103"/>
        <v>0</v>
      </c>
      <c r="DL211" s="30">
        <f t="shared" si="104"/>
        <v>0</v>
      </c>
      <c r="DM211" s="77"/>
      <c r="DN211" s="30"/>
      <c r="DO211" s="30">
        <f t="shared" si="105"/>
        <v>0</v>
      </c>
      <c r="DP211" s="30">
        <f t="shared" si="106"/>
        <v>0</v>
      </c>
      <c r="DQ211" s="77"/>
      <c r="DR211" s="30"/>
      <c r="DS211" s="30">
        <f t="shared" si="107"/>
        <v>0</v>
      </c>
      <c r="DT211" s="30">
        <f t="shared" si="108"/>
        <v>0</v>
      </c>
      <c r="DU211" s="77"/>
      <c r="DV211" s="30"/>
      <c r="DW211" s="30">
        <f t="shared" si="109"/>
        <v>0</v>
      </c>
      <c r="DX211" s="30">
        <f t="shared" si="110"/>
        <v>0</v>
      </c>
      <c r="DY211" s="77"/>
      <c r="DZ211" s="30"/>
      <c r="EA211" s="30">
        <f t="shared" si="111"/>
        <v>0</v>
      </c>
      <c r="EB211" s="30">
        <f t="shared" si="112"/>
        <v>0</v>
      </c>
      <c r="EC211" s="84">
        <f t="shared" si="113"/>
        <v>6099</v>
      </c>
      <c r="ED211" s="83">
        <f t="shared" si="114"/>
        <v>177223488</v>
      </c>
      <c r="EE211" s="83">
        <f t="shared" si="115"/>
        <v>198490306.56000003</v>
      </c>
      <c r="EF211" s="91" t="s">
        <v>1533</v>
      </c>
      <c r="EG211" s="70" t="s">
        <v>2063</v>
      </c>
      <c r="EH211" s="70" t="s">
        <v>2064</v>
      </c>
      <c r="EI211" s="28"/>
      <c r="EJ211" s="28"/>
      <c r="EK211" s="28"/>
      <c r="EL211" s="28"/>
      <c r="EM211" s="28"/>
      <c r="EN211" s="28"/>
      <c r="EO211" s="28"/>
      <c r="EP211" s="28"/>
      <c r="EQ211" s="28"/>
    </row>
    <row r="212" spans="1:147" ht="19.5" customHeight="1">
      <c r="A212" s="32"/>
      <c r="B212" s="86" t="s">
        <v>2041</v>
      </c>
      <c r="C212" s="70" t="s">
        <v>1922</v>
      </c>
      <c r="D212" s="70" t="s">
        <v>1923</v>
      </c>
      <c r="E212" s="70" t="s">
        <v>1923</v>
      </c>
      <c r="F212" s="25" t="s">
        <v>855</v>
      </c>
      <c r="G212" s="28"/>
      <c r="H212" s="28"/>
      <c r="I212" s="79">
        <v>100</v>
      </c>
      <c r="J212" s="70">
        <v>710000000</v>
      </c>
      <c r="K212" s="70" t="s">
        <v>1747</v>
      </c>
      <c r="L212" s="28" t="s">
        <v>1914</v>
      </c>
      <c r="M212" s="25" t="s">
        <v>359</v>
      </c>
      <c r="N212" s="28" t="s">
        <v>2042</v>
      </c>
      <c r="O212" s="76" t="s">
        <v>2043</v>
      </c>
      <c r="P212" s="28"/>
      <c r="Q212" s="28" t="s">
        <v>1925</v>
      </c>
      <c r="R212" s="28"/>
      <c r="S212" s="28"/>
      <c r="T212" s="28">
        <v>0</v>
      </c>
      <c r="U212" s="28">
        <v>0</v>
      </c>
      <c r="V212" s="75">
        <v>100</v>
      </c>
      <c r="W212" s="70" t="s">
        <v>1926</v>
      </c>
      <c r="X212" s="25" t="s">
        <v>886</v>
      </c>
      <c r="Y212" s="88">
        <v>8500</v>
      </c>
      <c r="Z212" s="89">
        <v>1443</v>
      </c>
      <c r="AA212" s="90">
        <f t="shared" si="116"/>
        <v>12265500</v>
      </c>
      <c r="AB212" s="83">
        <f t="shared" si="117"/>
        <v>13737360.000000002</v>
      </c>
      <c r="AC212" s="88">
        <v>17000</v>
      </c>
      <c r="AD212" s="89">
        <v>1443</v>
      </c>
      <c r="AE212" s="90">
        <f t="shared" si="118"/>
        <v>24531000</v>
      </c>
      <c r="AF212" s="83">
        <f t="shared" si="122"/>
        <v>27474720.000000004</v>
      </c>
      <c r="AG212" s="88">
        <v>17000</v>
      </c>
      <c r="AH212" s="89">
        <v>1443</v>
      </c>
      <c r="AI212" s="90">
        <f t="shared" si="119"/>
        <v>24531000</v>
      </c>
      <c r="AJ212" s="83">
        <f t="shared" si="123"/>
        <v>27474720.000000004</v>
      </c>
      <c r="AK212" s="88">
        <v>17000</v>
      </c>
      <c r="AL212" s="89">
        <v>1443</v>
      </c>
      <c r="AM212" s="90">
        <f t="shared" si="120"/>
        <v>24531000</v>
      </c>
      <c r="AN212" s="83">
        <f t="shared" si="124"/>
        <v>27474720.000000004</v>
      </c>
      <c r="AO212" s="88">
        <v>17000</v>
      </c>
      <c r="AP212" s="89">
        <v>1443</v>
      </c>
      <c r="AQ212" s="90">
        <f t="shared" si="121"/>
        <v>24531000</v>
      </c>
      <c r="AR212" s="83">
        <f t="shared" si="125"/>
        <v>27474720.000000004</v>
      </c>
      <c r="AS212" s="88">
        <v>17000</v>
      </c>
      <c r="AT212" s="89">
        <v>1443</v>
      </c>
      <c r="AU212" s="90">
        <f t="shared" si="126"/>
        <v>24531000</v>
      </c>
      <c r="AV212" s="83">
        <f t="shared" si="131"/>
        <v>27474720.000000004</v>
      </c>
      <c r="AW212" s="88">
        <v>17000</v>
      </c>
      <c r="AX212" s="89">
        <v>1443</v>
      </c>
      <c r="AY212" s="90">
        <f t="shared" si="127"/>
        <v>24531000</v>
      </c>
      <c r="AZ212" s="83">
        <f t="shared" si="132"/>
        <v>27474720.000000004</v>
      </c>
      <c r="BA212" s="88">
        <v>17000</v>
      </c>
      <c r="BB212" s="89">
        <v>1443</v>
      </c>
      <c r="BC212" s="90">
        <f t="shared" si="128"/>
        <v>24531000</v>
      </c>
      <c r="BD212" s="83">
        <f t="shared" si="133"/>
        <v>27474720.000000004</v>
      </c>
      <c r="BE212" s="88">
        <v>17000</v>
      </c>
      <c r="BF212" s="89">
        <v>1443</v>
      </c>
      <c r="BG212" s="90">
        <f t="shared" si="129"/>
        <v>24531000</v>
      </c>
      <c r="BH212" s="83">
        <f t="shared" si="134"/>
        <v>27474720.000000004</v>
      </c>
      <c r="BI212" s="88">
        <v>17000</v>
      </c>
      <c r="BJ212" s="89">
        <v>1443</v>
      </c>
      <c r="BK212" s="90">
        <f t="shared" si="130"/>
        <v>24531000</v>
      </c>
      <c r="BL212" s="83">
        <f t="shared" si="135"/>
        <v>27474720.000000004</v>
      </c>
      <c r="BM212" s="77"/>
      <c r="BN212" s="30"/>
      <c r="BO212" s="30">
        <f t="shared" si="79"/>
        <v>0</v>
      </c>
      <c r="BP212" s="30">
        <f t="shared" si="80"/>
        <v>0</v>
      </c>
      <c r="BQ212" s="77"/>
      <c r="BR212" s="30"/>
      <c r="BS212" s="30">
        <f t="shared" si="81"/>
        <v>0</v>
      </c>
      <c r="BT212" s="30">
        <f t="shared" si="82"/>
        <v>0</v>
      </c>
      <c r="BU212" s="77"/>
      <c r="BV212" s="30"/>
      <c r="BW212" s="30">
        <f t="shared" si="83"/>
        <v>0</v>
      </c>
      <c r="BX212" s="30">
        <f t="shared" si="84"/>
        <v>0</v>
      </c>
      <c r="BY212" s="77"/>
      <c r="BZ212" s="30"/>
      <c r="CA212" s="30">
        <f t="shared" si="85"/>
        <v>0</v>
      </c>
      <c r="CB212" s="30">
        <f t="shared" si="86"/>
        <v>0</v>
      </c>
      <c r="CC212" s="77"/>
      <c r="CD212" s="30"/>
      <c r="CE212" s="30">
        <f t="shared" si="87"/>
        <v>0</v>
      </c>
      <c r="CF212" s="30">
        <f t="shared" si="88"/>
        <v>0</v>
      </c>
      <c r="CG212" s="77"/>
      <c r="CH212" s="30"/>
      <c r="CI212" s="30">
        <f t="shared" si="89"/>
        <v>0</v>
      </c>
      <c r="CJ212" s="30">
        <f t="shared" si="90"/>
        <v>0</v>
      </c>
      <c r="CK212" s="77"/>
      <c r="CL212" s="30"/>
      <c r="CM212" s="30">
        <f t="shared" si="91"/>
        <v>0</v>
      </c>
      <c r="CN212" s="30">
        <f t="shared" si="92"/>
        <v>0</v>
      </c>
      <c r="CO212" s="77"/>
      <c r="CP212" s="30"/>
      <c r="CQ212" s="30">
        <f t="shared" si="93"/>
        <v>0</v>
      </c>
      <c r="CR212" s="30">
        <f t="shared" si="94"/>
        <v>0</v>
      </c>
      <c r="CS212" s="77"/>
      <c r="CT212" s="30"/>
      <c r="CU212" s="30">
        <f t="shared" si="95"/>
        <v>0</v>
      </c>
      <c r="CV212" s="30">
        <f t="shared" si="96"/>
        <v>0</v>
      </c>
      <c r="CW212" s="77"/>
      <c r="CX212" s="30"/>
      <c r="CY212" s="30">
        <f t="shared" si="97"/>
        <v>0</v>
      </c>
      <c r="CZ212" s="30">
        <f t="shared" si="98"/>
        <v>0</v>
      </c>
      <c r="DA212" s="77"/>
      <c r="DB212" s="30"/>
      <c r="DC212" s="30">
        <f t="shared" si="99"/>
        <v>0</v>
      </c>
      <c r="DD212" s="30">
        <f t="shared" si="100"/>
        <v>0</v>
      </c>
      <c r="DE212" s="77"/>
      <c r="DF212" s="30"/>
      <c r="DG212" s="30">
        <f t="shared" si="101"/>
        <v>0</v>
      </c>
      <c r="DH212" s="30">
        <f t="shared" si="102"/>
        <v>0</v>
      </c>
      <c r="DI212" s="77"/>
      <c r="DJ212" s="30"/>
      <c r="DK212" s="30">
        <f t="shared" si="103"/>
        <v>0</v>
      </c>
      <c r="DL212" s="30">
        <f t="shared" si="104"/>
        <v>0</v>
      </c>
      <c r="DM212" s="77"/>
      <c r="DN212" s="30"/>
      <c r="DO212" s="30">
        <f t="shared" si="105"/>
        <v>0</v>
      </c>
      <c r="DP212" s="30">
        <f t="shared" si="106"/>
        <v>0</v>
      </c>
      <c r="DQ212" s="77"/>
      <c r="DR212" s="30"/>
      <c r="DS212" s="30">
        <f t="shared" si="107"/>
        <v>0</v>
      </c>
      <c r="DT212" s="30">
        <f t="shared" si="108"/>
        <v>0</v>
      </c>
      <c r="DU212" s="77"/>
      <c r="DV212" s="30"/>
      <c r="DW212" s="30">
        <f t="shared" si="109"/>
        <v>0</v>
      </c>
      <c r="DX212" s="30">
        <f t="shared" si="110"/>
        <v>0</v>
      </c>
      <c r="DY212" s="77"/>
      <c r="DZ212" s="30"/>
      <c r="EA212" s="30">
        <f t="shared" si="111"/>
        <v>0</v>
      </c>
      <c r="EB212" s="30">
        <f t="shared" si="112"/>
        <v>0</v>
      </c>
      <c r="EC212" s="84">
        <f t="shared" si="113"/>
        <v>122816</v>
      </c>
      <c r="ED212" s="83">
        <f t="shared" si="114"/>
        <v>233044500</v>
      </c>
      <c r="EE212" s="83">
        <f t="shared" si="115"/>
        <v>261009840.00000003</v>
      </c>
      <c r="EF212" s="91" t="s">
        <v>1533</v>
      </c>
      <c r="EG212" s="70" t="s">
        <v>2063</v>
      </c>
      <c r="EH212" s="70" t="s">
        <v>2064</v>
      </c>
      <c r="EI212" s="28"/>
      <c r="EJ212" s="28"/>
      <c r="EK212" s="28"/>
      <c r="EL212" s="28"/>
      <c r="EM212" s="28"/>
      <c r="EN212" s="28"/>
      <c r="EO212" s="28"/>
      <c r="EP212" s="28"/>
      <c r="EQ212" s="28"/>
    </row>
    <row r="213" spans="1:147" ht="19.5" customHeight="1">
      <c r="A213" s="32"/>
      <c r="B213" s="86" t="s">
        <v>2044</v>
      </c>
      <c r="C213" s="70" t="s">
        <v>1922</v>
      </c>
      <c r="D213" s="70" t="s">
        <v>1923</v>
      </c>
      <c r="E213" s="70" t="s">
        <v>1923</v>
      </c>
      <c r="F213" s="25" t="s">
        <v>855</v>
      </c>
      <c r="G213" s="28"/>
      <c r="H213" s="28"/>
      <c r="I213" s="79">
        <v>100</v>
      </c>
      <c r="J213" s="70">
        <v>710000000</v>
      </c>
      <c r="K213" s="70" t="s">
        <v>1747</v>
      </c>
      <c r="L213" s="28" t="s">
        <v>1914</v>
      </c>
      <c r="M213" s="25" t="s">
        <v>359</v>
      </c>
      <c r="N213" s="25">
        <v>390000000</v>
      </c>
      <c r="O213" s="76" t="s">
        <v>2045</v>
      </c>
      <c r="P213" s="28"/>
      <c r="Q213" s="28" t="s">
        <v>1925</v>
      </c>
      <c r="R213" s="28"/>
      <c r="S213" s="28"/>
      <c r="T213" s="28">
        <v>0</v>
      </c>
      <c r="U213" s="28">
        <v>0</v>
      </c>
      <c r="V213" s="75">
        <v>100</v>
      </c>
      <c r="W213" s="70" t="s">
        <v>1926</v>
      </c>
      <c r="X213" s="25" t="s">
        <v>886</v>
      </c>
      <c r="Y213" s="88">
        <v>270</v>
      </c>
      <c r="Z213" s="89">
        <v>1443</v>
      </c>
      <c r="AA213" s="90">
        <f t="shared" si="116"/>
        <v>389610</v>
      </c>
      <c r="AB213" s="83">
        <f t="shared" si="117"/>
        <v>436363.20000000007</v>
      </c>
      <c r="AC213" s="88">
        <v>540</v>
      </c>
      <c r="AD213" s="89">
        <v>1443</v>
      </c>
      <c r="AE213" s="90">
        <f t="shared" si="118"/>
        <v>779220</v>
      </c>
      <c r="AF213" s="83">
        <f t="shared" si="122"/>
        <v>872726.4000000001</v>
      </c>
      <c r="AG213" s="88">
        <v>540</v>
      </c>
      <c r="AH213" s="89">
        <v>1443</v>
      </c>
      <c r="AI213" s="90">
        <f t="shared" si="119"/>
        <v>779220</v>
      </c>
      <c r="AJ213" s="83">
        <f t="shared" si="123"/>
        <v>872726.4000000001</v>
      </c>
      <c r="AK213" s="88">
        <v>540</v>
      </c>
      <c r="AL213" s="89">
        <v>1443</v>
      </c>
      <c r="AM213" s="90">
        <f t="shared" si="120"/>
        <v>779220</v>
      </c>
      <c r="AN213" s="83">
        <f t="shared" si="124"/>
        <v>872726.4000000001</v>
      </c>
      <c r="AO213" s="88">
        <v>540</v>
      </c>
      <c r="AP213" s="89">
        <v>1443</v>
      </c>
      <c r="AQ213" s="90">
        <f t="shared" si="121"/>
        <v>779220</v>
      </c>
      <c r="AR213" s="83">
        <f t="shared" si="125"/>
        <v>872726.4000000001</v>
      </c>
      <c r="AS213" s="88">
        <v>540</v>
      </c>
      <c r="AT213" s="89">
        <v>1443</v>
      </c>
      <c r="AU213" s="90">
        <f t="shared" si="126"/>
        <v>779220</v>
      </c>
      <c r="AV213" s="83">
        <f t="shared" si="131"/>
        <v>872726.4000000001</v>
      </c>
      <c r="AW213" s="88">
        <v>540</v>
      </c>
      <c r="AX213" s="89">
        <v>1443</v>
      </c>
      <c r="AY213" s="90">
        <f t="shared" si="127"/>
        <v>779220</v>
      </c>
      <c r="AZ213" s="83">
        <f t="shared" si="132"/>
        <v>872726.4000000001</v>
      </c>
      <c r="BA213" s="88">
        <v>540</v>
      </c>
      <c r="BB213" s="89">
        <v>1443</v>
      </c>
      <c r="BC213" s="90">
        <f t="shared" si="128"/>
        <v>779220</v>
      </c>
      <c r="BD213" s="83">
        <f t="shared" si="133"/>
        <v>872726.4000000001</v>
      </c>
      <c r="BE213" s="88">
        <v>540</v>
      </c>
      <c r="BF213" s="89">
        <v>1443</v>
      </c>
      <c r="BG213" s="90">
        <f t="shared" si="129"/>
        <v>779220</v>
      </c>
      <c r="BH213" s="83">
        <f t="shared" si="134"/>
        <v>872726.4000000001</v>
      </c>
      <c r="BI213" s="88">
        <v>540</v>
      </c>
      <c r="BJ213" s="89">
        <v>1443</v>
      </c>
      <c r="BK213" s="90">
        <f t="shared" si="130"/>
        <v>779220</v>
      </c>
      <c r="BL213" s="83">
        <f t="shared" si="135"/>
        <v>872726.4000000001</v>
      </c>
      <c r="BM213" s="77"/>
      <c r="BN213" s="30"/>
      <c r="BO213" s="30">
        <f t="shared" si="79"/>
        <v>0</v>
      </c>
      <c r="BP213" s="30">
        <f t="shared" si="80"/>
        <v>0</v>
      </c>
      <c r="BQ213" s="77"/>
      <c r="BR213" s="30"/>
      <c r="BS213" s="30">
        <f t="shared" si="81"/>
        <v>0</v>
      </c>
      <c r="BT213" s="30">
        <f t="shared" si="82"/>
        <v>0</v>
      </c>
      <c r="BU213" s="77"/>
      <c r="BV213" s="30"/>
      <c r="BW213" s="30">
        <f t="shared" si="83"/>
        <v>0</v>
      </c>
      <c r="BX213" s="30">
        <f t="shared" si="84"/>
        <v>0</v>
      </c>
      <c r="BY213" s="77"/>
      <c r="BZ213" s="30"/>
      <c r="CA213" s="30">
        <f t="shared" si="85"/>
        <v>0</v>
      </c>
      <c r="CB213" s="30">
        <f t="shared" si="86"/>
        <v>0</v>
      </c>
      <c r="CC213" s="77"/>
      <c r="CD213" s="30"/>
      <c r="CE213" s="30">
        <f t="shared" si="87"/>
        <v>0</v>
      </c>
      <c r="CF213" s="30">
        <f t="shared" si="88"/>
        <v>0</v>
      </c>
      <c r="CG213" s="77"/>
      <c r="CH213" s="30"/>
      <c r="CI213" s="30">
        <f t="shared" si="89"/>
        <v>0</v>
      </c>
      <c r="CJ213" s="30">
        <f t="shared" si="90"/>
        <v>0</v>
      </c>
      <c r="CK213" s="77"/>
      <c r="CL213" s="30"/>
      <c r="CM213" s="30">
        <f t="shared" si="91"/>
        <v>0</v>
      </c>
      <c r="CN213" s="30">
        <f t="shared" si="92"/>
        <v>0</v>
      </c>
      <c r="CO213" s="77"/>
      <c r="CP213" s="30"/>
      <c r="CQ213" s="30">
        <f t="shared" si="93"/>
        <v>0</v>
      </c>
      <c r="CR213" s="30">
        <f t="shared" si="94"/>
        <v>0</v>
      </c>
      <c r="CS213" s="77"/>
      <c r="CT213" s="30"/>
      <c r="CU213" s="30">
        <f t="shared" si="95"/>
        <v>0</v>
      </c>
      <c r="CV213" s="30">
        <f t="shared" si="96"/>
        <v>0</v>
      </c>
      <c r="CW213" s="77"/>
      <c r="CX213" s="30"/>
      <c r="CY213" s="30">
        <f t="shared" si="97"/>
        <v>0</v>
      </c>
      <c r="CZ213" s="30">
        <f t="shared" si="98"/>
        <v>0</v>
      </c>
      <c r="DA213" s="77"/>
      <c r="DB213" s="30"/>
      <c r="DC213" s="30">
        <f t="shared" si="99"/>
        <v>0</v>
      </c>
      <c r="DD213" s="30">
        <f t="shared" si="100"/>
        <v>0</v>
      </c>
      <c r="DE213" s="77"/>
      <c r="DF213" s="30"/>
      <c r="DG213" s="30">
        <f t="shared" si="101"/>
        <v>0</v>
      </c>
      <c r="DH213" s="30">
        <f t="shared" si="102"/>
        <v>0</v>
      </c>
      <c r="DI213" s="77"/>
      <c r="DJ213" s="30"/>
      <c r="DK213" s="30">
        <f t="shared" si="103"/>
        <v>0</v>
      </c>
      <c r="DL213" s="30">
        <f t="shared" si="104"/>
        <v>0</v>
      </c>
      <c r="DM213" s="77"/>
      <c r="DN213" s="30"/>
      <c r="DO213" s="30">
        <f t="shared" si="105"/>
        <v>0</v>
      </c>
      <c r="DP213" s="30">
        <f t="shared" si="106"/>
        <v>0</v>
      </c>
      <c r="DQ213" s="77"/>
      <c r="DR213" s="30"/>
      <c r="DS213" s="30">
        <f t="shared" si="107"/>
        <v>0</v>
      </c>
      <c r="DT213" s="30">
        <f t="shared" si="108"/>
        <v>0</v>
      </c>
      <c r="DU213" s="77"/>
      <c r="DV213" s="30"/>
      <c r="DW213" s="30">
        <f t="shared" si="109"/>
        <v>0</v>
      </c>
      <c r="DX213" s="30">
        <f t="shared" si="110"/>
        <v>0</v>
      </c>
      <c r="DY213" s="77"/>
      <c r="DZ213" s="30"/>
      <c r="EA213" s="30">
        <f t="shared" si="111"/>
        <v>0</v>
      </c>
      <c r="EB213" s="30">
        <f t="shared" si="112"/>
        <v>0</v>
      </c>
      <c r="EC213" s="84">
        <f t="shared" si="113"/>
        <v>161500</v>
      </c>
      <c r="ED213" s="83">
        <f t="shared" si="114"/>
        <v>7402590</v>
      </c>
      <c r="EE213" s="83">
        <f t="shared" si="115"/>
        <v>8290900.800000001</v>
      </c>
      <c r="EF213" s="91" t="s">
        <v>1533</v>
      </c>
      <c r="EG213" s="70" t="s">
        <v>2063</v>
      </c>
      <c r="EH213" s="70" t="s">
        <v>2064</v>
      </c>
      <c r="EI213" s="28"/>
      <c r="EJ213" s="28"/>
      <c r="EK213" s="28"/>
      <c r="EL213" s="28"/>
      <c r="EM213" s="28"/>
      <c r="EN213" s="28"/>
      <c r="EO213" s="28"/>
      <c r="EP213" s="28"/>
      <c r="EQ213" s="28"/>
    </row>
    <row r="214" spans="1:147" ht="19.5" customHeight="1">
      <c r="A214" s="32"/>
      <c r="B214" s="86" t="s">
        <v>2046</v>
      </c>
      <c r="C214" s="70" t="s">
        <v>1922</v>
      </c>
      <c r="D214" s="70" t="s">
        <v>1923</v>
      </c>
      <c r="E214" s="70" t="s">
        <v>1923</v>
      </c>
      <c r="F214" s="25" t="s">
        <v>855</v>
      </c>
      <c r="G214" s="28"/>
      <c r="H214" s="28"/>
      <c r="I214" s="79">
        <v>100</v>
      </c>
      <c r="J214" s="70">
        <v>710000000</v>
      </c>
      <c r="K214" s="70" t="s">
        <v>1747</v>
      </c>
      <c r="L214" s="28" t="s">
        <v>1914</v>
      </c>
      <c r="M214" s="25" t="s">
        <v>359</v>
      </c>
      <c r="N214" s="28" t="s">
        <v>2042</v>
      </c>
      <c r="O214" s="76" t="s">
        <v>2047</v>
      </c>
      <c r="P214" s="28"/>
      <c r="Q214" s="28" t="s">
        <v>1925</v>
      </c>
      <c r="R214" s="28"/>
      <c r="S214" s="28"/>
      <c r="T214" s="28">
        <v>0</v>
      </c>
      <c r="U214" s="28">
        <v>0</v>
      </c>
      <c r="V214" s="75">
        <v>100</v>
      </c>
      <c r="W214" s="70" t="s">
        <v>1926</v>
      </c>
      <c r="X214" s="25" t="s">
        <v>886</v>
      </c>
      <c r="Y214" s="88">
        <v>4464</v>
      </c>
      <c r="Z214" s="89">
        <v>1443</v>
      </c>
      <c r="AA214" s="90">
        <f t="shared" si="116"/>
        <v>6441552</v>
      </c>
      <c r="AB214" s="83">
        <f t="shared" si="117"/>
        <v>7214538.24</v>
      </c>
      <c r="AC214" s="88">
        <v>8928</v>
      </c>
      <c r="AD214" s="89">
        <v>1443</v>
      </c>
      <c r="AE214" s="90">
        <f t="shared" si="118"/>
        <v>12883104</v>
      </c>
      <c r="AF214" s="83">
        <f t="shared" si="122"/>
        <v>14429076.48</v>
      </c>
      <c r="AG214" s="88">
        <v>8928</v>
      </c>
      <c r="AH214" s="89">
        <v>1443</v>
      </c>
      <c r="AI214" s="90">
        <f t="shared" si="119"/>
        <v>12883104</v>
      </c>
      <c r="AJ214" s="83">
        <f t="shared" si="123"/>
        <v>14429076.48</v>
      </c>
      <c r="AK214" s="88">
        <v>8928</v>
      </c>
      <c r="AL214" s="89">
        <v>1443</v>
      </c>
      <c r="AM214" s="90">
        <f t="shared" si="120"/>
        <v>12883104</v>
      </c>
      <c r="AN214" s="83">
        <f t="shared" si="124"/>
        <v>14429076.48</v>
      </c>
      <c r="AO214" s="88">
        <v>8928</v>
      </c>
      <c r="AP214" s="89">
        <v>1443</v>
      </c>
      <c r="AQ214" s="90">
        <f t="shared" si="121"/>
        <v>12883104</v>
      </c>
      <c r="AR214" s="83">
        <f t="shared" si="125"/>
        <v>14429076.48</v>
      </c>
      <c r="AS214" s="88">
        <v>8928</v>
      </c>
      <c r="AT214" s="89">
        <v>1443</v>
      </c>
      <c r="AU214" s="90">
        <f t="shared" si="126"/>
        <v>12883104</v>
      </c>
      <c r="AV214" s="83">
        <f t="shared" si="131"/>
        <v>14429076.48</v>
      </c>
      <c r="AW214" s="88">
        <v>8928</v>
      </c>
      <c r="AX214" s="89">
        <v>1443</v>
      </c>
      <c r="AY214" s="90">
        <f t="shared" si="127"/>
        <v>12883104</v>
      </c>
      <c r="AZ214" s="83">
        <f t="shared" si="132"/>
        <v>14429076.48</v>
      </c>
      <c r="BA214" s="88">
        <v>8928</v>
      </c>
      <c r="BB214" s="89">
        <v>1443</v>
      </c>
      <c r="BC214" s="90">
        <f t="shared" si="128"/>
        <v>12883104</v>
      </c>
      <c r="BD214" s="83">
        <f t="shared" si="133"/>
        <v>14429076.48</v>
      </c>
      <c r="BE214" s="88">
        <v>8928</v>
      </c>
      <c r="BF214" s="89">
        <v>1443</v>
      </c>
      <c r="BG214" s="90">
        <f t="shared" si="129"/>
        <v>12883104</v>
      </c>
      <c r="BH214" s="83">
        <f t="shared" si="134"/>
        <v>14429076.48</v>
      </c>
      <c r="BI214" s="88">
        <v>8928</v>
      </c>
      <c r="BJ214" s="89">
        <v>1443</v>
      </c>
      <c r="BK214" s="90">
        <f t="shared" si="130"/>
        <v>12883104</v>
      </c>
      <c r="BL214" s="83">
        <f t="shared" si="135"/>
        <v>14429076.48</v>
      </c>
      <c r="BM214" s="77"/>
      <c r="BN214" s="30"/>
      <c r="BO214" s="30">
        <f t="shared" si="79"/>
        <v>0</v>
      </c>
      <c r="BP214" s="30">
        <f t="shared" si="80"/>
        <v>0</v>
      </c>
      <c r="BQ214" s="77"/>
      <c r="BR214" s="30"/>
      <c r="BS214" s="30">
        <f t="shared" si="81"/>
        <v>0</v>
      </c>
      <c r="BT214" s="30">
        <f t="shared" si="82"/>
        <v>0</v>
      </c>
      <c r="BU214" s="77"/>
      <c r="BV214" s="30"/>
      <c r="BW214" s="30">
        <f t="shared" si="83"/>
        <v>0</v>
      </c>
      <c r="BX214" s="30">
        <f t="shared" si="84"/>
        <v>0</v>
      </c>
      <c r="BY214" s="77"/>
      <c r="BZ214" s="30"/>
      <c r="CA214" s="30">
        <f t="shared" si="85"/>
        <v>0</v>
      </c>
      <c r="CB214" s="30">
        <f t="shared" si="86"/>
        <v>0</v>
      </c>
      <c r="CC214" s="77"/>
      <c r="CD214" s="30"/>
      <c r="CE214" s="30">
        <f t="shared" si="87"/>
        <v>0</v>
      </c>
      <c r="CF214" s="30">
        <f t="shared" si="88"/>
        <v>0</v>
      </c>
      <c r="CG214" s="77"/>
      <c r="CH214" s="30"/>
      <c r="CI214" s="30">
        <f t="shared" si="89"/>
        <v>0</v>
      </c>
      <c r="CJ214" s="30">
        <f t="shared" si="90"/>
        <v>0</v>
      </c>
      <c r="CK214" s="77"/>
      <c r="CL214" s="30"/>
      <c r="CM214" s="30">
        <f t="shared" si="91"/>
        <v>0</v>
      </c>
      <c r="CN214" s="30">
        <f t="shared" si="92"/>
        <v>0</v>
      </c>
      <c r="CO214" s="77"/>
      <c r="CP214" s="30"/>
      <c r="CQ214" s="30">
        <f t="shared" si="93"/>
        <v>0</v>
      </c>
      <c r="CR214" s="30">
        <f t="shared" si="94"/>
        <v>0</v>
      </c>
      <c r="CS214" s="77"/>
      <c r="CT214" s="30"/>
      <c r="CU214" s="30">
        <f t="shared" si="95"/>
        <v>0</v>
      </c>
      <c r="CV214" s="30">
        <f t="shared" si="96"/>
        <v>0</v>
      </c>
      <c r="CW214" s="77"/>
      <c r="CX214" s="30"/>
      <c r="CY214" s="30">
        <f t="shared" si="97"/>
        <v>0</v>
      </c>
      <c r="CZ214" s="30">
        <f t="shared" si="98"/>
        <v>0</v>
      </c>
      <c r="DA214" s="77"/>
      <c r="DB214" s="30"/>
      <c r="DC214" s="30">
        <f t="shared" si="99"/>
        <v>0</v>
      </c>
      <c r="DD214" s="30">
        <f t="shared" si="100"/>
        <v>0</v>
      </c>
      <c r="DE214" s="77"/>
      <c r="DF214" s="30"/>
      <c r="DG214" s="30">
        <f t="shared" si="101"/>
        <v>0</v>
      </c>
      <c r="DH214" s="30">
        <f t="shared" si="102"/>
        <v>0</v>
      </c>
      <c r="DI214" s="77"/>
      <c r="DJ214" s="30"/>
      <c r="DK214" s="30">
        <f t="shared" si="103"/>
        <v>0</v>
      </c>
      <c r="DL214" s="30">
        <f t="shared" si="104"/>
        <v>0</v>
      </c>
      <c r="DM214" s="77"/>
      <c r="DN214" s="30"/>
      <c r="DO214" s="30">
        <f t="shared" si="105"/>
        <v>0</v>
      </c>
      <c r="DP214" s="30">
        <f t="shared" si="106"/>
        <v>0</v>
      </c>
      <c r="DQ214" s="77"/>
      <c r="DR214" s="30"/>
      <c r="DS214" s="30">
        <f t="shared" si="107"/>
        <v>0</v>
      </c>
      <c r="DT214" s="30">
        <f t="shared" si="108"/>
        <v>0</v>
      </c>
      <c r="DU214" s="77"/>
      <c r="DV214" s="30"/>
      <c r="DW214" s="30">
        <f t="shared" si="109"/>
        <v>0</v>
      </c>
      <c r="DX214" s="30">
        <f t="shared" si="110"/>
        <v>0</v>
      </c>
      <c r="DY214" s="77"/>
      <c r="DZ214" s="30"/>
      <c r="EA214" s="30">
        <f t="shared" si="111"/>
        <v>0</v>
      </c>
      <c r="EB214" s="30">
        <f t="shared" si="112"/>
        <v>0</v>
      </c>
      <c r="EC214" s="84">
        <f t="shared" si="113"/>
        <v>5130</v>
      </c>
      <c r="ED214" s="83">
        <f t="shared" si="114"/>
        <v>122389488</v>
      </c>
      <c r="EE214" s="83">
        <f t="shared" si="115"/>
        <v>137076226.56</v>
      </c>
      <c r="EF214" s="91" t="s">
        <v>1533</v>
      </c>
      <c r="EG214" s="70" t="s">
        <v>2063</v>
      </c>
      <c r="EH214" s="70" t="s">
        <v>2064</v>
      </c>
      <c r="EI214" s="28"/>
      <c r="EJ214" s="28"/>
      <c r="EK214" s="28"/>
      <c r="EL214" s="28"/>
      <c r="EM214" s="28"/>
      <c r="EN214" s="28"/>
      <c r="EO214" s="28"/>
      <c r="EP214" s="28"/>
      <c r="EQ214" s="28"/>
    </row>
    <row r="215" spans="1:147" ht="19.5" customHeight="1">
      <c r="A215" s="32"/>
      <c r="B215" s="86" t="s">
        <v>2048</v>
      </c>
      <c r="C215" s="70" t="s">
        <v>1922</v>
      </c>
      <c r="D215" s="70" t="s">
        <v>1923</v>
      </c>
      <c r="E215" s="70" t="s">
        <v>1923</v>
      </c>
      <c r="F215" s="25" t="s">
        <v>855</v>
      </c>
      <c r="G215" s="28"/>
      <c r="H215" s="28"/>
      <c r="I215" s="79">
        <v>100</v>
      </c>
      <c r="J215" s="70">
        <v>710000000</v>
      </c>
      <c r="K215" s="70" t="s">
        <v>1747</v>
      </c>
      <c r="L215" s="28" t="s">
        <v>1914</v>
      </c>
      <c r="M215" s="25" t="s">
        <v>359</v>
      </c>
      <c r="N215" s="25">
        <v>390000000</v>
      </c>
      <c r="O215" s="76" t="s">
        <v>2049</v>
      </c>
      <c r="P215" s="28"/>
      <c r="Q215" s="28" t="s">
        <v>1925</v>
      </c>
      <c r="R215" s="28"/>
      <c r="S215" s="28"/>
      <c r="T215" s="28">
        <v>0</v>
      </c>
      <c r="U215" s="28">
        <v>0</v>
      </c>
      <c r="V215" s="75">
        <v>100</v>
      </c>
      <c r="W215" s="70" t="s">
        <v>1926</v>
      </c>
      <c r="X215" s="25" t="s">
        <v>886</v>
      </c>
      <c r="Y215" s="88">
        <v>1933</v>
      </c>
      <c r="Z215" s="89">
        <v>1443</v>
      </c>
      <c r="AA215" s="90">
        <f t="shared" si="116"/>
        <v>2789319</v>
      </c>
      <c r="AB215" s="83">
        <f t="shared" si="117"/>
        <v>3124037.2800000003</v>
      </c>
      <c r="AC215" s="88">
        <v>3867</v>
      </c>
      <c r="AD215" s="89">
        <v>1443</v>
      </c>
      <c r="AE215" s="90">
        <f t="shared" si="118"/>
        <v>5580081</v>
      </c>
      <c r="AF215" s="83">
        <f t="shared" si="122"/>
        <v>6249690.720000001</v>
      </c>
      <c r="AG215" s="88">
        <v>3867</v>
      </c>
      <c r="AH215" s="89">
        <v>1443</v>
      </c>
      <c r="AI215" s="90">
        <f t="shared" si="119"/>
        <v>5580081</v>
      </c>
      <c r="AJ215" s="83">
        <f t="shared" si="123"/>
        <v>6249690.720000001</v>
      </c>
      <c r="AK215" s="88">
        <v>3867</v>
      </c>
      <c r="AL215" s="89">
        <v>1443</v>
      </c>
      <c r="AM215" s="90">
        <f t="shared" si="120"/>
        <v>5580081</v>
      </c>
      <c r="AN215" s="83">
        <f t="shared" si="124"/>
        <v>6249690.720000001</v>
      </c>
      <c r="AO215" s="88">
        <v>3867</v>
      </c>
      <c r="AP215" s="89">
        <v>1443</v>
      </c>
      <c r="AQ215" s="90">
        <f t="shared" si="121"/>
        <v>5580081</v>
      </c>
      <c r="AR215" s="83">
        <f t="shared" si="125"/>
        <v>6249690.720000001</v>
      </c>
      <c r="AS215" s="88">
        <v>3867</v>
      </c>
      <c r="AT215" s="89">
        <v>1443</v>
      </c>
      <c r="AU215" s="90">
        <f t="shared" si="126"/>
        <v>5580081</v>
      </c>
      <c r="AV215" s="83">
        <f t="shared" si="131"/>
        <v>6249690.720000001</v>
      </c>
      <c r="AW215" s="88">
        <v>3867</v>
      </c>
      <c r="AX215" s="89">
        <v>1443</v>
      </c>
      <c r="AY215" s="90">
        <f t="shared" si="127"/>
        <v>5580081</v>
      </c>
      <c r="AZ215" s="83">
        <f t="shared" si="132"/>
        <v>6249690.720000001</v>
      </c>
      <c r="BA215" s="88">
        <v>3867</v>
      </c>
      <c r="BB215" s="89">
        <v>1443</v>
      </c>
      <c r="BC215" s="90">
        <f t="shared" si="128"/>
        <v>5580081</v>
      </c>
      <c r="BD215" s="83">
        <f t="shared" si="133"/>
        <v>6249690.720000001</v>
      </c>
      <c r="BE215" s="88">
        <v>3867</v>
      </c>
      <c r="BF215" s="89">
        <v>1443</v>
      </c>
      <c r="BG215" s="90">
        <f t="shared" si="129"/>
        <v>5580081</v>
      </c>
      <c r="BH215" s="83">
        <f t="shared" si="134"/>
        <v>6249690.720000001</v>
      </c>
      <c r="BI215" s="88">
        <v>3867</v>
      </c>
      <c r="BJ215" s="89">
        <v>1443</v>
      </c>
      <c r="BK215" s="90">
        <f t="shared" si="130"/>
        <v>5580081</v>
      </c>
      <c r="BL215" s="83">
        <f t="shared" si="135"/>
        <v>6249690.720000001</v>
      </c>
      <c r="BM215" s="77"/>
      <c r="BN215" s="30"/>
      <c r="BO215" s="30">
        <f t="shared" si="79"/>
        <v>0</v>
      </c>
      <c r="BP215" s="30">
        <f t="shared" si="80"/>
        <v>0</v>
      </c>
      <c r="BQ215" s="77"/>
      <c r="BR215" s="30"/>
      <c r="BS215" s="30">
        <f t="shared" si="81"/>
        <v>0</v>
      </c>
      <c r="BT215" s="30">
        <f t="shared" si="82"/>
        <v>0</v>
      </c>
      <c r="BU215" s="77"/>
      <c r="BV215" s="30"/>
      <c r="BW215" s="30">
        <f t="shared" si="83"/>
        <v>0</v>
      </c>
      <c r="BX215" s="30">
        <f t="shared" si="84"/>
        <v>0</v>
      </c>
      <c r="BY215" s="77"/>
      <c r="BZ215" s="30"/>
      <c r="CA215" s="30">
        <f t="shared" si="85"/>
        <v>0</v>
      </c>
      <c r="CB215" s="30">
        <f t="shared" si="86"/>
        <v>0</v>
      </c>
      <c r="CC215" s="77"/>
      <c r="CD215" s="30"/>
      <c r="CE215" s="30">
        <f t="shared" si="87"/>
        <v>0</v>
      </c>
      <c r="CF215" s="30">
        <f t="shared" si="88"/>
        <v>0</v>
      </c>
      <c r="CG215" s="77"/>
      <c r="CH215" s="30"/>
      <c r="CI215" s="30">
        <f t="shared" si="89"/>
        <v>0</v>
      </c>
      <c r="CJ215" s="30">
        <f t="shared" si="90"/>
        <v>0</v>
      </c>
      <c r="CK215" s="77"/>
      <c r="CL215" s="30"/>
      <c r="CM215" s="30">
        <f t="shared" si="91"/>
        <v>0</v>
      </c>
      <c r="CN215" s="30">
        <f t="shared" si="92"/>
        <v>0</v>
      </c>
      <c r="CO215" s="77"/>
      <c r="CP215" s="30"/>
      <c r="CQ215" s="30">
        <f t="shared" si="93"/>
        <v>0</v>
      </c>
      <c r="CR215" s="30">
        <f t="shared" si="94"/>
        <v>0</v>
      </c>
      <c r="CS215" s="77"/>
      <c r="CT215" s="30"/>
      <c r="CU215" s="30">
        <f t="shared" si="95"/>
        <v>0</v>
      </c>
      <c r="CV215" s="30">
        <f t="shared" si="96"/>
        <v>0</v>
      </c>
      <c r="CW215" s="77"/>
      <c r="CX215" s="30"/>
      <c r="CY215" s="30">
        <f t="shared" si="97"/>
        <v>0</v>
      </c>
      <c r="CZ215" s="30">
        <f t="shared" si="98"/>
        <v>0</v>
      </c>
      <c r="DA215" s="77"/>
      <c r="DB215" s="30"/>
      <c r="DC215" s="30">
        <f t="shared" si="99"/>
        <v>0</v>
      </c>
      <c r="DD215" s="30">
        <f t="shared" si="100"/>
        <v>0</v>
      </c>
      <c r="DE215" s="77"/>
      <c r="DF215" s="30"/>
      <c r="DG215" s="30">
        <f t="shared" si="101"/>
        <v>0</v>
      </c>
      <c r="DH215" s="30">
        <f t="shared" si="102"/>
        <v>0</v>
      </c>
      <c r="DI215" s="77"/>
      <c r="DJ215" s="30"/>
      <c r="DK215" s="30">
        <f t="shared" si="103"/>
        <v>0</v>
      </c>
      <c r="DL215" s="30">
        <f t="shared" si="104"/>
        <v>0</v>
      </c>
      <c r="DM215" s="77"/>
      <c r="DN215" s="30"/>
      <c r="DO215" s="30">
        <f t="shared" si="105"/>
        <v>0</v>
      </c>
      <c r="DP215" s="30">
        <f t="shared" si="106"/>
        <v>0</v>
      </c>
      <c r="DQ215" s="77"/>
      <c r="DR215" s="30"/>
      <c r="DS215" s="30">
        <f t="shared" si="107"/>
        <v>0</v>
      </c>
      <c r="DT215" s="30">
        <f t="shared" si="108"/>
        <v>0</v>
      </c>
      <c r="DU215" s="77"/>
      <c r="DV215" s="30"/>
      <c r="DW215" s="30">
        <f t="shared" si="109"/>
        <v>0</v>
      </c>
      <c r="DX215" s="30">
        <f t="shared" si="110"/>
        <v>0</v>
      </c>
      <c r="DY215" s="77"/>
      <c r="DZ215" s="30"/>
      <c r="EA215" s="30">
        <f t="shared" si="111"/>
        <v>0</v>
      </c>
      <c r="EB215" s="30">
        <f t="shared" si="112"/>
        <v>0</v>
      </c>
      <c r="EC215" s="84">
        <f t="shared" si="113"/>
        <v>84816</v>
      </c>
      <c r="ED215" s="83">
        <f t="shared" si="114"/>
        <v>53010048</v>
      </c>
      <c r="EE215" s="83">
        <f t="shared" si="115"/>
        <v>59371253.760000005</v>
      </c>
      <c r="EF215" s="91" t="s">
        <v>1533</v>
      </c>
      <c r="EG215" s="70" t="s">
        <v>2063</v>
      </c>
      <c r="EH215" s="70" t="s">
        <v>2064</v>
      </c>
      <c r="EI215" s="28"/>
      <c r="EJ215" s="28"/>
      <c r="EK215" s="28"/>
      <c r="EL215" s="28"/>
      <c r="EM215" s="28"/>
      <c r="EN215" s="28"/>
      <c r="EO215" s="28"/>
      <c r="EP215" s="28"/>
      <c r="EQ215" s="28"/>
    </row>
    <row r="216" spans="1:147" ht="19.5" customHeight="1">
      <c r="A216" s="32"/>
      <c r="B216" s="86" t="s">
        <v>2050</v>
      </c>
      <c r="C216" s="70" t="s">
        <v>1922</v>
      </c>
      <c r="D216" s="70" t="s">
        <v>1923</v>
      </c>
      <c r="E216" s="70" t="s">
        <v>1923</v>
      </c>
      <c r="F216" s="25" t="s">
        <v>855</v>
      </c>
      <c r="G216" s="28"/>
      <c r="H216" s="28"/>
      <c r="I216" s="79">
        <v>100</v>
      </c>
      <c r="J216" s="70">
        <v>710000000</v>
      </c>
      <c r="K216" s="70" t="s">
        <v>1747</v>
      </c>
      <c r="L216" s="28" t="s">
        <v>1914</v>
      </c>
      <c r="M216" s="25" t="s">
        <v>359</v>
      </c>
      <c r="N216" s="25">
        <v>110000000</v>
      </c>
      <c r="O216" s="76" t="s">
        <v>2051</v>
      </c>
      <c r="P216" s="28"/>
      <c r="Q216" s="28" t="s">
        <v>1925</v>
      </c>
      <c r="R216" s="28"/>
      <c r="S216" s="28"/>
      <c r="T216" s="28">
        <v>0</v>
      </c>
      <c r="U216" s="28">
        <v>0</v>
      </c>
      <c r="V216" s="75">
        <v>100</v>
      </c>
      <c r="W216" s="70" t="s">
        <v>1926</v>
      </c>
      <c r="X216" s="25" t="s">
        <v>886</v>
      </c>
      <c r="Y216" s="88">
        <v>5931</v>
      </c>
      <c r="Z216" s="89">
        <v>1443</v>
      </c>
      <c r="AA216" s="90">
        <f t="shared" si="116"/>
        <v>8558433</v>
      </c>
      <c r="AB216" s="83">
        <f t="shared" si="117"/>
        <v>9585444.96</v>
      </c>
      <c r="AC216" s="88">
        <v>11862</v>
      </c>
      <c r="AD216" s="89">
        <v>1443</v>
      </c>
      <c r="AE216" s="90">
        <f t="shared" si="118"/>
        <v>17116866</v>
      </c>
      <c r="AF216" s="83">
        <f t="shared" si="122"/>
        <v>19170889.92</v>
      </c>
      <c r="AG216" s="88">
        <v>11862</v>
      </c>
      <c r="AH216" s="89">
        <v>1443</v>
      </c>
      <c r="AI216" s="90">
        <f t="shared" si="119"/>
        <v>17116866</v>
      </c>
      <c r="AJ216" s="83">
        <f t="shared" si="123"/>
        <v>19170889.92</v>
      </c>
      <c r="AK216" s="88">
        <v>11862</v>
      </c>
      <c r="AL216" s="89">
        <v>1443</v>
      </c>
      <c r="AM216" s="90">
        <f t="shared" si="120"/>
        <v>17116866</v>
      </c>
      <c r="AN216" s="83">
        <f t="shared" si="124"/>
        <v>19170889.92</v>
      </c>
      <c r="AO216" s="88">
        <v>11862</v>
      </c>
      <c r="AP216" s="89">
        <v>1443</v>
      </c>
      <c r="AQ216" s="90">
        <f t="shared" si="121"/>
        <v>17116866</v>
      </c>
      <c r="AR216" s="83">
        <f t="shared" si="125"/>
        <v>19170889.92</v>
      </c>
      <c r="AS216" s="88">
        <v>11862</v>
      </c>
      <c r="AT216" s="89">
        <v>1443</v>
      </c>
      <c r="AU216" s="90">
        <f t="shared" si="126"/>
        <v>17116866</v>
      </c>
      <c r="AV216" s="83">
        <f t="shared" si="131"/>
        <v>19170889.92</v>
      </c>
      <c r="AW216" s="88">
        <v>11862</v>
      </c>
      <c r="AX216" s="89">
        <v>1443</v>
      </c>
      <c r="AY216" s="90">
        <f t="shared" si="127"/>
        <v>17116866</v>
      </c>
      <c r="AZ216" s="83">
        <f t="shared" si="132"/>
        <v>19170889.92</v>
      </c>
      <c r="BA216" s="88">
        <v>11862</v>
      </c>
      <c r="BB216" s="89">
        <v>1443</v>
      </c>
      <c r="BC216" s="90">
        <f t="shared" si="128"/>
        <v>17116866</v>
      </c>
      <c r="BD216" s="83">
        <f t="shared" si="133"/>
        <v>19170889.92</v>
      </c>
      <c r="BE216" s="88">
        <v>11862</v>
      </c>
      <c r="BF216" s="89">
        <v>1443</v>
      </c>
      <c r="BG216" s="90">
        <f t="shared" si="129"/>
        <v>17116866</v>
      </c>
      <c r="BH216" s="83">
        <f t="shared" si="134"/>
        <v>19170889.92</v>
      </c>
      <c r="BI216" s="88">
        <v>11862</v>
      </c>
      <c r="BJ216" s="89">
        <v>1443</v>
      </c>
      <c r="BK216" s="90">
        <f t="shared" si="130"/>
        <v>17116866</v>
      </c>
      <c r="BL216" s="83">
        <f t="shared" si="135"/>
        <v>19170889.92</v>
      </c>
      <c r="BM216" s="77"/>
      <c r="BN216" s="30"/>
      <c r="BO216" s="30">
        <f t="shared" si="79"/>
        <v>0</v>
      </c>
      <c r="BP216" s="30">
        <f t="shared" si="80"/>
        <v>0</v>
      </c>
      <c r="BQ216" s="77"/>
      <c r="BR216" s="30"/>
      <c r="BS216" s="30">
        <f t="shared" si="81"/>
        <v>0</v>
      </c>
      <c r="BT216" s="30">
        <f t="shared" si="82"/>
        <v>0</v>
      </c>
      <c r="BU216" s="77"/>
      <c r="BV216" s="30"/>
      <c r="BW216" s="30">
        <f t="shared" si="83"/>
        <v>0</v>
      </c>
      <c r="BX216" s="30">
        <f t="shared" si="84"/>
        <v>0</v>
      </c>
      <c r="BY216" s="77"/>
      <c r="BZ216" s="30"/>
      <c r="CA216" s="30">
        <f t="shared" si="85"/>
        <v>0</v>
      </c>
      <c r="CB216" s="30">
        <f t="shared" si="86"/>
        <v>0</v>
      </c>
      <c r="CC216" s="77"/>
      <c r="CD216" s="30"/>
      <c r="CE216" s="30">
        <f t="shared" si="87"/>
        <v>0</v>
      </c>
      <c r="CF216" s="30">
        <f t="shared" si="88"/>
        <v>0</v>
      </c>
      <c r="CG216" s="77"/>
      <c r="CH216" s="30"/>
      <c r="CI216" s="30">
        <f t="shared" si="89"/>
        <v>0</v>
      </c>
      <c r="CJ216" s="30">
        <f t="shared" si="90"/>
        <v>0</v>
      </c>
      <c r="CK216" s="77"/>
      <c r="CL216" s="30"/>
      <c r="CM216" s="30">
        <f t="shared" si="91"/>
        <v>0</v>
      </c>
      <c r="CN216" s="30">
        <f t="shared" si="92"/>
        <v>0</v>
      </c>
      <c r="CO216" s="77"/>
      <c r="CP216" s="30"/>
      <c r="CQ216" s="30">
        <f t="shared" si="93"/>
        <v>0</v>
      </c>
      <c r="CR216" s="30">
        <f t="shared" si="94"/>
        <v>0</v>
      </c>
      <c r="CS216" s="77"/>
      <c r="CT216" s="30"/>
      <c r="CU216" s="30">
        <f t="shared" si="95"/>
        <v>0</v>
      </c>
      <c r="CV216" s="30">
        <f t="shared" si="96"/>
        <v>0</v>
      </c>
      <c r="CW216" s="77"/>
      <c r="CX216" s="30"/>
      <c r="CY216" s="30">
        <f t="shared" si="97"/>
        <v>0</v>
      </c>
      <c r="CZ216" s="30">
        <f t="shared" si="98"/>
        <v>0</v>
      </c>
      <c r="DA216" s="77"/>
      <c r="DB216" s="30"/>
      <c r="DC216" s="30">
        <f t="shared" si="99"/>
        <v>0</v>
      </c>
      <c r="DD216" s="30">
        <f t="shared" si="100"/>
        <v>0</v>
      </c>
      <c r="DE216" s="77"/>
      <c r="DF216" s="30"/>
      <c r="DG216" s="30">
        <f t="shared" si="101"/>
        <v>0</v>
      </c>
      <c r="DH216" s="30">
        <f t="shared" si="102"/>
        <v>0</v>
      </c>
      <c r="DI216" s="77"/>
      <c r="DJ216" s="30"/>
      <c r="DK216" s="30">
        <f t="shared" si="103"/>
        <v>0</v>
      </c>
      <c r="DL216" s="30">
        <f t="shared" si="104"/>
        <v>0</v>
      </c>
      <c r="DM216" s="77"/>
      <c r="DN216" s="30"/>
      <c r="DO216" s="30">
        <f t="shared" si="105"/>
        <v>0</v>
      </c>
      <c r="DP216" s="30">
        <f t="shared" si="106"/>
        <v>0</v>
      </c>
      <c r="DQ216" s="77"/>
      <c r="DR216" s="30"/>
      <c r="DS216" s="30">
        <f t="shared" si="107"/>
        <v>0</v>
      </c>
      <c r="DT216" s="30">
        <f t="shared" si="108"/>
        <v>0</v>
      </c>
      <c r="DU216" s="77"/>
      <c r="DV216" s="30"/>
      <c r="DW216" s="30">
        <f t="shared" si="109"/>
        <v>0</v>
      </c>
      <c r="DX216" s="30">
        <f t="shared" si="110"/>
        <v>0</v>
      </c>
      <c r="DY216" s="77"/>
      <c r="DZ216" s="30"/>
      <c r="EA216" s="30">
        <f t="shared" si="111"/>
        <v>0</v>
      </c>
      <c r="EB216" s="30">
        <f t="shared" si="112"/>
        <v>0</v>
      </c>
      <c r="EC216" s="84">
        <f t="shared" si="113"/>
        <v>36736</v>
      </c>
      <c r="ED216" s="83">
        <f t="shared" si="114"/>
        <v>162610227</v>
      </c>
      <c r="EE216" s="83">
        <f t="shared" si="115"/>
        <v>182123454.24</v>
      </c>
      <c r="EF216" s="91" t="s">
        <v>1533</v>
      </c>
      <c r="EG216" s="70" t="s">
        <v>2063</v>
      </c>
      <c r="EH216" s="70" t="s">
        <v>2064</v>
      </c>
      <c r="EI216" s="28"/>
      <c r="EJ216" s="28"/>
      <c r="EK216" s="28"/>
      <c r="EL216" s="28"/>
      <c r="EM216" s="28"/>
      <c r="EN216" s="28"/>
      <c r="EO216" s="28"/>
      <c r="EP216" s="28"/>
      <c r="EQ216" s="28"/>
    </row>
    <row r="217" spans="1:147" ht="19.5" customHeight="1">
      <c r="A217" s="32"/>
      <c r="B217" s="86" t="s">
        <v>2052</v>
      </c>
      <c r="C217" s="70" t="s">
        <v>1922</v>
      </c>
      <c r="D217" s="70" t="s">
        <v>1923</v>
      </c>
      <c r="E217" s="70" t="s">
        <v>1923</v>
      </c>
      <c r="F217" s="25" t="s">
        <v>855</v>
      </c>
      <c r="G217" s="28"/>
      <c r="H217" s="28"/>
      <c r="I217" s="79">
        <v>100</v>
      </c>
      <c r="J217" s="70">
        <v>710000000</v>
      </c>
      <c r="K217" s="70" t="s">
        <v>1747</v>
      </c>
      <c r="L217" s="28" t="s">
        <v>1914</v>
      </c>
      <c r="M217" s="25" t="s">
        <v>359</v>
      </c>
      <c r="N217" s="25">
        <v>710000000</v>
      </c>
      <c r="O217" s="76" t="s">
        <v>2053</v>
      </c>
      <c r="P217" s="28"/>
      <c r="Q217" s="28" t="s">
        <v>1925</v>
      </c>
      <c r="R217" s="28"/>
      <c r="S217" s="28"/>
      <c r="T217" s="28">
        <v>0</v>
      </c>
      <c r="U217" s="28">
        <v>0</v>
      </c>
      <c r="V217" s="75">
        <v>100</v>
      </c>
      <c r="W217" s="70" t="s">
        <v>1926</v>
      </c>
      <c r="X217" s="25" t="s">
        <v>886</v>
      </c>
      <c r="Y217" s="102">
        <v>30067</v>
      </c>
      <c r="Z217" s="89">
        <v>1443</v>
      </c>
      <c r="AA217" s="90">
        <f aca="true" t="shared" si="136" ref="AA217:AA224">Y217*Z217</f>
        <v>43386681</v>
      </c>
      <c r="AB217" s="83">
        <f aca="true" t="shared" si="137" ref="AB217:AB224">IF(X217="С НДС",AA217*1.12,AA217)</f>
        <v>48593082.720000006</v>
      </c>
      <c r="AC217" s="102">
        <v>60134</v>
      </c>
      <c r="AD217" s="89">
        <v>1443</v>
      </c>
      <c r="AE217" s="90">
        <f aca="true" t="shared" si="138" ref="AE217:AE224">AC217*AD217</f>
        <v>86773362</v>
      </c>
      <c r="AF217" s="83">
        <f t="shared" si="122"/>
        <v>97186165.44000001</v>
      </c>
      <c r="AG217" s="102">
        <v>60134</v>
      </c>
      <c r="AH217" s="89">
        <v>1443</v>
      </c>
      <c r="AI217" s="90">
        <f aca="true" t="shared" si="139" ref="AI217:AI224">AG217*AH217</f>
        <v>86773362</v>
      </c>
      <c r="AJ217" s="83">
        <f t="shared" si="123"/>
        <v>97186165.44000001</v>
      </c>
      <c r="AK217" s="102">
        <v>60134</v>
      </c>
      <c r="AL217" s="89">
        <v>1443</v>
      </c>
      <c r="AM217" s="90">
        <f aca="true" t="shared" si="140" ref="AM217:AM224">AK217*AL217</f>
        <v>86773362</v>
      </c>
      <c r="AN217" s="83">
        <f t="shared" si="124"/>
        <v>97186165.44000001</v>
      </c>
      <c r="AO217" s="102">
        <v>60134</v>
      </c>
      <c r="AP217" s="89">
        <v>1443</v>
      </c>
      <c r="AQ217" s="90">
        <f aca="true" t="shared" si="141" ref="AQ217:AQ224">AO217*AP217</f>
        <v>86773362</v>
      </c>
      <c r="AR217" s="83">
        <f t="shared" si="125"/>
        <v>97186165.44000001</v>
      </c>
      <c r="AS217" s="102">
        <v>60134</v>
      </c>
      <c r="AT217" s="89">
        <v>1443</v>
      </c>
      <c r="AU217" s="90">
        <f t="shared" si="126"/>
        <v>86773362</v>
      </c>
      <c r="AV217" s="83">
        <f t="shared" si="131"/>
        <v>97186165.44000001</v>
      </c>
      <c r="AW217" s="102">
        <v>60134</v>
      </c>
      <c r="AX217" s="89">
        <v>1443</v>
      </c>
      <c r="AY217" s="90">
        <f t="shared" si="127"/>
        <v>86773362</v>
      </c>
      <c r="AZ217" s="83">
        <f t="shared" si="132"/>
        <v>97186165.44000001</v>
      </c>
      <c r="BA217" s="102">
        <v>60134</v>
      </c>
      <c r="BB217" s="89">
        <v>1443</v>
      </c>
      <c r="BC217" s="90">
        <f t="shared" si="128"/>
        <v>86773362</v>
      </c>
      <c r="BD217" s="83">
        <f t="shared" si="133"/>
        <v>97186165.44000001</v>
      </c>
      <c r="BE217" s="102">
        <v>60134</v>
      </c>
      <c r="BF217" s="89">
        <v>1443</v>
      </c>
      <c r="BG217" s="90">
        <f t="shared" si="129"/>
        <v>86773362</v>
      </c>
      <c r="BH217" s="83">
        <f t="shared" si="134"/>
        <v>97186165.44000001</v>
      </c>
      <c r="BI217" s="102">
        <v>60134</v>
      </c>
      <c r="BJ217" s="89">
        <v>1443</v>
      </c>
      <c r="BK217" s="90">
        <f t="shared" si="130"/>
        <v>86773362</v>
      </c>
      <c r="BL217" s="83">
        <f t="shared" si="135"/>
        <v>97186165.44000001</v>
      </c>
      <c r="BM217" s="77"/>
      <c r="BN217" s="30"/>
      <c r="BO217" s="30">
        <f t="shared" si="79"/>
        <v>0</v>
      </c>
      <c r="BP217" s="30">
        <f t="shared" si="80"/>
        <v>0</v>
      </c>
      <c r="BQ217" s="77"/>
      <c r="BR217" s="30"/>
      <c r="BS217" s="30">
        <f t="shared" si="81"/>
        <v>0</v>
      </c>
      <c r="BT217" s="30">
        <f t="shared" si="82"/>
        <v>0</v>
      </c>
      <c r="BU217" s="77"/>
      <c r="BV217" s="30"/>
      <c r="BW217" s="30">
        <f t="shared" si="83"/>
        <v>0</v>
      </c>
      <c r="BX217" s="30">
        <f t="shared" si="84"/>
        <v>0</v>
      </c>
      <c r="BY217" s="77"/>
      <c r="BZ217" s="30"/>
      <c r="CA217" s="30">
        <f t="shared" si="85"/>
        <v>0</v>
      </c>
      <c r="CB217" s="30">
        <f t="shared" si="86"/>
        <v>0</v>
      </c>
      <c r="CC217" s="77"/>
      <c r="CD217" s="30"/>
      <c r="CE217" s="30">
        <f t="shared" si="87"/>
        <v>0</v>
      </c>
      <c r="CF217" s="30">
        <f t="shared" si="88"/>
        <v>0</v>
      </c>
      <c r="CG217" s="77"/>
      <c r="CH217" s="30"/>
      <c r="CI217" s="30">
        <f t="shared" si="89"/>
        <v>0</v>
      </c>
      <c r="CJ217" s="30">
        <f t="shared" si="90"/>
        <v>0</v>
      </c>
      <c r="CK217" s="77"/>
      <c r="CL217" s="30"/>
      <c r="CM217" s="30">
        <f t="shared" si="91"/>
        <v>0</v>
      </c>
      <c r="CN217" s="30">
        <f t="shared" si="92"/>
        <v>0</v>
      </c>
      <c r="CO217" s="77"/>
      <c r="CP217" s="30"/>
      <c r="CQ217" s="30">
        <f t="shared" si="93"/>
        <v>0</v>
      </c>
      <c r="CR217" s="30">
        <f t="shared" si="94"/>
        <v>0</v>
      </c>
      <c r="CS217" s="77"/>
      <c r="CT217" s="30"/>
      <c r="CU217" s="30">
        <f t="shared" si="95"/>
        <v>0</v>
      </c>
      <c r="CV217" s="30">
        <f t="shared" si="96"/>
        <v>0</v>
      </c>
      <c r="CW217" s="77"/>
      <c r="CX217" s="30"/>
      <c r="CY217" s="30">
        <f t="shared" si="97"/>
        <v>0</v>
      </c>
      <c r="CZ217" s="30">
        <f t="shared" si="98"/>
        <v>0</v>
      </c>
      <c r="DA217" s="77"/>
      <c r="DB217" s="30"/>
      <c r="DC217" s="30">
        <f t="shared" si="99"/>
        <v>0</v>
      </c>
      <c r="DD217" s="30">
        <f t="shared" si="100"/>
        <v>0</v>
      </c>
      <c r="DE217" s="77"/>
      <c r="DF217" s="30"/>
      <c r="DG217" s="30">
        <f t="shared" si="101"/>
        <v>0</v>
      </c>
      <c r="DH217" s="30">
        <f t="shared" si="102"/>
        <v>0</v>
      </c>
      <c r="DI217" s="77"/>
      <c r="DJ217" s="30"/>
      <c r="DK217" s="30">
        <f t="shared" si="103"/>
        <v>0</v>
      </c>
      <c r="DL217" s="30">
        <f t="shared" si="104"/>
        <v>0</v>
      </c>
      <c r="DM217" s="77"/>
      <c r="DN217" s="30"/>
      <c r="DO217" s="30">
        <f t="shared" si="105"/>
        <v>0</v>
      </c>
      <c r="DP217" s="30">
        <f t="shared" si="106"/>
        <v>0</v>
      </c>
      <c r="DQ217" s="77"/>
      <c r="DR217" s="30"/>
      <c r="DS217" s="30">
        <f t="shared" si="107"/>
        <v>0</v>
      </c>
      <c r="DT217" s="30">
        <f t="shared" si="108"/>
        <v>0</v>
      </c>
      <c r="DU217" s="77"/>
      <c r="DV217" s="30"/>
      <c r="DW217" s="30">
        <f t="shared" si="109"/>
        <v>0</v>
      </c>
      <c r="DX217" s="30">
        <f t="shared" si="110"/>
        <v>0</v>
      </c>
      <c r="DY217" s="77"/>
      <c r="DZ217" s="30"/>
      <c r="EA217" s="30">
        <f t="shared" si="111"/>
        <v>0</v>
      </c>
      <c r="EB217" s="30">
        <f t="shared" si="112"/>
        <v>0</v>
      </c>
      <c r="EC217" s="84">
        <f t="shared" si="113"/>
        <v>112689</v>
      </c>
      <c r="ED217" s="83">
        <f t="shared" si="114"/>
        <v>824346939</v>
      </c>
      <c r="EE217" s="83">
        <f t="shared" si="115"/>
        <v>923268571.6800001</v>
      </c>
      <c r="EF217" s="91" t="s">
        <v>1533</v>
      </c>
      <c r="EG217" s="70" t="s">
        <v>2063</v>
      </c>
      <c r="EH217" s="70" t="s">
        <v>2064</v>
      </c>
      <c r="EI217" s="28"/>
      <c r="EJ217" s="28"/>
      <c r="EK217" s="28"/>
      <c r="EL217" s="28"/>
      <c r="EM217" s="28"/>
      <c r="EN217" s="28"/>
      <c r="EO217" s="28"/>
      <c r="EP217" s="28"/>
      <c r="EQ217" s="28"/>
    </row>
    <row r="218" spans="1:147" ht="19.5" customHeight="1">
      <c r="A218" s="32"/>
      <c r="B218" s="86" t="s">
        <v>2054</v>
      </c>
      <c r="C218" s="70" t="s">
        <v>1922</v>
      </c>
      <c r="D218" s="70" t="s">
        <v>1923</v>
      </c>
      <c r="E218" s="70" t="s">
        <v>1923</v>
      </c>
      <c r="F218" s="25" t="s">
        <v>855</v>
      </c>
      <c r="G218" s="28"/>
      <c r="H218" s="28"/>
      <c r="I218" s="79">
        <v>100</v>
      </c>
      <c r="J218" s="70">
        <v>710000000</v>
      </c>
      <c r="K218" s="70" t="s">
        <v>1747</v>
      </c>
      <c r="L218" s="28" t="s">
        <v>1914</v>
      </c>
      <c r="M218" s="25" t="s">
        <v>359</v>
      </c>
      <c r="N218" s="28" t="s">
        <v>2055</v>
      </c>
      <c r="O218" s="76" t="s">
        <v>2056</v>
      </c>
      <c r="P218" s="28"/>
      <c r="Q218" s="28" t="s">
        <v>1925</v>
      </c>
      <c r="R218" s="28"/>
      <c r="S218" s="28"/>
      <c r="T218" s="28">
        <v>0</v>
      </c>
      <c r="U218" s="28">
        <v>0</v>
      </c>
      <c r="V218" s="75">
        <v>100</v>
      </c>
      <c r="W218" s="70" t="s">
        <v>1926</v>
      </c>
      <c r="X218" s="25" t="s">
        <v>886</v>
      </c>
      <c r="Y218" s="102">
        <v>7592</v>
      </c>
      <c r="Z218" s="89">
        <v>1443</v>
      </c>
      <c r="AA218" s="90">
        <f t="shared" si="136"/>
        <v>10955256</v>
      </c>
      <c r="AB218" s="83">
        <f t="shared" si="137"/>
        <v>12269886.72</v>
      </c>
      <c r="AC218" s="102">
        <v>15185</v>
      </c>
      <c r="AD218" s="89">
        <v>1443</v>
      </c>
      <c r="AE218" s="90">
        <f t="shared" si="138"/>
        <v>21911955</v>
      </c>
      <c r="AF218" s="83">
        <f>AE218*1.12</f>
        <v>24541389.6</v>
      </c>
      <c r="AG218" s="102">
        <v>15185</v>
      </c>
      <c r="AH218" s="89">
        <v>1443</v>
      </c>
      <c r="AI218" s="90">
        <f t="shared" si="139"/>
        <v>21911955</v>
      </c>
      <c r="AJ218" s="83">
        <f>AI218*1.12</f>
        <v>24541389.6</v>
      </c>
      <c r="AK218" s="102">
        <v>15185</v>
      </c>
      <c r="AL218" s="89">
        <v>1443</v>
      </c>
      <c r="AM218" s="90">
        <f t="shared" si="140"/>
        <v>21911955</v>
      </c>
      <c r="AN218" s="83">
        <f>AM218*1.12</f>
        <v>24541389.6</v>
      </c>
      <c r="AO218" s="102">
        <v>15185</v>
      </c>
      <c r="AP218" s="89">
        <v>1443</v>
      </c>
      <c r="AQ218" s="90">
        <f t="shared" si="141"/>
        <v>21911955</v>
      </c>
      <c r="AR218" s="83">
        <f>AQ218*1.12</f>
        <v>24541389.6</v>
      </c>
      <c r="AS218" s="102">
        <v>15185</v>
      </c>
      <c r="AT218" s="89">
        <v>1443</v>
      </c>
      <c r="AU218" s="90">
        <f aca="true" t="shared" si="142" ref="AU218:AU224">AS218*AT218</f>
        <v>21911955</v>
      </c>
      <c r="AV218" s="83">
        <f t="shared" si="131"/>
        <v>24541389.6</v>
      </c>
      <c r="AW218" s="102">
        <v>15185</v>
      </c>
      <c r="AX218" s="89">
        <v>1443</v>
      </c>
      <c r="AY218" s="90">
        <f aca="true" t="shared" si="143" ref="AY218:AY224">AW218*AX218</f>
        <v>21911955</v>
      </c>
      <c r="AZ218" s="83">
        <f t="shared" si="132"/>
        <v>24541389.6</v>
      </c>
      <c r="BA218" s="102">
        <v>15185</v>
      </c>
      <c r="BB218" s="89">
        <v>1443</v>
      </c>
      <c r="BC218" s="90">
        <f aca="true" t="shared" si="144" ref="BC218:BC224">BA218*BB218</f>
        <v>21911955</v>
      </c>
      <c r="BD218" s="83">
        <f t="shared" si="133"/>
        <v>24541389.6</v>
      </c>
      <c r="BE218" s="102">
        <v>15185</v>
      </c>
      <c r="BF218" s="89">
        <v>1443</v>
      </c>
      <c r="BG218" s="90">
        <f aca="true" t="shared" si="145" ref="BG218:BG224">BE218*BF218</f>
        <v>21911955</v>
      </c>
      <c r="BH218" s="83">
        <f t="shared" si="134"/>
        <v>24541389.6</v>
      </c>
      <c r="BI218" s="102">
        <v>15185</v>
      </c>
      <c r="BJ218" s="89">
        <v>1443</v>
      </c>
      <c r="BK218" s="90">
        <f aca="true" t="shared" si="146" ref="BK218:BK224">BI218*BJ218</f>
        <v>21911955</v>
      </c>
      <c r="BL218" s="83">
        <f t="shared" si="135"/>
        <v>24541389.6</v>
      </c>
      <c r="BM218" s="77"/>
      <c r="BN218" s="30"/>
      <c r="BO218" s="30">
        <f t="shared" si="79"/>
        <v>0</v>
      </c>
      <c r="BP218" s="30">
        <f t="shared" si="80"/>
        <v>0</v>
      </c>
      <c r="BQ218" s="77"/>
      <c r="BR218" s="30"/>
      <c r="BS218" s="30">
        <f t="shared" si="81"/>
        <v>0</v>
      </c>
      <c r="BT218" s="30">
        <f t="shared" si="82"/>
        <v>0</v>
      </c>
      <c r="BU218" s="77"/>
      <c r="BV218" s="30"/>
      <c r="BW218" s="30">
        <f t="shared" si="83"/>
        <v>0</v>
      </c>
      <c r="BX218" s="30">
        <f t="shared" si="84"/>
        <v>0</v>
      </c>
      <c r="BY218" s="77"/>
      <c r="BZ218" s="30"/>
      <c r="CA218" s="30">
        <f t="shared" si="85"/>
        <v>0</v>
      </c>
      <c r="CB218" s="30">
        <f t="shared" si="86"/>
        <v>0</v>
      </c>
      <c r="CC218" s="77"/>
      <c r="CD218" s="30"/>
      <c r="CE218" s="30">
        <f t="shared" si="87"/>
        <v>0</v>
      </c>
      <c r="CF218" s="30">
        <f t="shared" si="88"/>
        <v>0</v>
      </c>
      <c r="CG218" s="77"/>
      <c r="CH218" s="30"/>
      <c r="CI218" s="30">
        <f t="shared" si="89"/>
        <v>0</v>
      </c>
      <c r="CJ218" s="30">
        <f t="shared" si="90"/>
        <v>0</v>
      </c>
      <c r="CK218" s="77"/>
      <c r="CL218" s="30"/>
      <c r="CM218" s="30">
        <f t="shared" si="91"/>
        <v>0</v>
      </c>
      <c r="CN218" s="30">
        <f t="shared" si="92"/>
        <v>0</v>
      </c>
      <c r="CO218" s="77"/>
      <c r="CP218" s="30"/>
      <c r="CQ218" s="30">
        <f t="shared" si="93"/>
        <v>0</v>
      </c>
      <c r="CR218" s="30">
        <f t="shared" si="94"/>
        <v>0</v>
      </c>
      <c r="CS218" s="77"/>
      <c r="CT218" s="30"/>
      <c r="CU218" s="30">
        <f t="shared" si="95"/>
        <v>0</v>
      </c>
      <c r="CV218" s="30">
        <f t="shared" si="96"/>
        <v>0</v>
      </c>
      <c r="CW218" s="77"/>
      <c r="CX218" s="30"/>
      <c r="CY218" s="30">
        <f t="shared" si="97"/>
        <v>0</v>
      </c>
      <c r="CZ218" s="30">
        <f t="shared" si="98"/>
        <v>0</v>
      </c>
      <c r="DA218" s="77"/>
      <c r="DB218" s="30"/>
      <c r="DC218" s="30">
        <f t="shared" si="99"/>
        <v>0</v>
      </c>
      <c r="DD218" s="30">
        <f t="shared" si="100"/>
        <v>0</v>
      </c>
      <c r="DE218" s="77"/>
      <c r="DF218" s="30"/>
      <c r="DG218" s="30">
        <f t="shared" si="101"/>
        <v>0</v>
      </c>
      <c r="DH218" s="30">
        <f t="shared" si="102"/>
        <v>0</v>
      </c>
      <c r="DI218" s="77"/>
      <c r="DJ218" s="30"/>
      <c r="DK218" s="30">
        <f t="shared" si="103"/>
        <v>0</v>
      </c>
      <c r="DL218" s="30">
        <f t="shared" si="104"/>
        <v>0</v>
      </c>
      <c r="DM218" s="77"/>
      <c r="DN218" s="30"/>
      <c r="DO218" s="30">
        <f t="shared" si="105"/>
        <v>0</v>
      </c>
      <c r="DP218" s="30">
        <f t="shared" si="106"/>
        <v>0</v>
      </c>
      <c r="DQ218" s="77"/>
      <c r="DR218" s="30"/>
      <c r="DS218" s="30">
        <f t="shared" si="107"/>
        <v>0</v>
      </c>
      <c r="DT218" s="30">
        <f t="shared" si="108"/>
        <v>0</v>
      </c>
      <c r="DU218" s="77"/>
      <c r="DV218" s="30"/>
      <c r="DW218" s="30">
        <f t="shared" si="109"/>
        <v>0</v>
      </c>
      <c r="DX218" s="30">
        <f t="shared" si="110"/>
        <v>0</v>
      </c>
      <c r="DY218" s="77"/>
      <c r="DZ218" s="30"/>
      <c r="EA218" s="30">
        <f t="shared" si="111"/>
        <v>0</v>
      </c>
      <c r="EB218" s="30">
        <f t="shared" si="112"/>
        <v>0</v>
      </c>
      <c r="EC218" s="84">
        <f t="shared" si="113"/>
        <v>571273</v>
      </c>
      <c r="ED218" s="83">
        <f t="shared" si="114"/>
        <v>208162851</v>
      </c>
      <c r="EE218" s="83">
        <f t="shared" si="115"/>
        <v>233142393.12000003</v>
      </c>
      <c r="EF218" s="91" t="s">
        <v>1533</v>
      </c>
      <c r="EG218" s="70" t="s">
        <v>2063</v>
      </c>
      <c r="EH218" s="70" t="s">
        <v>2064</v>
      </c>
      <c r="EI218" s="28"/>
      <c r="EJ218" s="28"/>
      <c r="EK218" s="28"/>
      <c r="EL218" s="28"/>
      <c r="EM218" s="28"/>
      <c r="EN218" s="28"/>
      <c r="EO218" s="28"/>
      <c r="EP218" s="28"/>
      <c r="EQ218" s="28"/>
    </row>
    <row r="219" spans="1:147" ht="19.5" customHeight="1">
      <c r="A219" s="32"/>
      <c r="B219" s="86" t="s">
        <v>2057</v>
      </c>
      <c r="C219" s="70" t="s">
        <v>1922</v>
      </c>
      <c r="D219" s="70" t="s">
        <v>1923</v>
      </c>
      <c r="E219" s="70" t="s">
        <v>1923</v>
      </c>
      <c r="F219" s="25" t="s">
        <v>855</v>
      </c>
      <c r="G219" s="28"/>
      <c r="H219" s="28"/>
      <c r="I219" s="79">
        <v>100</v>
      </c>
      <c r="J219" s="70">
        <v>710000000</v>
      </c>
      <c r="K219" s="70" t="s">
        <v>1747</v>
      </c>
      <c r="L219" s="28" t="s">
        <v>1914</v>
      </c>
      <c r="M219" s="25" t="s">
        <v>359</v>
      </c>
      <c r="N219" s="25">
        <v>110000000</v>
      </c>
      <c r="O219" s="76" t="s">
        <v>2058</v>
      </c>
      <c r="P219" s="28"/>
      <c r="Q219" s="28" t="s">
        <v>1925</v>
      </c>
      <c r="R219" s="28"/>
      <c r="S219" s="28"/>
      <c r="T219" s="28">
        <v>0</v>
      </c>
      <c r="U219" s="28">
        <v>0</v>
      </c>
      <c r="V219" s="75">
        <v>100</v>
      </c>
      <c r="W219" s="70" t="s">
        <v>1926</v>
      </c>
      <c r="X219" s="25" t="s">
        <v>886</v>
      </c>
      <c r="Y219" s="102">
        <v>143</v>
      </c>
      <c r="Z219" s="89">
        <v>1443</v>
      </c>
      <c r="AA219" s="90">
        <f t="shared" si="136"/>
        <v>206349</v>
      </c>
      <c r="AB219" s="83">
        <f t="shared" si="137"/>
        <v>231110.88000000003</v>
      </c>
      <c r="AC219" s="102">
        <v>286</v>
      </c>
      <c r="AD219" s="89">
        <v>1443</v>
      </c>
      <c r="AE219" s="90">
        <f t="shared" si="138"/>
        <v>412698</v>
      </c>
      <c r="AF219" s="83">
        <f>AE219*1.12</f>
        <v>462221.76000000007</v>
      </c>
      <c r="AG219" s="102">
        <v>286</v>
      </c>
      <c r="AH219" s="89">
        <v>1443</v>
      </c>
      <c r="AI219" s="90">
        <f t="shared" si="139"/>
        <v>412698</v>
      </c>
      <c r="AJ219" s="83">
        <f>AI219*1.12</f>
        <v>462221.76000000007</v>
      </c>
      <c r="AK219" s="102">
        <v>286</v>
      </c>
      <c r="AL219" s="89">
        <v>1443</v>
      </c>
      <c r="AM219" s="90">
        <f t="shared" si="140"/>
        <v>412698</v>
      </c>
      <c r="AN219" s="83">
        <f>AM219*1.12</f>
        <v>462221.76000000007</v>
      </c>
      <c r="AO219" s="102">
        <v>286</v>
      </c>
      <c r="AP219" s="89">
        <v>1443</v>
      </c>
      <c r="AQ219" s="90">
        <f t="shared" si="141"/>
        <v>412698</v>
      </c>
      <c r="AR219" s="83">
        <f>AQ219*1.12</f>
        <v>462221.76000000007</v>
      </c>
      <c r="AS219" s="102">
        <v>286</v>
      </c>
      <c r="AT219" s="89">
        <v>1443</v>
      </c>
      <c r="AU219" s="90">
        <f t="shared" si="142"/>
        <v>412698</v>
      </c>
      <c r="AV219" s="83">
        <f>AU219*1.12</f>
        <v>462221.76000000007</v>
      </c>
      <c r="AW219" s="102">
        <v>286</v>
      </c>
      <c r="AX219" s="89">
        <v>1443</v>
      </c>
      <c r="AY219" s="90">
        <f t="shared" si="143"/>
        <v>412698</v>
      </c>
      <c r="AZ219" s="83">
        <f>AY219*1.12</f>
        <v>462221.76000000007</v>
      </c>
      <c r="BA219" s="102">
        <v>286</v>
      </c>
      <c r="BB219" s="89">
        <v>1443</v>
      </c>
      <c r="BC219" s="90">
        <f t="shared" si="144"/>
        <v>412698</v>
      </c>
      <c r="BD219" s="83">
        <f>BC219*1.12</f>
        <v>462221.76000000007</v>
      </c>
      <c r="BE219" s="102">
        <v>286</v>
      </c>
      <c r="BF219" s="89">
        <v>1443</v>
      </c>
      <c r="BG219" s="90">
        <f t="shared" si="145"/>
        <v>412698</v>
      </c>
      <c r="BH219" s="83">
        <f>BG219*1.12</f>
        <v>462221.76000000007</v>
      </c>
      <c r="BI219" s="102">
        <v>286</v>
      </c>
      <c r="BJ219" s="89">
        <v>1443</v>
      </c>
      <c r="BK219" s="90">
        <f t="shared" si="146"/>
        <v>412698</v>
      </c>
      <c r="BL219" s="83">
        <f>BK219*1.12</f>
        <v>462221.76000000007</v>
      </c>
      <c r="BM219" s="77"/>
      <c r="BN219" s="30"/>
      <c r="BO219" s="30">
        <f aca="true" t="shared" si="147" ref="BO219:BO224">BM219*BN219</f>
        <v>0</v>
      </c>
      <c r="BP219" s="30">
        <f aca="true" t="shared" si="148" ref="BP219:BP224">IF(AR219="С НДС",BO219*1.12,BO219)</f>
        <v>0</v>
      </c>
      <c r="BQ219" s="77"/>
      <c r="BR219" s="30"/>
      <c r="BS219" s="30">
        <f aca="true" t="shared" si="149" ref="BS219:BS224">BQ219*BR219</f>
        <v>0</v>
      </c>
      <c r="BT219" s="30">
        <f aca="true" t="shared" si="150" ref="BT219:BT224">IF(AV219="С НДС",BS219*1.12,BS219)</f>
        <v>0</v>
      </c>
      <c r="BU219" s="77"/>
      <c r="BV219" s="30"/>
      <c r="BW219" s="30">
        <f aca="true" t="shared" si="151" ref="BW219:BW224">BU219*BV219</f>
        <v>0</v>
      </c>
      <c r="BX219" s="30">
        <f aca="true" t="shared" si="152" ref="BX219:BX224">IF(AZ219="С НДС",BW219*1.12,BW219)</f>
        <v>0</v>
      </c>
      <c r="BY219" s="77"/>
      <c r="BZ219" s="30"/>
      <c r="CA219" s="30">
        <f aca="true" t="shared" si="153" ref="CA219:CA224">BY219*BZ219</f>
        <v>0</v>
      </c>
      <c r="CB219" s="30">
        <f aca="true" t="shared" si="154" ref="CB219:CB224">IF(BD219="С НДС",CA219*1.12,CA219)</f>
        <v>0</v>
      </c>
      <c r="CC219" s="77"/>
      <c r="CD219" s="30"/>
      <c r="CE219" s="30">
        <f aca="true" t="shared" si="155" ref="CE219:CE224">CC219*CD219</f>
        <v>0</v>
      </c>
      <c r="CF219" s="30">
        <f aca="true" t="shared" si="156" ref="CF219:CF224">IF(BH219="С НДС",CE219*1.12,CE219)</f>
        <v>0</v>
      </c>
      <c r="CG219" s="77"/>
      <c r="CH219" s="30"/>
      <c r="CI219" s="30">
        <f aca="true" t="shared" si="157" ref="CI219:CI224">CG219*CH219</f>
        <v>0</v>
      </c>
      <c r="CJ219" s="30">
        <f aca="true" t="shared" si="158" ref="CJ219:CJ224">IF(BL219="С НДС",CI219*1.12,CI219)</f>
        <v>0</v>
      </c>
      <c r="CK219" s="77"/>
      <c r="CL219" s="30"/>
      <c r="CM219" s="30">
        <f aca="true" t="shared" si="159" ref="CM219:CM224">CK219*CL219</f>
        <v>0</v>
      </c>
      <c r="CN219" s="30">
        <f aca="true" t="shared" si="160" ref="CN219:CN224">IF(BP219="С НДС",CM219*1.12,CM219)</f>
        <v>0</v>
      </c>
      <c r="CO219" s="77"/>
      <c r="CP219" s="30"/>
      <c r="CQ219" s="30">
        <f aca="true" t="shared" si="161" ref="CQ219:CQ224">CO219*CP219</f>
        <v>0</v>
      </c>
      <c r="CR219" s="30">
        <f aca="true" t="shared" si="162" ref="CR219:CR224">IF(BT219="С НДС",CQ219*1.12,CQ219)</f>
        <v>0</v>
      </c>
      <c r="CS219" s="77"/>
      <c r="CT219" s="30"/>
      <c r="CU219" s="30">
        <f aca="true" t="shared" si="163" ref="CU219:CU224">CS219*CT219</f>
        <v>0</v>
      </c>
      <c r="CV219" s="30">
        <f aca="true" t="shared" si="164" ref="CV219:CV224">IF(BX219="С НДС",CU219*1.12,CU219)</f>
        <v>0</v>
      </c>
      <c r="CW219" s="77"/>
      <c r="CX219" s="30"/>
      <c r="CY219" s="30">
        <f aca="true" t="shared" si="165" ref="CY219:CY224">CW219*CX219</f>
        <v>0</v>
      </c>
      <c r="CZ219" s="30">
        <f aca="true" t="shared" si="166" ref="CZ219:CZ224">IF(CB219="С НДС",CY219*1.12,CY219)</f>
        <v>0</v>
      </c>
      <c r="DA219" s="77"/>
      <c r="DB219" s="30"/>
      <c r="DC219" s="30">
        <f aca="true" t="shared" si="167" ref="DC219:DC224">DA219*DB219</f>
        <v>0</v>
      </c>
      <c r="DD219" s="30">
        <f aca="true" t="shared" si="168" ref="DD219:DD224">IF(CF219="С НДС",DC219*1.12,DC219)</f>
        <v>0</v>
      </c>
      <c r="DE219" s="77"/>
      <c r="DF219" s="30"/>
      <c r="DG219" s="30">
        <f aca="true" t="shared" si="169" ref="DG219:DG224">DE219*DF219</f>
        <v>0</v>
      </c>
      <c r="DH219" s="30">
        <f aca="true" t="shared" si="170" ref="DH219:DH224">IF(CJ219="С НДС",DG219*1.12,DG219)</f>
        <v>0</v>
      </c>
      <c r="DI219" s="77"/>
      <c r="DJ219" s="30"/>
      <c r="DK219" s="30">
        <f aca="true" t="shared" si="171" ref="DK219:DK224">DI219*DJ219</f>
        <v>0</v>
      </c>
      <c r="DL219" s="30">
        <f aca="true" t="shared" si="172" ref="DL219:DL224">IF(CN219="С НДС",DK219*1.12,DK219)</f>
        <v>0</v>
      </c>
      <c r="DM219" s="77"/>
      <c r="DN219" s="30"/>
      <c r="DO219" s="30">
        <f aca="true" t="shared" si="173" ref="DO219:DO224">DM219*DN219</f>
        <v>0</v>
      </c>
      <c r="DP219" s="30">
        <f aca="true" t="shared" si="174" ref="DP219:DP224">IF(CR219="С НДС",DO219*1.12,DO219)</f>
        <v>0</v>
      </c>
      <c r="DQ219" s="77"/>
      <c r="DR219" s="30"/>
      <c r="DS219" s="30">
        <f aca="true" t="shared" si="175" ref="DS219:DS224">DQ219*DR219</f>
        <v>0</v>
      </c>
      <c r="DT219" s="30">
        <f aca="true" t="shared" si="176" ref="DT219:DT224">IF(CV219="С НДС",DS219*1.12,DS219)</f>
        <v>0</v>
      </c>
      <c r="DU219" s="77"/>
      <c r="DV219" s="30"/>
      <c r="DW219" s="30">
        <f aca="true" t="shared" si="177" ref="DW219:DW224">DU219*DV219</f>
        <v>0</v>
      </c>
      <c r="DX219" s="30">
        <f aca="true" t="shared" si="178" ref="DX219:DX224">IF(CZ219="С НДС",DW219*1.12,DW219)</f>
        <v>0</v>
      </c>
      <c r="DY219" s="77"/>
      <c r="DZ219" s="30"/>
      <c r="EA219" s="30">
        <f aca="true" t="shared" si="179" ref="EA219:EA224">DY219*DZ219</f>
        <v>0</v>
      </c>
      <c r="EB219" s="30">
        <f aca="true" t="shared" si="180" ref="EB219:EB224">IF(DD219="С НДС",EA219*1.12,EA219)</f>
        <v>0</v>
      </c>
      <c r="EC219" s="84">
        <f t="shared" si="113"/>
        <v>144257</v>
      </c>
      <c r="ED219" s="83">
        <f t="shared" si="114"/>
        <v>3920631</v>
      </c>
      <c r="EE219" s="83">
        <f t="shared" si="115"/>
        <v>4391106.720000001</v>
      </c>
      <c r="EF219" s="91" t="s">
        <v>1533</v>
      </c>
      <c r="EG219" s="70" t="s">
        <v>2063</v>
      </c>
      <c r="EH219" s="70" t="s">
        <v>2064</v>
      </c>
      <c r="EI219" s="28"/>
      <c r="EJ219" s="28"/>
      <c r="EK219" s="28"/>
      <c r="EL219" s="28"/>
      <c r="EM219" s="28"/>
      <c r="EN219" s="28"/>
      <c r="EO219" s="28"/>
      <c r="EP219" s="28"/>
      <c r="EQ219" s="28"/>
    </row>
    <row r="220" spans="1:147" ht="19.5" customHeight="1">
      <c r="A220" s="32"/>
      <c r="B220" s="86" t="s">
        <v>2059</v>
      </c>
      <c r="C220" s="70" t="s">
        <v>1922</v>
      </c>
      <c r="D220" s="70" t="s">
        <v>1923</v>
      </c>
      <c r="E220" s="70" t="s">
        <v>1923</v>
      </c>
      <c r="F220" s="25" t="s">
        <v>855</v>
      </c>
      <c r="G220" s="28"/>
      <c r="H220" s="28"/>
      <c r="I220" s="79">
        <v>100</v>
      </c>
      <c r="J220" s="70">
        <v>710000000</v>
      </c>
      <c r="K220" s="70" t="s">
        <v>1747</v>
      </c>
      <c r="L220" s="28" t="s">
        <v>1914</v>
      </c>
      <c r="M220" s="25" t="s">
        <v>359</v>
      </c>
      <c r="N220" s="25">
        <v>390000000</v>
      </c>
      <c r="O220" s="76" t="s">
        <v>2060</v>
      </c>
      <c r="P220" s="28"/>
      <c r="Q220" s="28" t="s">
        <v>1925</v>
      </c>
      <c r="R220" s="28"/>
      <c r="S220" s="28"/>
      <c r="T220" s="28">
        <v>0</v>
      </c>
      <c r="U220" s="28">
        <v>0</v>
      </c>
      <c r="V220" s="105">
        <v>100</v>
      </c>
      <c r="W220" s="70" t="s">
        <v>1926</v>
      </c>
      <c r="X220" s="25" t="s">
        <v>886</v>
      </c>
      <c r="Y220" s="89">
        <v>1350</v>
      </c>
      <c r="Z220" s="89">
        <v>1443</v>
      </c>
      <c r="AA220" s="90">
        <f t="shared" si="136"/>
        <v>1948050</v>
      </c>
      <c r="AB220" s="83">
        <f t="shared" si="137"/>
        <v>2181816</v>
      </c>
      <c r="AC220" s="89">
        <v>2700</v>
      </c>
      <c r="AD220" s="89">
        <v>1443</v>
      </c>
      <c r="AE220" s="90">
        <f t="shared" si="138"/>
        <v>3896100</v>
      </c>
      <c r="AF220" s="83">
        <f>AE220*1.12</f>
        <v>4363632</v>
      </c>
      <c r="AG220" s="89">
        <v>2700</v>
      </c>
      <c r="AH220" s="89">
        <v>1443</v>
      </c>
      <c r="AI220" s="90">
        <f t="shared" si="139"/>
        <v>3896100</v>
      </c>
      <c r="AJ220" s="83">
        <f>AI220*1.12</f>
        <v>4363632</v>
      </c>
      <c r="AK220" s="89">
        <v>2700</v>
      </c>
      <c r="AL220" s="89">
        <v>1443</v>
      </c>
      <c r="AM220" s="90">
        <f t="shared" si="140"/>
        <v>3896100</v>
      </c>
      <c r="AN220" s="83">
        <f>AM220*1.12</f>
        <v>4363632</v>
      </c>
      <c r="AO220" s="89">
        <v>2700</v>
      </c>
      <c r="AP220" s="89">
        <v>1443</v>
      </c>
      <c r="AQ220" s="90">
        <f t="shared" si="141"/>
        <v>3896100</v>
      </c>
      <c r="AR220" s="83">
        <f>AQ220*1.12</f>
        <v>4363632</v>
      </c>
      <c r="AS220" s="89">
        <v>2700</v>
      </c>
      <c r="AT220" s="89">
        <v>1443</v>
      </c>
      <c r="AU220" s="90">
        <f t="shared" si="142"/>
        <v>3896100</v>
      </c>
      <c r="AV220" s="83">
        <f>AU220*1.12</f>
        <v>4363632</v>
      </c>
      <c r="AW220" s="89">
        <v>2700</v>
      </c>
      <c r="AX220" s="89">
        <v>1443</v>
      </c>
      <c r="AY220" s="90">
        <f t="shared" si="143"/>
        <v>3896100</v>
      </c>
      <c r="AZ220" s="83">
        <f>AY220*1.12</f>
        <v>4363632</v>
      </c>
      <c r="BA220" s="89">
        <v>2700</v>
      </c>
      <c r="BB220" s="89">
        <v>1443</v>
      </c>
      <c r="BC220" s="90">
        <f t="shared" si="144"/>
        <v>3896100</v>
      </c>
      <c r="BD220" s="83">
        <f>BC220*1.12</f>
        <v>4363632</v>
      </c>
      <c r="BE220" s="89">
        <v>2700</v>
      </c>
      <c r="BF220" s="89">
        <v>1443</v>
      </c>
      <c r="BG220" s="90">
        <f t="shared" si="145"/>
        <v>3896100</v>
      </c>
      <c r="BH220" s="83">
        <f>BG220*1.12</f>
        <v>4363632</v>
      </c>
      <c r="BI220" s="89">
        <v>2700</v>
      </c>
      <c r="BJ220" s="89">
        <v>1443</v>
      </c>
      <c r="BK220" s="90">
        <f t="shared" si="146"/>
        <v>3896100</v>
      </c>
      <c r="BL220" s="83">
        <f>BK220*1.12</f>
        <v>4363632</v>
      </c>
      <c r="BM220" s="77"/>
      <c r="BN220" s="30"/>
      <c r="BO220" s="30">
        <f t="shared" si="147"/>
        <v>0</v>
      </c>
      <c r="BP220" s="30">
        <f t="shared" si="148"/>
        <v>0</v>
      </c>
      <c r="BQ220" s="77"/>
      <c r="BR220" s="30"/>
      <c r="BS220" s="30">
        <f t="shared" si="149"/>
        <v>0</v>
      </c>
      <c r="BT220" s="30">
        <f t="shared" si="150"/>
        <v>0</v>
      </c>
      <c r="BU220" s="77"/>
      <c r="BV220" s="30"/>
      <c r="BW220" s="30">
        <f t="shared" si="151"/>
        <v>0</v>
      </c>
      <c r="BX220" s="30">
        <f t="shared" si="152"/>
        <v>0</v>
      </c>
      <c r="BY220" s="77"/>
      <c r="BZ220" s="30"/>
      <c r="CA220" s="30">
        <f t="shared" si="153"/>
        <v>0</v>
      </c>
      <c r="CB220" s="30">
        <f t="shared" si="154"/>
        <v>0</v>
      </c>
      <c r="CC220" s="77"/>
      <c r="CD220" s="30"/>
      <c r="CE220" s="30">
        <f t="shared" si="155"/>
        <v>0</v>
      </c>
      <c r="CF220" s="30">
        <f t="shared" si="156"/>
        <v>0</v>
      </c>
      <c r="CG220" s="77"/>
      <c r="CH220" s="30"/>
      <c r="CI220" s="30">
        <f t="shared" si="157"/>
        <v>0</v>
      </c>
      <c r="CJ220" s="30">
        <f t="shared" si="158"/>
        <v>0</v>
      </c>
      <c r="CK220" s="77"/>
      <c r="CL220" s="30"/>
      <c r="CM220" s="30">
        <f t="shared" si="159"/>
        <v>0</v>
      </c>
      <c r="CN220" s="30">
        <f t="shared" si="160"/>
        <v>0</v>
      </c>
      <c r="CO220" s="77"/>
      <c r="CP220" s="30"/>
      <c r="CQ220" s="30">
        <f t="shared" si="161"/>
        <v>0</v>
      </c>
      <c r="CR220" s="30">
        <f t="shared" si="162"/>
        <v>0</v>
      </c>
      <c r="CS220" s="77"/>
      <c r="CT220" s="30"/>
      <c r="CU220" s="30">
        <f t="shared" si="163"/>
        <v>0</v>
      </c>
      <c r="CV220" s="30">
        <f t="shared" si="164"/>
        <v>0</v>
      </c>
      <c r="CW220" s="77"/>
      <c r="CX220" s="30"/>
      <c r="CY220" s="30">
        <f t="shared" si="165"/>
        <v>0</v>
      </c>
      <c r="CZ220" s="30">
        <f t="shared" si="166"/>
        <v>0</v>
      </c>
      <c r="DA220" s="77"/>
      <c r="DB220" s="30"/>
      <c r="DC220" s="30">
        <f t="shared" si="167"/>
        <v>0</v>
      </c>
      <c r="DD220" s="30">
        <f t="shared" si="168"/>
        <v>0</v>
      </c>
      <c r="DE220" s="77"/>
      <c r="DF220" s="30"/>
      <c r="DG220" s="30">
        <f t="shared" si="169"/>
        <v>0</v>
      </c>
      <c r="DH220" s="30">
        <f t="shared" si="170"/>
        <v>0</v>
      </c>
      <c r="DI220" s="77"/>
      <c r="DJ220" s="30"/>
      <c r="DK220" s="30">
        <f t="shared" si="171"/>
        <v>0</v>
      </c>
      <c r="DL220" s="30">
        <f t="shared" si="172"/>
        <v>0</v>
      </c>
      <c r="DM220" s="77"/>
      <c r="DN220" s="30"/>
      <c r="DO220" s="30">
        <f t="shared" si="173"/>
        <v>0</v>
      </c>
      <c r="DP220" s="30">
        <f t="shared" si="174"/>
        <v>0</v>
      </c>
      <c r="DQ220" s="77"/>
      <c r="DR220" s="30"/>
      <c r="DS220" s="30">
        <f t="shared" si="175"/>
        <v>0</v>
      </c>
      <c r="DT220" s="30">
        <f t="shared" si="176"/>
        <v>0</v>
      </c>
      <c r="DU220" s="77"/>
      <c r="DV220" s="30"/>
      <c r="DW220" s="30">
        <f t="shared" si="177"/>
        <v>0</v>
      </c>
      <c r="DX220" s="30">
        <f t="shared" si="178"/>
        <v>0</v>
      </c>
      <c r="DY220" s="77"/>
      <c r="DZ220" s="30"/>
      <c r="EA220" s="30">
        <f t="shared" si="179"/>
        <v>0</v>
      </c>
      <c r="EB220" s="30">
        <f t="shared" si="180"/>
        <v>0</v>
      </c>
      <c r="EC220" s="84">
        <f>Y219+AC219+AG219+AK219+AO219+AS219+AW219+BA219+BE219+BI219+BM219+BQ219+BU219+BY219+CC219</f>
        <v>2717</v>
      </c>
      <c r="ED220" s="83">
        <f>AA220+AE220+AI220+AM220+AQ220+AU220+AY220+BC220+BG220+BK220</f>
        <v>37012950</v>
      </c>
      <c r="EE220" s="83">
        <f>IF(X220="С НДС",ED220*1.12,ED220)</f>
        <v>41454504.00000001</v>
      </c>
      <c r="EF220" s="91" t="s">
        <v>1533</v>
      </c>
      <c r="EG220" s="70" t="s">
        <v>2063</v>
      </c>
      <c r="EH220" s="70" t="s">
        <v>2064</v>
      </c>
      <c r="EI220" s="28"/>
      <c r="EJ220" s="28"/>
      <c r="EK220" s="28"/>
      <c r="EL220" s="28"/>
      <c r="EM220" s="28"/>
      <c r="EN220" s="28"/>
      <c r="EO220" s="28"/>
      <c r="EP220" s="28"/>
      <c r="EQ220" s="28"/>
    </row>
    <row r="221" spans="1:147" ht="19.5" customHeight="1">
      <c r="A221" s="32"/>
      <c r="B221" s="86" t="s">
        <v>2061</v>
      </c>
      <c r="C221" s="70" t="s">
        <v>1922</v>
      </c>
      <c r="D221" s="70" t="s">
        <v>1923</v>
      </c>
      <c r="E221" s="70" t="s">
        <v>1923</v>
      </c>
      <c r="F221" s="25" t="s">
        <v>855</v>
      </c>
      <c r="G221" s="28"/>
      <c r="H221" s="28"/>
      <c r="I221" s="79">
        <v>100</v>
      </c>
      <c r="J221" s="70">
        <v>710000000</v>
      </c>
      <c r="K221" s="70" t="s">
        <v>1747</v>
      </c>
      <c r="L221" s="28" t="s">
        <v>1914</v>
      </c>
      <c r="M221" s="25" t="s">
        <v>359</v>
      </c>
      <c r="N221" s="25">
        <v>590000000</v>
      </c>
      <c r="O221" s="76" t="s">
        <v>2062</v>
      </c>
      <c r="P221" s="28"/>
      <c r="Q221" s="28" t="s">
        <v>1925</v>
      </c>
      <c r="R221" s="28"/>
      <c r="S221" s="28"/>
      <c r="T221" s="28">
        <v>0</v>
      </c>
      <c r="U221" s="28">
        <v>0</v>
      </c>
      <c r="V221" s="75">
        <v>100</v>
      </c>
      <c r="W221" s="70" t="s">
        <v>1926</v>
      </c>
      <c r="X221" s="25" t="s">
        <v>886</v>
      </c>
      <c r="Y221" s="106">
        <v>7500</v>
      </c>
      <c r="Z221" s="89">
        <v>1443</v>
      </c>
      <c r="AA221" s="90">
        <f t="shared" si="136"/>
        <v>10822500</v>
      </c>
      <c r="AB221" s="83">
        <f t="shared" si="137"/>
        <v>12121200.000000002</v>
      </c>
      <c r="AC221" s="106">
        <v>15000</v>
      </c>
      <c r="AD221" s="89">
        <v>1443</v>
      </c>
      <c r="AE221" s="90">
        <f t="shared" si="138"/>
        <v>21645000</v>
      </c>
      <c r="AF221" s="83">
        <f>AE221*1.12</f>
        <v>24242400.000000004</v>
      </c>
      <c r="AG221" s="106">
        <v>15000</v>
      </c>
      <c r="AH221" s="89">
        <v>1443</v>
      </c>
      <c r="AI221" s="90">
        <f t="shared" si="139"/>
        <v>21645000</v>
      </c>
      <c r="AJ221" s="83">
        <f>AI221*1.12</f>
        <v>24242400.000000004</v>
      </c>
      <c r="AK221" s="106">
        <v>15000</v>
      </c>
      <c r="AL221" s="89">
        <v>1443</v>
      </c>
      <c r="AM221" s="90">
        <f t="shared" si="140"/>
        <v>21645000</v>
      </c>
      <c r="AN221" s="83">
        <f>AM221*1.12</f>
        <v>24242400.000000004</v>
      </c>
      <c r="AO221" s="106">
        <v>15000</v>
      </c>
      <c r="AP221" s="89">
        <v>1443</v>
      </c>
      <c r="AQ221" s="90">
        <f t="shared" si="141"/>
        <v>21645000</v>
      </c>
      <c r="AR221" s="83">
        <f>AQ221*1.12</f>
        <v>24242400.000000004</v>
      </c>
      <c r="AS221" s="106">
        <v>15000</v>
      </c>
      <c r="AT221" s="89">
        <v>1443</v>
      </c>
      <c r="AU221" s="90">
        <f t="shared" si="142"/>
        <v>21645000</v>
      </c>
      <c r="AV221" s="83">
        <f>AU221*1.12</f>
        <v>24242400.000000004</v>
      </c>
      <c r="AW221" s="106">
        <v>15000</v>
      </c>
      <c r="AX221" s="89">
        <v>1443</v>
      </c>
      <c r="AY221" s="90">
        <f t="shared" si="143"/>
        <v>21645000</v>
      </c>
      <c r="AZ221" s="83">
        <f>AY221*1.12</f>
        <v>24242400.000000004</v>
      </c>
      <c r="BA221" s="106">
        <v>15000</v>
      </c>
      <c r="BB221" s="89">
        <v>1443</v>
      </c>
      <c r="BC221" s="90">
        <f t="shared" si="144"/>
        <v>21645000</v>
      </c>
      <c r="BD221" s="83">
        <f>BC221*1.12</f>
        <v>24242400.000000004</v>
      </c>
      <c r="BE221" s="106">
        <v>15000</v>
      </c>
      <c r="BF221" s="89">
        <v>1443</v>
      </c>
      <c r="BG221" s="90">
        <f t="shared" si="145"/>
        <v>21645000</v>
      </c>
      <c r="BH221" s="83">
        <f>BG221*1.12</f>
        <v>24242400.000000004</v>
      </c>
      <c r="BI221" s="106">
        <v>15000</v>
      </c>
      <c r="BJ221" s="89">
        <v>1443</v>
      </c>
      <c r="BK221" s="90">
        <f t="shared" si="146"/>
        <v>21645000</v>
      </c>
      <c r="BL221" s="83">
        <f>BK221*1.12</f>
        <v>24242400.000000004</v>
      </c>
      <c r="BM221" s="77"/>
      <c r="BN221" s="30"/>
      <c r="BO221" s="30">
        <f t="shared" si="147"/>
        <v>0</v>
      </c>
      <c r="BP221" s="30">
        <f t="shared" si="148"/>
        <v>0</v>
      </c>
      <c r="BQ221" s="77"/>
      <c r="BR221" s="30"/>
      <c r="BS221" s="30">
        <f t="shared" si="149"/>
        <v>0</v>
      </c>
      <c r="BT221" s="30">
        <f t="shared" si="150"/>
        <v>0</v>
      </c>
      <c r="BU221" s="77"/>
      <c r="BV221" s="30"/>
      <c r="BW221" s="30">
        <f t="shared" si="151"/>
        <v>0</v>
      </c>
      <c r="BX221" s="30">
        <f t="shared" si="152"/>
        <v>0</v>
      </c>
      <c r="BY221" s="77"/>
      <c r="BZ221" s="30"/>
      <c r="CA221" s="30">
        <f t="shared" si="153"/>
        <v>0</v>
      </c>
      <c r="CB221" s="30">
        <f t="shared" si="154"/>
        <v>0</v>
      </c>
      <c r="CC221" s="77"/>
      <c r="CD221" s="30"/>
      <c r="CE221" s="30">
        <f t="shared" si="155"/>
        <v>0</v>
      </c>
      <c r="CF221" s="30">
        <f t="shared" si="156"/>
        <v>0</v>
      </c>
      <c r="CG221" s="77"/>
      <c r="CH221" s="30"/>
      <c r="CI221" s="30">
        <f t="shared" si="157"/>
        <v>0</v>
      </c>
      <c r="CJ221" s="30">
        <f t="shared" si="158"/>
        <v>0</v>
      </c>
      <c r="CK221" s="77"/>
      <c r="CL221" s="30"/>
      <c r="CM221" s="30">
        <f t="shared" si="159"/>
        <v>0</v>
      </c>
      <c r="CN221" s="30">
        <f t="shared" si="160"/>
        <v>0</v>
      </c>
      <c r="CO221" s="77"/>
      <c r="CP221" s="30"/>
      <c r="CQ221" s="30">
        <f t="shared" si="161"/>
        <v>0</v>
      </c>
      <c r="CR221" s="30">
        <f t="shared" si="162"/>
        <v>0</v>
      </c>
      <c r="CS221" s="77"/>
      <c r="CT221" s="30"/>
      <c r="CU221" s="30">
        <f t="shared" si="163"/>
        <v>0</v>
      </c>
      <c r="CV221" s="30">
        <f t="shared" si="164"/>
        <v>0</v>
      </c>
      <c r="CW221" s="77"/>
      <c r="CX221" s="30"/>
      <c r="CY221" s="30">
        <f t="shared" si="165"/>
        <v>0</v>
      </c>
      <c r="CZ221" s="30">
        <f t="shared" si="166"/>
        <v>0</v>
      </c>
      <c r="DA221" s="77"/>
      <c r="DB221" s="30"/>
      <c r="DC221" s="30">
        <f t="shared" si="167"/>
        <v>0</v>
      </c>
      <c r="DD221" s="30">
        <f t="shared" si="168"/>
        <v>0</v>
      </c>
      <c r="DE221" s="77"/>
      <c r="DF221" s="30"/>
      <c r="DG221" s="30">
        <f t="shared" si="169"/>
        <v>0</v>
      </c>
      <c r="DH221" s="30">
        <f t="shared" si="170"/>
        <v>0</v>
      </c>
      <c r="DI221" s="77"/>
      <c r="DJ221" s="30"/>
      <c r="DK221" s="30">
        <f t="shared" si="171"/>
        <v>0</v>
      </c>
      <c r="DL221" s="30">
        <f t="shared" si="172"/>
        <v>0</v>
      </c>
      <c r="DM221" s="77"/>
      <c r="DN221" s="30"/>
      <c r="DO221" s="30">
        <f t="shared" si="173"/>
        <v>0</v>
      </c>
      <c r="DP221" s="30">
        <f t="shared" si="174"/>
        <v>0</v>
      </c>
      <c r="DQ221" s="77"/>
      <c r="DR221" s="30"/>
      <c r="DS221" s="30">
        <f t="shared" si="175"/>
        <v>0</v>
      </c>
      <c r="DT221" s="30">
        <f t="shared" si="176"/>
        <v>0</v>
      </c>
      <c r="DU221" s="77"/>
      <c r="DV221" s="30"/>
      <c r="DW221" s="30">
        <f t="shared" si="177"/>
        <v>0</v>
      </c>
      <c r="DX221" s="30">
        <f t="shared" si="178"/>
        <v>0</v>
      </c>
      <c r="DY221" s="77"/>
      <c r="DZ221" s="30"/>
      <c r="EA221" s="30">
        <f t="shared" si="179"/>
        <v>0</v>
      </c>
      <c r="EB221" s="30">
        <f t="shared" si="180"/>
        <v>0</v>
      </c>
      <c r="EC221" s="84">
        <f>Y220+AC220+AG220+AK220+AO220+AS220+AW220+BA220+BE220+BI220+BM220+BQ220+BU220+BY220+CC220</f>
        <v>25650</v>
      </c>
      <c r="ED221" s="83">
        <f>AA221+AE221+AI221+AM221+AQ221+AU221+AY221+BC221+BG221+BK221</f>
        <v>205627500</v>
      </c>
      <c r="EE221" s="83">
        <f>IF(X221="С НДС",ED221*1.12,ED221)</f>
        <v>230302800.00000003</v>
      </c>
      <c r="EF221" s="91" t="s">
        <v>1533</v>
      </c>
      <c r="EG221" s="70" t="s">
        <v>2063</v>
      </c>
      <c r="EH221" s="70" t="s">
        <v>2064</v>
      </c>
      <c r="EI221" s="28"/>
      <c r="EJ221" s="28"/>
      <c r="EK221" s="28"/>
      <c r="EL221" s="28"/>
      <c r="EM221" s="28"/>
      <c r="EN221" s="28"/>
      <c r="EO221" s="28"/>
      <c r="EP221" s="28"/>
      <c r="EQ221" s="28"/>
    </row>
    <row r="222" spans="1:147" ht="19.5" customHeight="1">
      <c r="A222" s="32"/>
      <c r="B222" s="28" t="s">
        <v>1722</v>
      </c>
      <c r="C222" s="28" t="s">
        <v>1733</v>
      </c>
      <c r="D222" s="28" t="s">
        <v>1734</v>
      </c>
      <c r="E222" s="28" t="s">
        <v>1734</v>
      </c>
      <c r="F222" s="28" t="s">
        <v>858</v>
      </c>
      <c r="G222" s="28" t="s">
        <v>758</v>
      </c>
      <c r="H222" s="28" t="s">
        <v>860</v>
      </c>
      <c r="I222" s="75">
        <v>100</v>
      </c>
      <c r="J222" s="76">
        <v>710000000</v>
      </c>
      <c r="K222" s="25" t="s">
        <v>1532</v>
      </c>
      <c r="L222" s="28" t="s">
        <v>1713</v>
      </c>
      <c r="M222" s="28" t="s">
        <v>359</v>
      </c>
      <c r="N222" s="28">
        <v>193443100</v>
      </c>
      <c r="O222" s="28" t="s">
        <v>1735</v>
      </c>
      <c r="P222" s="28"/>
      <c r="Q222" s="28"/>
      <c r="R222" s="28" t="s">
        <v>1628</v>
      </c>
      <c r="S222" s="28" t="s">
        <v>1736</v>
      </c>
      <c r="T222" s="75">
        <v>0</v>
      </c>
      <c r="U222" s="75">
        <v>0</v>
      </c>
      <c r="V222" s="75">
        <v>100</v>
      </c>
      <c r="W222" s="28"/>
      <c r="X222" s="28" t="s">
        <v>886</v>
      </c>
      <c r="Y222" s="77">
        <v>12</v>
      </c>
      <c r="Z222" s="30">
        <v>1485265.76</v>
      </c>
      <c r="AA222" s="30">
        <f t="shared" si="136"/>
        <v>17823189.12</v>
      </c>
      <c r="AB222" s="30">
        <f t="shared" si="137"/>
        <v>19961971.814400002</v>
      </c>
      <c r="AC222" s="77">
        <v>12</v>
      </c>
      <c r="AD222" s="30">
        <v>1485265.76</v>
      </c>
      <c r="AE222" s="30">
        <f t="shared" si="138"/>
        <v>17823189.12</v>
      </c>
      <c r="AF222" s="30">
        <f>IF(X222="С НДС",AE222*1.12,AE222)</f>
        <v>19961971.814400002</v>
      </c>
      <c r="AG222" s="77">
        <v>12</v>
      </c>
      <c r="AH222" s="30">
        <v>1485265.76</v>
      </c>
      <c r="AI222" s="30">
        <f t="shared" si="139"/>
        <v>17823189.12</v>
      </c>
      <c r="AJ222" s="30">
        <f>IF(X222="С НДС",AI222*1.12,AI222)</f>
        <v>19961971.814400002</v>
      </c>
      <c r="AK222" s="77">
        <v>12</v>
      </c>
      <c r="AL222" s="30">
        <v>1485265.76</v>
      </c>
      <c r="AM222" s="30">
        <f t="shared" si="140"/>
        <v>17823189.12</v>
      </c>
      <c r="AN222" s="30">
        <f>IF(X222="С НДС",AM222*1.12,AM222)</f>
        <v>19961971.814400002</v>
      </c>
      <c r="AO222" s="77">
        <v>12</v>
      </c>
      <c r="AP222" s="30">
        <v>1485265.76</v>
      </c>
      <c r="AQ222" s="30">
        <f t="shared" si="141"/>
        <v>17823189.12</v>
      </c>
      <c r="AR222" s="30">
        <f>IF(X222="С НДС",AQ222*1.12,AQ222)</f>
        <v>19961971.814400002</v>
      </c>
      <c r="AS222" s="77"/>
      <c r="AT222" s="30"/>
      <c r="AU222" s="30">
        <f t="shared" si="142"/>
        <v>0</v>
      </c>
      <c r="AV222" s="30">
        <f>IF(X222="С НДС",AU222*1.12,AU222)</f>
        <v>0</v>
      </c>
      <c r="AW222" s="77"/>
      <c r="AX222" s="30"/>
      <c r="AY222" s="30">
        <f t="shared" si="143"/>
        <v>0</v>
      </c>
      <c r="AZ222" s="30">
        <f>IF(AB222="С НДС",AY222*1.12,AY222)</f>
        <v>0</v>
      </c>
      <c r="BA222" s="77"/>
      <c r="BB222" s="30"/>
      <c r="BC222" s="30">
        <f t="shared" si="144"/>
        <v>0</v>
      </c>
      <c r="BD222" s="30">
        <f>IF(AF222="С НДС",BC222*1.12,BC222)</f>
        <v>0</v>
      </c>
      <c r="BE222" s="77"/>
      <c r="BF222" s="30"/>
      <c r="BG222" s="30">
        <f t="shared" si="145"/>
        <v>0</v>
      </c>
      <c r="BH222" s="30">
        <f>IF(AJ222="С НДС",BG222*1.12,BG222)</f>
        <v>0</v>
      </c>
      <c r="BI222" s="77"/>
      <c r="BJ222" s="30"/>
      <c r="BK222" s="30">
        <f t="shared" si="146"/>
        <v>0</v>
      </c>
      <c r="BL222" s="30">
        <f>IF(AN222="С НДС",BK222*1.12,BK222)</f>
        <v>0</v>
      </c>
      <c r="BM222" s="77"/>
      <c r="BN222" s="30"/>
      <c r="BO222" s="30">
        <f t="shared" si="147"/>
        <v>0</v>
      </c>
      <c r="BP222" s="30">
        <f t="shared" si="148"/>
        <v>0</v>
      </c>
      <c r="BQ222" s="77"/>
      <c r="BR222" s="30"/>
      <c r="BS222" s="30">
        <f t="shared" si="149"/>
        <v>0</v>
      </c>
      <c r="BT222" s="30">
        <f t="shared" si="150"/>
        <v>0</v>
      </c>
      <c r="BU222" s="77"/>
      <c r="BV222" s="30"/>
      <c r="BW222" s="30">
        <f t="shared" si="151"/>
        <v>0</v>
      </c>
      <c r="BX222" s="30">
        <f t="shared" si="152"/>
        <v>0</v>
      </c>
      <c r="BY222" s="77"/>
      <c r="BZ222" s="30"/>
      <c r="CA222" s="30">
        <f t="shared" si="153"/>
        <v>0</v>
      </c>
      <c r="CB222" s="30">
        <f t="shared" si="154"/>
        <v>0</v>
      </c>
      <c r="CC222" s="77"/>
      <c r="CD222" s="30"/>
      <c r="CE222" s="30">
        <f t="shared" si="155"/>
        <v>0</v>
      </c>
      <c r="CF222" s="30">
        <f t="shared" si="156"/>
        <v>0</v>
      </c>
      <c r="CG222" s="77"/>
      <c r="CH222" s="30"/>
      <c r="CI222" s="30">
        <f t="shared" si="157"/>
        <v>0</v>
      </c>
      <c r="CJ222" s="30">
        <f t="shared" si="158"/>
        <v>0</v>
      </c>
      <c r="CK222" s="77"/>
      <c r="CL222" s="30"/>
      <c r="CM222" s="30">
        <f t="shared" si="159"/>
        <v>0</v>
      </c>
      <c r="CN222" s="30">
        <f t="shared" si="160"/>
        <v>0</v>
      </c>
      <c r="CO222" s="77"/>
      <c r="CP222" s="30"/>
      <c r="CQ222" s="30">
        <f t="shared" si="161"/>
        <v>0</v>
      </c>
      <c r="CR222" s="30">
        <f t="shared" si="162"/>
        <v>0</v>
      </c>
      <c r="CS222" s="77"/>
      <c r="CT222" s="30"/>
      <c r="CU222" s="30">
        <f t="shared" si="163"/>
        <v>0</v>
      </c>
      <c r="CV222" s="30">
        <f t="shared" si="164"/>
        <v>0</v>
      </c>
      <c r="CW222" s="77"/>
      <c r="CX222" s="30"/>
      <c r="CY222" s="30">
        <f t="shared" si="165"/>
        <v>0</v>
      </c>
      <c r="CZ222" s="30">
        <f t="shared" si="166"/>
        <v>0</v>
      </c>
      <c r="DA222" s="77"/>
      <c r="DB222" s="30"/>
      <c r="DC222" s="30">
        <f t="shared" si="167"/>
        <v>0</v>
      </c>
      <c r="DD222" s="30">
        <f t="shared" si="168"/>
        <v>0</v>
      </c>
      <c r="DE222" s="77"/>
      <c r="DF222" s="30"/>
      <c r="DG222" s="30">
        <f t="shared" si="169"/>
        <v>0</v>
      </c>
      <c r="DH222" s="30">
        <f t="shared" si="170"/>
        <v>0</v>
      </c>
      <c r="DI222" s="77"/>
      <c r="DJ222" s="30"/>
      <c r="DK222" s="30">
        <f t="shared" si="171"/>
        <v>0</v>
      </c>
      <c r="DL222" s="30">
        <f t="shared" si="172"/>
        <v>0</v>
      </c>
      <c r="DM222" s="77"/>
      <c r="DN222" s="30"/>
      <c r="DO222" s="30">
        <f t="shared" si="173"/>
        <v>0</v>
      </c>
      <c r="DP222" s="30">
        <f t="shared" si="174"/>
        <v>0</v>
      </c>
      <c r="DQ222" s="77"/>
      <c r="DR222" s="30"/>
      <c r="DS222" s="30">
        <f t="shared" si="175"/>
        <v>0</v>
      </c>
      <c r="DT222" s="30">
        <f t="shared" si="176"/>
        <v>0</v>
      </c>
      <c r="DU222" s="77"/>
      <c r="DV222" s="30"/>
      <c r="DW222" s="30">
        <f t="shared" si="177"/>
        <v>0</v>
      </c>
      <c r="DX222" s="30">
        <f t="shared" si="178"/>
        <v>0</v>
      </c>
      <c r="DY222" s="77"/>
      <c r="DZ222" s="30"/>
      <c r="EA222" s="30">
        <f t="shared" si="179"/>
        <v>0</v>
      </c>
      <c r="EB222" s="30">
        <f t="shared" si="180"/>
        <v>0</v>
      </c>
      <c r="EC222" s="71">
        <f aca="true" t="shared" si="181" ref="EC222:EC231">SUM(Y222,AC222,AG222,AK222,AO222)</f>
        <v>60</v>
      </c>
      <c r="ED222" s="90">
        <f aca="true" t="shared" si="182" ref="ED222:ED231">SUM(AU222,AQ222,AM222,AE222,AA222,AI222)</f>
        <v>89115945.60000001</v>
      </c>
      <c r="EE222" s="90">
        <f aca="true" t="shared" si="183" ref="EE222:EE231">IF(X222="С НДС",ED222*1.12,ED222)</f>
        <v>99809859.07200003</v>
      </c>
      <c r="EF222" s="27" t="s">
        <v>1533</v>
      </c>
      <c r="EG222" s="28" t="s">
        <v>1737</v>
      </c>
      <c r="EH222" s="28" t="s">
        <v>1738</v>
      </c>
      <c r="EI222" s="28"/>
      <c r="EJ222" s="28"/>
      <c r="EK222" s="28"/>
      <c r="EL222" s="28"/>
      <c r="EM222" s="28"/>
      <c r="EN222" s="28"/>
      <c r="EO222" s="28"/>
      <c r="EP222" s="28"/>
      <c r="EQ222" s="28"/>
    </row>
    <row r="223" spans="1:147" ht="19.5" customHeight="1">
      <c r="A223" s="32"/>
      <c r="B223" s="28" t="s">
        <v>1723</v>
      </c>
      <c r="C223" s="28" t="s">
        <v>1733</v>
      </c>
      <c r="D223" s="28" t="s">
        <v>1734</v>
      </c>
      <c r="E223" s="28" t="s">
        <v>1734</v>
      </c>
      <c r="F223" s="28" t="s">
        <v>858</v>
      </c>
      <c r="G223" s="28" t="s">
        <v>758</v>
      </c>
      <c r="H223" s="28" t="s">
        <v>860</v>
      </c>
      <c r="I223" s="75">
        <v>100</v>
      </c>
      <c r="J223" s="76">
        <v>710000000</v>
      </c>
      <c r="K223" s="25" t="s">
        <v>1532</v>
      </c>
      <c r="L223" s="28" t="s">
        <v>1713</v>
      </c>
      <c r="M223" s="28" t="s">
        <v>359</v>
      </c>
      <c r="N223" s="28" t="s">
        <v>1739</v>
      </c>
      <c r="O223" s="28" t="s">
        <v>1740</v>
      </c>
      <c r="P223" s="28"/>
      <c r="Q223" s="28"/>
      <c r="R223" s="28" t="s">
        <v>1628</v>
      </c>
      <c r="S223" s="28" t="s">
        <v>1736</v>
      </c>
      <c r="T223" s="75">
        <v>0</v>
      </c>
      <c r="U223" s="75">
        <v>0</v>
      </c>
      <c r="V223" s="75">
        <v>100</v>
      </c>
      <c r="W223" s="28"/>
      <c r="X223" s="28" t="s">
        <v>886</v>
      </c>
      <c r="Y223" s="77">
        <v>7</v>
      </c>
      <c r="Z223" s="30">
        <v>5008138.12</v>
      </c>
      <c r="AA223" s="30">
        <f t="shared" si="136"/>
        <v>35056966.84</v>
      </c>
      <c r="AB223" s="30">
        <f t="shared" si="137"/>
        <v>39263802.860800005</v>
      </c>
      <c r="AC223" s="77">
        <v>7</v>
      </c>
      <c r="AD223" s="30">
        <v>5008138.12</v>
      </c>
      <c r="AE223" s="30">
        <f t="shared" si="138"/>
        <v>35056966.84</v>
      </c>
      <c r="AF223" s="30">
        <f>IF(X223="С НДС",AE223*1.12,AE223)</f>
        <v>39263802.860800005</v>
      </c>
      <c r="AG223" s="77">
        <v>7</v>
      </c>
      <c r="AH223" s="30">
        <v>5008138.12</v>
      </c>
      <c r="AI223" s="30">
        <f t="shared" si="139"/>
        <v>35056966.84</v>
      </c>
      <c r="AJ223" s="30">
        <f>IF(X223="С НДС",AI223*1.12,AI223)</f>
        <v>39263802.860800005</v>
      </c>
      <c r="AK223" s="77">
        <v>7</v>
      </c>
      <c r="AL223" s="30">
        <v>5008138.12</v>
      </c>
      <c r="AM223" s="30">
        <f t="shared" si="140"/>
        <v>35056966.84</v>
      </c>
      <c r="AN223" s="30">
        <f>IF(X223="С НДС",AM223*1.12,AM223)</f>
        <v>39263802.860800005</v>
      </c>
      <c r="AO223" s="77">
        <v>7</v>
      </c>
      <c r="AP223" s="30">
        <v>5008138.12</v>
      </c>
      <c r="AQ223" s="30">
        <f t="shared" si="141"/>
        <v>35056966.84</v>
      </c>
      <c r="AR223" s="30">
        <f>IF(X223="С НДС",AQ223*1.12,AQ223)</f>
        <v>39263802.860800005</v>
      </c>
      <c r="AS223" s="77"/>
      <c r="AT223" s="30"/>
      <c r="AU223" s="30">
        <f t="shared" si="142"/>
        <v>0</v>
      </c>
      <c r="AV223" s="30">
        <f>IF(X223="С НДС",AU223*1.12,AU223)</f>
        <v>0</v>
      </c>
      <c r="AW223" s="77"/>
      <c r="AX223" s="30"/>
      <c r="AY223" s="30">
        <f t="shared" si="143"/>
        <v>0</v>
      </c>
      <c r="AZ223" s="30">
        <f>IF(AB223="С НДС",AY223*1.12,AY223)</f>
        <v>0</v>
      </c>
      <c r="BA223" s="77"/>
      <c r="BB223" s="30"/>
      <c r="BC223" s="30">
        <f t="shared" si="144"/>
        <v>0</v>
      </c>
      <c r="BD223" s="30">
        <f>IF(AF223="С НДС",BC223*1.12,BC223)</f>
        <v>0</v>
      </c>
      <c r="BE223" s="77"/>
      <c r="BF223" s="30"/>
      <c r="BG223" s="30">
        <f t="shared" si="145"/>
        <v>0</v>
      </c>
      <c r="BH223" s="30">
        <f>IF(AJ223="С НДС",BG223*1.12,BG223)</f>
        <v>0</v>
      </c>
      <c r="BI223" s="77"/>
      <c r="BJ223" s="30"/>
      <c r="BK223" s="30">
        <f t="shared" si="146"/>
        <v>0</v>
      </c>
      <c r="BL223" s="30">
        <f>IF(AN223="С НДС",BK223*1.12,BK223)</f>
        <v>0</v>
      </c>
      <c r="BM223" s="77"/>
      <c r="BN223" s="30"/>
      <c r="BO223" s="30">
        <f t="shared" si="147"/>
        <v>0</v>
      </c>
      <c r="BP223" s="30">
        <f t="shared" si="148"/>
        <v>0</v>
      </c>
      <c r="BQ223" s="77"/>
      <c r="BR223" s="30"/>
      <c r="BS223" s="30">
        <f t="shared" si="149"/>
        <v>0</v>
      </c>
      <c r="BT223" s="30">
        <f t="shared" si="150"/>
        <v>0</v>
      </c>
      <c r="BU223" s="77"/>
      <c r="BV223" s="30"/>
      <c r="BW223" s="30">
        <f t="shared" si="151"/>
        <v>0</v>
      </c>
      <c r="BX223" s="30">
        <f t="shared" si="152"/>
        <v>0</v>
      </c>
      <c r="BY223" s="77"/>
      <c r="BZ223" s="30"/>
      <c r="CA223" s="30">
        <f t="shared" si="153"/>
        <v>0</v>
      </c>
      <c r="CB223" s="30">
        <f t="shared" si="154"/>
        <v>0</v>
      </c>
      <c r="CC223" s="77"/>
      <c r="CD223" s="30"/>
      <c r="CE223" s="30">
        <f t="shared" si="155"/>
        <v>0</v>
      </c>
      <c r="CF223" s="30">
        <f t="shared" si="156"/>
        <v>0</v>
      </c>
      <c r="CG223" s="77"/>
      <c r="CH223" s="30"/>
      <c r="CI223" s="30">
        <f t="shared" si="157"/>
        <v>0</v>
      </c>
      <c r="CJ223" s="30">
        <f t="shared" si="158"/>
        <v>0</v>
      </c>
      <c r="CK223" s="77"/>
      <c r="CL223" s="30"/>
      <c r="CM223" s="30">
        <f t="shared" si="159"/>
        <v>0</v>
      </c>
      <c r="CN223" s="30">
        <f t="shared" si="160"/>
        <v>0</v>
      </c>
      <c r="CO223" s="77"/>
      <c r="CP223" s="30"/>
      <c r="CQ223" s="30">
        <f t="shared" si="161"/>
        <v>0</v>
      </c>
      <c r="CR223" s="30">
        <f t="shared" si="162"/>
        <v>0</v>
      </c>
      <c r="CS223" s="77"/>
      <c r="CT223" s="30"/>
      <c r="CU223" s="30">
        <f t="shared" si="163"/>
        <v>0</v>
      </c>
      <c r="CV223" s="30">
        <f t="shared" si="164"/>
        <v>0</v>
      </c>
      <c r="CW223" s="77"/>
      <c r="CX223" s="30"/>
      <c r="CY223" s="30">
        <f t="shared" si="165"/>
        <v>0</v>
      </c>
      <c r="CZ223" s="30">
        <f t="shared" si="166"/>
        <v>0</v>
      </c>
      <c r="DA223" s="77"/>
      <c r="DB223" s="30"/>
      <c r="DC223" s="30">
        <f t="shared" si="167"/>
        <v>0</v>
      </c>
      <c r="DD223" s="30">
        <f t="shared" si="168"/>
        <v>0</v>
      </c>
      <c r="DE223" s="77"/>
      <c r="DF223" s="30"/>
      <c r="DG223" s="30">
        <f t="shared" si="169"/>
        <v>0</v>
      </c>
      <c r="DH223" s="30">
        <f t="shared" si="170"/>
        <v>0</v>
      </c>
      <c r="DI223" s="77"/>
      <c r="DJ223" s="30"/>
      <c r="DK223" s="30">
        <f t="shared" si="171"/>
        <v>0</v>
      </c>
      <c r="DL223" s="30">
        <f t="shared" si="172"/>
        <v>0</v>
      </c>
      <c r="DM223" s="77"/>
      <c r="DN223" s="30"/>
      <c r="DO223" s="30">
        <f t="shared" si="173"/>
        <v>0</v>
      </c>
      <c r="DP223" s="30">
        <f t="shared" si="174"/>
        <v>0</v>
      </c>
      <c r="DQ223" s="77"/>
      <c r="DR223" s="30"/>
      <c r="DS223" s="30">
        <f t="shared" si="175"/>
        <v>0</v>
      </c>
      <c r="DT223" s="30">
        <f t="shared" si="176"/>
        <v>0</v>
      </c>
      <c r="DU223" s="77"/>
      <c r="DV223" s="30"/>
      <c r="DW223" s="30">
        <f t="shared" si="177"/>
        <v>0</v>
      </c>
      <c r="DX223" s="30">
        <f t="shared" si="178"/>
        <v>0</v>
      </c>
      <c r="DY223" s="77"/>
      <c r="DZ223" s="30"/>
      <c r="EA223" s="30">
        <f t="shared" si="179"/>
        <v>0</v>
      </c>
      <c r="EB223" s="30">
        <f t="shared" si="180"/>
        <v>0</v>
      </c>
      <c r="EC223" s="71">
        <f t="shared" si="181"/>
        <v>35</v>
      </c>
      <c r="ED223" s="90">
        <f t="shared" si="182"/>
        <v>175284834.20000002</v>
      </c>
      <c r="EE223" s="90">
        <f t="shared" si="183"/>
        <v>196319014.30400005</v>
      </c>
      <c r="EF223" s="27" t="s">
        <v>1533</v>
      </c>
      <c r="EG223" s="28" t="s">
        <v>1741</v>
      </c>
      <c r="EH223" s="28" t="s">
        <v>1742</v>
      </c>
      <c r="EI223" s="28"/>
      <c r="EJ223" s="28"/>
      <c r="EK223" s="28"/>
      <c r="EL223" s="28"/>
      <c r="EM223" s="28"/>
      <c r="EN223" s="28"/>
      <c r="EO223" s="28"/>
      <c r="EP223" s="28"/>
      <c r="EQ223" s="28"/>
    </row>
    <row r="224" spans="1:147" ht="19.5" customHeight="1">
      <c r="A224" s="32"/>
      <c r="B224" s="28" t="s">
        <v>1724</v>
      </c>
      <c r="C224" s="28" t="s">
        <v>1733</v>
      </c>
      <c r="D224" s="28" t="s">
        <v>1734</v>
      </c>
      <c r="E224" s="28" t="s">
        <v>1734</v>
      </c>
      <c r="F224" s="28" t="s">
        <v>858</v>
      </c>
      <c r="G224" s="28" t="s">
        <v>758</v>
      </c>
      <c r="H224" s="28" t="s">
        <v>860</v>
      </c>
      <c r="I224" s="75">
        <v>100</v>
      </c>
      <c r="J224" s="76">
        <v>710000000</v>
      </c>
      <c r="K224" s="25" t="s">
        <v>1532</v>
      </c>
      <c r="L224" s="28" t="s">
        <v>1713</v>
      </c>
      <c r="M224" s="28" t="s">
        <v>359</v>
      </c>
      <c r="N224" s="28" t="s">
        <v>1739</v>
      </c>
      <c r="O224" s="28" t="s">
        <v>1740</v>
      </c>
      <c r="P224" s="28"/>
      <c r="Q224" s="28"/>
      <c r="R224" s="28" t="s">
        <v>1628</v>
      </c>
      <c r="S224" s="28" t="s">
        <v>1736</v>
      </c>
      <c r="T224" s="75">
        <v>0</v>
      </c>
      <c r="U224" s="75">
        <v>0</v>
      </c>
      <c r="V224" s="75">
        <v>100</v>
      </c>
      <c r="W224" s="28"/>
      <c r="X224" s="28" t="s">
        <v>886</v>
      </c>
      <c r="Y224" s="77">
        <v>7</v>
      </c>
      <c r="Z224" s="30">
        <v>1113426.67</v>
      </c>
      <c r="AA224" s="30">
        <f t="shared" si="136"/>
        <v>7793986.6899999995</v>
      </c>
      <c r="AB224" s="30">
        <f t="shared" si="137"/>
        <v>8729265.0928</v>
      </c>
      <c r="AC224" s="77">
        <v>7</v>
      </c>
      <c r="AD224" s="30">
        <v>1113426.67</v>
      </c>
      <c r="AE224" s="30">
        <f t="shared" si="138"/>
        <v>7793986.6899999995</v>
      </c>
      <c r="AF224" s="30">
        <f>IF(X224="С НДС",AE224*1.12,AE224)</f>
        <v>8729265.0928</v>
      </c>
      <c r="AG224" s="77">
        <v>7</v>
      </c>
      <c r="AH224" s="30">
        <v>1113426.67</v>
      </c>
      <c r="AI224" s="30">
        <f t="shared" si="139"/>
        <v>7793986.6899999995</v>
      </c>
      <c r="AJ224" s="30">
        <f>IF(X224="С НДС",AI224*1.12,AI224)</f>
        <v>8729265.0928</v>
      </c>
      <c r="AK224" s="77">
        <v>7</v>
      </c>
      <c r="AL224" s="30">
        <v>1113426.67</v>
      </c>
      <c r="AM224" s="30">
        <f t="shared" si="140"/>
        <v>7793986.6899999995</v>
      </c>
      <c r="AN224" s="30">
        <f>IF(X224="С НДС",AM224*1.12,AM224)</f>
        <v>8729265.0928</v>
      </c>
      <c r="AO224" s="77">
        <v>7</v>
      </c>
      <c r="AP224" s="30">
        <v>1113426.67</v>
      </c>
      <c r="AQ224" s="30">
        <f t="shared" si="141"/>
        <v>7793986.6899999995</v>
      </c>
      <c r="AR224" s="30">
        <f>IF(X224="С НДС",AQ224*1.12,AQ224)</f>
        <v>8729265.0928</v>
      </c>
      <c r="AS224" s="77"/>
      <c r="AT224" s="30"/>
      <c r="AU224" s="30">
        <f t="shared" si="142"/>
        <v>0</v>
      </c>
      <c r="AV224" s="30">
        <f>IF(X224="С НДС",AU224*1.12,AU224)</f>
        <v>0</v>
      </c>
      <c r="AW224" s="77"/>
      <c r="AX224" s="30"/>
      <c r="AY224" s="30">
        <f t="shared" si="143"/>
        <v>0</v>
      </c>
      <c r="AZ224" s="30">
        <f>IF(AB224="С НДС",AY224*1.12,AY224)</f>
        <v>0</v>
      </c>
      <c r="BA224" s="77"/>
      <c r="BB224" s="30"/>
      <c r="BC224" s="30">
        <f t="shared" si="144"/>
        <v>0</v>
      </c>
      <c r="BD224" s="30">
        <f>IF(AF224="С НДС",BC224*1.12,BC224)</f>
        <v>0</v>
      </c>
      <c r="BE224" s="77"/>
      <c r="BF224" s="30"/>
      <c r="BG224" s="30">
        <f t="shared" si="145"/>
        <v>0</v>
      </c>
      <c r="BH224" s="30">
        <f>IF(AJ224="С НДС",BG224*1.12,BG224)</f>
        <v>0</v>
      </c>
      <c r="BI224" s="77"/>
      <c r="BJ224" s="30"/>
      <c r="BK224" s="30">
        <f t="shared" si="146"/>
        <v>0</v>
      </c>
      <c r="BL224" s="30">
        <f>IF(AN224="С НДС",BK224*1.12,BK224)</f>
        <v>0</v>
      </c>
      <c r="BM224" s="77"/>
      <c r="BN224" s="30"/>
      <c r="BO224" s="30">
        <f t="shared" si="147"/>
        <v>0</v>
      </c>
      <c r="BP224" s="30">
        <f t="shared" si="148"/>
        <v>0</v>
      </c>
      <c r="BQ224" s="77"/>
      <c r="BR224" s="30"/>
      <c r="BS224" s="30">
        <f t="shared" si="149"/>
        <v>0</v>
      </c>
      <c r="BT224" s="30">
        <f t="shared" si="150"/>
        <v>0</v>
      </c>
      <c r="BU224" s="77"/>
      <c r="BV224" s="30"/>
      <c r="BW224" s="30">
        <f t="shared" si="151"/>
        <v>0</v>
      </c>
      <c r="BX224" s="30">
        <f t="shared" si="152"/>
        <v>0</v>
      </c>
      <c r="BY224" s="77"/>
      <c r="BZ224" s="30"/>
      <c r="CA224" s="30">
        <f t="shared" si="153"/>
        <v>0</v>
      </c>
      <c r="CB224" s="30">
        <f t="shared" si="154"/>
        <v>0</v>
      </c>
      <c r="CC224" s="77"/>
      <c r="CD224" s="30"/>
      <c r="CE224" s="30">
        <f t="shared" si="155"/>
        <v>0</v>
      </c>
      <c r="CF224" s="30">
        <f t="shared" si="156"/>
        <v>0</v>
      </c>
      <c r="CG224" s="77"/>
      <c r="CH224" s="30"/>
      <c r="CI224" s="30">
        <f t="shared" si="157"/>
        <v>0</v>
      </c>
      <c r="CJ224" s="30">
        <f t="shared" si="158"/>
        <v>0</v>
      </c>
      <c r="CK224" s="77"/>
      <c r="CL224" s="30"/>
      <c r="CM224" s="30">
        <f t="shared" si="159"/>
        <v>0</v>
      </c>
      <c r="CN224" s="30">
        <f t="shared" si="160"/>
        <v>0</v>
      </c>
      <c r="CO224" s="77"/>
      <c r="CP224" s="30"/>
      <c r="CQ224" s="30">
        <f t="shared" si="161"/>
        <v>0</v>
      </c>
      <c r="CR224" s="30">
        <f t="shared" si="162"/>
        <v>0</v>
      </c>
      <c r="CS224" s="77"/>
      <c r="CT224" s="30"/>
      <c r="CU224" s="30">
        <f t="shared" si="163"/>
        <v>0</v>
      </c>
      <c r="CV224" s="30">
        <f t="shared" si="164"/>
        <v>0</v>
      </c>
      <c r="CW224" s="77"/>
      <c r="CX224" s="30"/>
      <c r="CY224" s="30">
        <f t="shared" si="165"/>
        <v>0</v>
      </c>
      <c r="CZ224" s="30">
        <f t="shared" si="166"/>
        <v>0</v>
      </c>
      <c r="DA224" s="77"/>
      <c r="DB224" s="30"/>
      <c r="DC224" s="30">
        <f t="shared" si="167"/>
        <v>0</v>
      </c>
      <c r="DD224" s="30">
        <f t="shared" si="168"/>
        <v>0</v>
      </c>
      <c r="DE224" s="77"/>
      <c r="DF224" s="30"/>
      <c r="DG224" s="30">
        <f t="shared" si="169"/>
        <v>0</v>
      </c>
      <c r="DH224" s="30">
        <f t="shared" si="170"/>
        <v>0</v>
      </c>
      <c r="DI224" s="77"/>
      <c r="DJ224" s="30"/>
      <c r="DK224" s="30">
        <f t="shared" si="171"/>
        <v>0</v>
      </c>
      <c r="DL224" s="30">
        <f t="shared" si="172"/>
        <v>0</v>
      </c>
      <c r="DM224" s="77"/>
      <c r="DN224" s="30"/>
      <c r="DO224" s="30">
        <f t="shared" si="173"/>
        <v>0</v>
      </c>
      <c r="DP224" s="30">
        <f t="shared" si="174"/>
        <v>0</v>
      </c>
      <c r="DQ224" s="77"/>
      <c r="DR224" s="30"/>
      <c r="DS224" s="30">
        <f t="shared" si="175"/>
        <v>0</v>
      </c>
      <c r="DT224" s="30">
        <f t="shared" si="176"/>
        <v>0</v>
      </c>
      <c r="DU224" s="77"/>
      <c r="DV224" s="30"/>
      <c r="DW224" s="30">
        <f t="shared" si="177"/>
        <v>0</v>
      </c>
      <c r="DX224" s="30">
        <f t="shared" si="178"/>
        <v>0</v>
      </c>
      <c r="DY224" s="77"/>
      <c r="DZ224" s="30"/>
      <c r="EA224" s="30">
        <f t="shared" si="179"/>
        <v>0</v>
      </c>
      <c r="EB224" s="30">
        <f t="shared" si="180"/>
        <v>0</v>
      </c>
      <c r="EC224" s="71">
        <f t="shared" si="181"/>
        <v>35</v>
      </c>
      <c r="ED224" s="90">
        <f t="shared" si="182"/>
        <v>38969933.449999996</v>
      </c>
      <c r="EE224" s="90">
        <f t="shared" si="183"/>
        <v>43646325.464</v>
      </c>
      <c r="EF224" s="27" t="s">
        <v>1533</v>
      </c>
      <c r="EG224" s="28" t="s">
        <v>1743</v>
      </c>
      <c r="EH224" s="28" t="s">
        <v>1744</v>
      </c>
      <c r="EI224" s="28"/>
      <c r="EJ224" s="28"/>
      <c r="EK224" s="28"/>
      <c r="EL224" s="28"/>
      <c r="EM224" s="28"/>
      <c r="EN224" s="28"/>
      <c r="EO224" s="28"/>
      <c r="EP224" s="28"/>
      <c r="EQ224" s="28"/>
    </row>
    <row r="225" spans="1:147" ht="19.5" customHeight="1">
      <c r="A225" s="32"/>
      <c r="B225" s="28" t="s">
        <v>1725</v>
      </c>
      <c r="C225" s="28" t="s">
        <v>1745</v>
      </c>
      <c r="D225" s="28" t="s">
        <v>1746</v>
      </c>
      <c r="E225" s="28" t="s">
        <v>1746</v>
      </c>
      <c r="F225" s="28" t="s">
        <v>858</v>
      </c>
      <c r="G225" s="28" t="s">
        <v>758</v>
      </c>
      <c r="H225" s="28" t="s">
        <v>860</v>
      </c>
      <c r="I225" s="75">
        <v>100</v>
      </c>
      <c r="J225" s="76">
        <v>710000000</v>
      </c>
      <c r="K225" s="25" t="s">
        <v>1747</v>
      </c>
      <c r="L225" s="28" t="s">
        <v>1713</v>
      </c>
      <c r="M225" s="28" t="s">
        <v>359</v>
      </c>
      <c r="N225" s="28" t="s">
        <v>1714</v>
      </c>
      <c r="O225" s="28" t="s">
        <v>1715</v>
      </c>
      <c r="P225" s="28"/>
      <c r="Q225" s="28"/>
      <c r="R225" s="28" t="s">
        <v>1628</v>
      </c>
      <c r="S225" s="28" t="s">
        <v>1736</v>
      </c>
      <c r="T225" s="75">
        <v>0</v>
      </c>
      <c r="U225" s="75">
        <v>100</v>
      </c>
      <c r="V225" s="75">
        <v>0</v>
      </c>
      <c r="W225" s="28" t="s">
        <v>1748</v>
      </c>
      <c r="X225" s="28" t="s">
        <v>886</v>
      </c>
      <c r="Y225" s="77">
        <v>155125</v>
      </c>
      <c r="Z225" s="30">
        <v>236</v>
      </c>
      <c r="AA225" s="30">
        <f aca="true" t="shared" si="184" ref="AA225:AA231">Y225*Z225</f>
        <v>36609500</v>
      </c>
      <c r="AB225" s="30">
        <f aca="true" t="shared" si="185" ref="AB225:AB231">IF(X225="С НДС",AA225*1.12,AA225)</f>
        <v>41002640.00000001</v>
      </c>
      <c r="AC225" s="77">
        <v>155125</v>
      </c>
      <c r="AD225" s="30">
        <v>247.8</v>
      </c>
      <c r="AE225" s="30">
        <f aca="true" t="shared" si="186" ref="AE225:AE231">AC225*AD225</f>
        <v>38439975</v>
      </c>
      <c r="AF225" s="30">
        <f aca="true" t="shared" si="187" ref="AF225:AF231">IF(X225="С НДС",AE225*1.12,AE225)</f>
        <v>43052772.00000001</v>
      </c>
      <c r="AG225" s="77">
        <v>155125</v>
      </c>
      <c r="AH225" s="30">
        <v>256.47</v>
      </c>
      <c r="AI225" s="30">
        <f aca="true" t="shared" si="188" ref="AI225:AI231">AG225*AH225</f>
        <v>39784908.75000001</v>
      </c>
      <c r="AJ225" s="30">
        <f aca="true" t="shared" si="189" ref="AJ225:AJ231">IF(X225="С НДС",AI225*1.12,AI225)</f>
        <v>44559097.80000001</v>
      </c>
      <c r="AK225" s="77">
        <v>155125</v>
      </c>
      <c r="AL225" s="30">
        <v>265.44</v>
      </c>
      <c r="AM225" s="30">
        <f aca="true" t="shared" si="190" ref="AM225:AM231">AK225*AL225</f>
        <v>41176380</v>
      </c>
      <c r="AN225" s="30">
        <f aca="true" t="shared" si="191" ref="AN225:AN231">IF(X225="С НДС",AM225*1.12,AM225)</f>
        <v>46117545.6</v>
      </c>
      <c r="AO225" s="77">
        <v>155125</v>
      </c>
      <c r="AP225" s="30">
        <v>274.73</v>
      </c>
      <c r="AQ225" s="30">
        <f aca="true" t="shared" si="192" ref="AQ225:AQ231">AO225*AP225</f>
        <v>42617491.25</v>
      </c>
      <c r="AR225" s="30">
        <f aca="true" t="shared" si="193" ref="AR225:AR231">IF(X225="С НДС",AQ225*1.12,AQ225)</f>
        <v>47731590.2</v>
      </c>
      <c r="AS225" s="77"/>
      <c r="AT225" s="30"/>
      <c r="AU225" s="30">
        <f aca="true" t="shared" si="194" ref="AU225:AU231">AS225*AT225</f>
        <v>0</v>
      </c>
      <c r="AV225" s="30">
        <f aca="true" t="shared" si="195" ref="AV225:AV231">IF(X225="С НДС",AU225*1.12,AU225)</f>
        <v>0</v>
      </c>
      <c r="AW225" s="77"/>
      <c r="AX225" s="30"/>
      <c r="AY225" s="30">
        <f aca="true" t="shared" si="196" ref="AY225:AY231">AW225*AX225</f>
        <v>0</v>
      </c>
      <c r="AZ225" s="30">
        <f aca="true" t="shared" si="197" ref="AZ225:AZ231">IF(AB225="С НДС",AY225*1.12,AY225)</f>
        <v>0</v>
      </c>
      <c r="BA225" s="77"/>
      <c r="BB225" s="30"/>
      <c r="BC225" s="30">
        <f aca="true" t="shared" si="198" ref="BC225:BC231">BA225*BB225</f>
        <v>0</v>
      </c>
      <c r="BD225" s="30">
        <f aca="true" t="shared" si="199" ref="BD225:BD231">IF(AF225="С НДС",BC225*1.12,BC225)</f>
        <v>0</v>
      </c>
      <c r="BE225" s="77"/>
      <c r="BF225" s="30"/>
      <c r="BG225" s="30">
        <f aca="true" t="shared" si="200" ref="BG225:BG231">BE225*BF225</f>
        <v>0</v>
      </c>
      <c r="BH225" s="30">
        <f aca="true" t="shared" si="201" ref="BH225:BH231">IF(AJ225="С НДС",BG225*1.12,BG225)</f>
        <v>0</v>
      </c>
      <c r="BI225" s="77"/>
      <c r="BJ225" s="30"/>
      <c r="BK225" s="30">
        <f aca="true" t="shared" si="202" ref="BK225:BK231">BI225*BJ225</f>
        <v>0</v>
      </c>
      <c r="BL225" s="30">
        <f aca="true" t="shared" si="203" ref="BL225:BL231">IF(AN225="С НДС",BK225*1.12,BK225)</f>
        <v>0</v>
      </c>
      <c r="BM225" s="77"/>
      <c r="BN225" s="30"/>
      <c r="BO225" s="30">
        <f aca="true" t="shared" si="204" ref="BO225:BO231">BM225*BN225</f>
        <v>0</v>
      </c>
      <c r="BP225" s="30">
        <f aca="true" t="shared" si="205" ref="BP225:BP231">IF(AR225="С НДС",BO225*1.12,BO225)</f>
        <v>0</v>
      </c>
      <c r="BQ225" s="77"/>
      <c r="BR225" s="30"/>
      <c r="BS225" s="30">
        <f aca="true" t="shared" si="206" ref="BS225:BS231">BQ225*BR225</f>
        <v>0</v>
      </c>
      <c r="BT225" s="30">
        <f aca="true" t="shared" si="207" ref="BT225:BT231">IF(AV225="С НДС",BS225*1.12,BS225)</f>
        <v>0</v>
      </c>
      <c r="BU225" s="77"/>
      <c r="BV225" s="30"/>
      <c r="BW225" s="30">
        <f aca="true" t="shared" si="208" ref="BW225:BW231">BU225*BV225</f>
        <v>0</v>
      </c>
      <c r="BX225" s="30">
        <f aca="true" t="shared" si="209" ref="BX225:BX231">IF(AZ225="С НДС",BW225*1.12,BW225)</f>
        <v>0</v>
      </c>
      <c r="BY225" s="77"/>
      <c r="BZ225" s="30"/>
      <c r="CA225" s="30">
        <f aca="true" t="shared" si="210" ref="CA225:CA231">BY225*BZ225</f>
        <v>0</v>
      </c>
      <c r="CB225" s="30">
        <f aca="true" t="shared" si="211" ref="CB225:CB231">IF(BD225="С НДС",CA225*1.12,CA225)</f>
        <v>0</v>
      </c>
      <c r="CC225" s="77"/>
      <c r="CD225" s="30"/>
      <c r="CE225" s="30">
        <f aca="true" t="shared" si="212" ref="CE225:CE231">CC225*CD225</f>
        <v>0</v>
      </c>
      <c r="CF225" s="30">
        <f aca="true" t="shared" si="213" ref="CF225:CF231">IF(BH225="С НДС",CE225*1.12,CE225)</f>
        <v>0</v>
      </c>
      <c r="CG225" s="77"/>
      <c r="CH225" s="30"/>
      <c r="CI225" s="30">
        <f aca="true" t="shared" si="214" ref="CI225:CI231">CG225*CH225</f>
        <v>0</v>
      </c>
      <c r="CJ225" s="30">
        <f aca="true" t="shared" si="215" ref="CJ225:CJ231">IF(BL225="С НДС",CI225*1.12,CI225)</f>
        <v>0</v>
      </c>
      <c r="CK225" s="77"/>
      <c r="CL225" s="30"/>
      <c r="CM225" s="30">
        <f aca="true" t="shared" si="216" ref="CM225:CM231">CK225*CL225</f>
        <v>0</v>
      </c>
      <c r="CN225" s="30">
        <f aca="true" t="shared" si="217" ref="CN225:CN231">IF(BP225="С НДС",CM225*1.12,CM225)</f>
        <v>0</v>
      </c>
      <c r="CO225" s="77"/>
      <c r="CP225" s="30"/>
      <c r="CQ225" s="30">
        <f aca="true" t="shared" si="218" ref="CQ225:CQ231">CO225*CP225</f>
        <v>0</v>
      </c>
      <c r="CR225" s="30">
        <f aca="true" t="shared" si="219" ref="CR225:CR231">IF(BT225="С НДС",CQ225*1.12,CQ225)</f>
        <v>0</v>
      </c>
      <c r="CS225" s="77"/>
      <c r="CT225" s="30"/>
      <c r="CU225" s="30">
        <f aca="true" t="shared" si="220" ref="CU225:CU231">CS225*CT225</f>
        <v>0</v>
      </c>
      <c r="CV225" s="30">
        <f aca="true" t="shared" si="221" ref="CV225:CV231">IF(BX225="С НДС",CU225*1.12,CU225)</f>
        <v>0</v>
      </c>
      <c r="CW225" s="77"/>
      <c r="CX225" s="30"/>
      <c r="CY225" s="30">
        <f aca="true" t="shared" si="222" ref="CY225:CY231">CW225*CX225</f>
        <v>0</v>
      </c>
      <c r="CZ225" s="30">
        <f aca="true" t="shared" si="223" ref="CZ225:CZ231">IF(CB225="С НДС",CY225*1.12,CY225)</f>
        <v>0</v>
      </c>
      <c r="DA225" s="77"/>
      <c r="DB225" s="30"/>
      <c r="DC225" s="30">
        <f aca="true" t="shared" si="224" ref="DC225:DC231">DA225*DB225</f>
        <v>0</v>
      </c>
      <c r="DD225" s="30">
        <f aca="true" t="shared" si="225" ref="DD225:DD231">IF(CF225="С НДС",DC225*1.12,DC225)</f>
        <v>0</v>
      </c>
      <c r="DE225" s="77"/>
      <c r="DF225" s="30"/>
      <c r="DG225" s="30">
        <f aca="true" t="shared" si="226" ref="DG225:DG231">DE225*DF225</f>
        <v>0</v>
      </c>
      <c r="DH225" s="30">
        <f aca="true" t="shared" si="227" ref="DH225:DH231">IF(CJ225="С НДС",DG225*1.12,DG225)</f>
        <v>0</v>
      </c>
      <c r="DI225" s="77"/>
      <c r="DJ225" s="30"/>
      <c r="DK225" s="30">
        <f aca="true" t="shared" si="228" ref="DK225:DK231">DI225*DJ225</f>
        <v>0</v>
      </c>
      <c r="DL225" s="30">
        <f aca="true" t="shared" si="229" ref="DL225:DL231">IF(CN225="С НДС",DK225*1.12,DK225)</f>
        <v>0</v>
      </c>
      <c r="DM225" s="77"/>
      <c r="DN225" s="30"/>
      <c r="DO225" s="30">
        <f aca="true" t="shared" si="230" ref="DO225:DO231">DM225*DN225</f>
        <v>0</v>
      </c>
      <c r="DP225" s="30">
        <f aca="true" t="shared" si="231" ref="DP225:DP231">IF(CR225="С НДС",DO225*1.12,DO225)</f>
        <v>0</v>
      </c>
      <c r="DQ225" s="77"/>
      <c r="DR225" s="30"/>
      <c r="DS225" s="30">
        <f aca="true" t="shared" si="232" ref="DS225:DS231">DQ225*DR225</f>
        <v>0</v>
      </c>
      <c r="DT225" s="30">
        <f aca="true" t="shared" si="233" ref="DT225:DT231">IF(CV225="С НДС",DS225*1.12,DS225)</f>
        <v>0</v>
      </c>
      <c r="DU225" s="77"/>
      <c r="DV225" s="30"/>
      <c r="DW225" s="30">
        <f aca="true" t="shared" si="234" ref="DW225:DW231">DU225*DV225</f>
        <v>0</v>
      </c>
      <c r="DX225" s="30">
        <f aca="true" t="shared" si="235" ref="DX225:DX231">IF(CZ225="С НДС",DW225*1.12,DW225)</f>
        <v>0</v>
      </c>
      <c r="DY225" s="77"/>
      <c r="DZ225" s="30"/>
      <c r="EA225" s="30">
        <f aca="true" t="shared" si="236" ref="EA225:EA231">DY225*DZ225</f>
        <v>0</v>
      </c>
      <c r="EB225" s="30">
        <f aca="true" t="shared" si="237" ref="EB225:EB231">IF(DD225="С НДС",EA225*1.12,EA225)</f>
        <v>0</v>
      </c>
      <c r="EC225" s="71">
        <f t="shared" si="181"/>
        <v>775625</v>
      </c>
      <c r="ED225" s="90">
        <f t="shared" si="182"/>
        <v>198628255</v>
      </c>
      <c r="EE225" s="90">
        <f t="shared" si="183"/>
        <v>222463645.60000002</v>
      </c>
      <c r="EF225" s="27" t="s">
        <v>1533</v>
      </c>
      <c r="EG225" s="28" t="s">
        <v>1749</v>
      </c>
      <c r="EH225" s="28" t="s">
        <v>1750</v>
      </c>
      <c r="EI225" s="28"/>
      <c r="EJ225" s="28"/>
      <c r="EK225" s="28"/>
      <c r="EL225" s="28"/>
      <c r="EM225" s="28"/>
      <c r="EN225" s="28"/>
      <c r="EO225" s="28"/>
      <c r="EP225" s="28"/>
      <c r="EQ225" s="28"/>
    </row>
    <row r="226" spans="1:147" ht="19.5" customHeight="1">
      <c r="A226" s="32"/>
      <c r="B226" s="28" t="s">
        <v>1726</v>
      </c>
      <c r="C226" s="28" t="s">
        <v>1745</v>
      </c>
      <c r="D226" s="28" t="s">
        <v>1746</v>
      </c>
      <c r="E226" s="28" t="s">
        <v>1746</v>
      </c>
      <c r="F226" s="28" t="s">
        <v>858</v>
      </c>
      <c r="G226" s="28" t="s">
        <v>758</v>
      </c>
      <c r="H226" s="28" t="s">
        <v>860</v>
      </c>
      <c r="I226" s="75">
        <v>100</v>
      </c>
      <c r="J226" s="76">
        <v>710000000</v>
      </c>
      <c r="K226" s="25" t="s">
        <v>1747</v>
      </c>
      <c r="L226" s="28" t="s">
        <v>1713</v>
      </c>
      <c r="M226" s="28" t="s">
        <v>359</v>
      </c>
      <c r="N226" s="28" t="s">
        <v>1714</v>
      </c>
      <c r="O226" s="28" t="s">
        <v>1715</v>
      </c>
      <c r="P226" s="28"/>
      <c r="Q226" s="28"/>
      <c r="R226" s="28" t="s">
        <v>1628</v>
      </c>
      <c r="S226" s="28" t="s">
        <v>1736</v>
      </c>
      <c r="T226" s="75">
        <v>0</v>
      </c>
      <c r="U226" s="75">
        <v>100</v>
      </c>
      <c r="V226" s="75">
        <v>0</v>
      </c>
      <c r="W226" s="28" t="s">
        <v>1748</v>
      </c>
      <c r="X226" s="28" t="s">
        <v>886</v>
      </c>
      <c r="Y226" s="77">
        <v>54750</v>
      </c>
      <c r="Z226" s="30">
        <v>430</v>
      </c>
      <c r="AA226" s="30">
        <f t="shared" si="184"/>
        <v>23542500</v>
      </c>
      <c r="AB226" s="30">
        <f t="shared" si="185"/>
        <v>26367600.000000004</v>
      </c>
      <c r="AC226" s="77">
        <v>54750</v>
      </c>
      <c r="AD226" s="30">
        <v>451.5</v>
      </c>
      <c r="AE226" s="30">
        <f t="shared" si="186"/>
        <v>24719625</v>
      </c>
      <c r="AF226" s="30">
        <f t="shared" si="187"/>
        <v>27685980.000000004</v>
      </c>
      <c r="AG226" s="77">
        <v>54750</v>
      </c>
      <c r="AH226" s="30">
        <v>467.3</v>
      </c>
      <c r="AI226" s="30">
        <f t="shared" si="188"/>
        <v>25584675</v>
      </c>
      <c r="AJ226" s="30">
        <f t="shared" si="189"/>
        <v>28654836.000000004</v>
      </c>
      <c r="AK226" s="77">
        <v>54750</v>
      </c>
      <c r="AL226" s="30">
        <v>483.66</v>
      </c>
      <c r="AM226" s="30">
        <f t="shared" si="190"/>
        <v>26480385</v>
      </c>
      <c r="AN226" s="30">
        <f t="shared" si="191"/>
        <v>29658031.200000003</v>
      </c>
      <c r="AO226" s="77">
        <v>54750</v>
      </c>
      <c r="AP226" s="30">
        <v>500.59</v>
      </c>
      <c r="AQ226" s="30">
        <f t="shared" si="192"/>
        <v>27407302.5</v>
      </c>
      <c r="AR226" s="30">
        <f t="shared" si="193"/>
        <v>30696178.800000004</v>
      </c>
      <c r="AS226" s="77"/>
      <c r="AT226" s="30"/>
      <c r="AU226" s="30">
        <f t="shared" si="194"/>
        <v>0</v>
      </c>
      <c r="AV226" s="30">
        <f t="shared" si="195"/>
        <v>0</v>
      </c>
      <c r="AW226" s="77"/>
      <c r="AX226" s="30"/>
      <c r="AY226" s="30">
        <f t="shared" si="196"/>
        <v>0</v>
      </c>
      <c r="AZ226" s="30">
        <f t="shared" si="197"/>
        <v>0</v>
      </c>
      <c r="BA226" s="77"/>
      <c r="BB226" s="30"/>
      <c r="BC226" s="30">
        <f t="shared" si="198"/>
        <v>0</v>
      </c>
      <c r="BD226" s="30">
        <f t="shared" si="199"/>
        <v>0</v>
      </c>
      <c r="BE226" s="77"/>
      <c r="BF226" s="30"/>
      <c r="BG226" s="30">
        <f t="shared" si="200"/>
        <v>0</v>
      </c>
      <c r="BH226" s="30">
        <f t="shared" si="201"/>
        <v>0</v>
      </c>
      <c r="BI226" s="77"/>
      <c r="BJ226" s="30"/>
      <c r="BK226" s="30">
        <f t="shared" si="202"/>
        <v>0</v>
      </c>
      <c r="BL226" s="30">
        <f t="shared" si="203"/>
        <v>0</v>
      </c>
      <c r="BM226" s="77"/>
      <c r="BN226" s="30"/>
      <c r="BO226" s="30">
        <f t="shared" si="204"/>
        <v>0</v>
      </c>
      <c r="BP226" s="30">
        <f t="shared" si="205"/>
        <v>0</v>
      </c>
      <c r="BQ226" s="77"/>
      <c r="BR226" s="30"/>
      <c r="BS226" s="30">
        <f t="shared" si="206"/>
        <v>0</v>
      </c>
      <c r="BT226" s="30">
        <f t="shared" si="207"/>
        <v>0</v>
      </c>
      <c r="BU226" s="77"/>
      <c r="BV226" s="30"/>
      <c r="BW226" s="30">
        <f t="shared" si="208"/>
        <v>0</v>
      </c>
      <c r="BX226" s="30">
        <f t="shared" si="209"/>
        <v>0</v>
      </c>
      <c r="BY226" s="77"/>
      <c r="BZ226" s="30"/>
      <c r="CA226" s="30">
        <f t="shared" si="210"/>
        <v>0</v>
      </c>
      <c r="CB226" s="30">
        <f t="shared" si="211"/>
        <v>0</v>
      </c>
      <c r="CC226" s="77"/>
      <c r="CD226" s="30"/>
      <c r="CE226" s="30">
        <f t="shared" si="212"/>
        <v>0</v>
      </c>
      <c r="CF226" s="30">
        <f t="shared" si="213"/>
        <v>0</v>
      </c>
      <c r="CG226" s="77"/>
      <c r="CH226" s="30"/>
      <c r="CI226" s="30">
        <f t="shared" si="214"/>
        <v>0</v>
      </c>
      <c r="CJ226" s="30">
        <f t="shared" si="215"/>
        <v>0</v>
      </c>
      <c r="CK226" s="77"/>
      <c r="CL226" s="30"/>
      <c r="CM226" s="30">
        <f t="shared" si="216"/>
        <v>0</v>
      </c>
      <c r="CN226" s="30">
        <f t="shared" si="217"/>
        <v>0</v>
      </c>
      <c r="CO226" s="77"/>
      <c r="CP226" s="30"/>
      <c r="CQ226" s="30">
        <f t="shared" si="218"/>
        <v>0</v>
      </c>
      <c r="CR226" s="30">
        <f t="shared" si="219"/>
        <v>0</v>
      </c>
      <c r="CS226" s="77"/>
      <c r="CT226" s="30"/>
      <c r="CU226" s="30">
        <f t="shared" si="220"/>
        <v>0</v>
      </c>
      <c r="CV226" s="30">
        <f t="shared" si="221"/>
        <v>0</v>
      </c>
      <c r="CW226" s="77"/>
      <c r="CX226" s="30"/>
      <c r="CY226" s="30">
        <f t="shared" si="222"/>
        <v>0</v>
      </c>
      <c r="CZ226" s="30">
        <f t="shared" si="223"/>
        <v>0</v>
      </c>
      <c r="DA226" s="77"/>
      <c r="DB226" s="30"/>
      <c r="DC226" s="30">
        <f t="shared" si="224"/>
        <v>0</v>
      </c>
      <c r="DD226" s="30">
        <f t="shared" si="225"/>
        <v>0</v>
      </c>
      <c r="DE226" s="77"/>
      <c r="DF226" s="30"/>
      <c r="DG226" s="30">
        <f t="shared" si="226"/>
        <v>0</v>
      </c>
      <c r="DH226" s="30">
        <f t="shared" si="227"/>
        <v>0</v>
      </c>
      <c r="DI226" s="77"/>
      <c r="DJ226" s="30"/>
      <c r="DK226" s="30">
        <f t="shared" si="228"/>
        <v>0</v>
      </c>
      <c r="DL226" s="30">
        <f t="shared" si="229"/>
        <v>0</v>
      </c>
      <c r="DM226" s="77"/>
      <c r="DN226" s="30"/>
      <c r="DO226" s="30">
        <f t="shared" si="230"/>
        <v>0</v>
      </c>
      <c r="DP226" s="30">
        <f t="shared" si="231"/>
        <v>0</v>
      </c>
      <c r="DQ226" s="77"/>
      <c r="DR226" s="30"/>
      <c r="DS226" s="30">
        <f t="shared" si="232"/>
        <v>0</v>
      </c>
      <c r="DT226" s="30">
        <f t="shared" si="233"/>
        <v>0</v>
      </c>
      <c r="DU226" s="77"/>
      <c r="DV226" s="30"/>
      <c r="DW226" s="30">
        <f t="shared" si="234"/>
        <v>0</v>
      </c>
      <c r="DX226" s="30">
        <f t="shared" si="235"/>
        <v>0</v>
      </c>
      <c r="DY226" s="77"/>
      <c r="DZ226" s="30"/>
      <c r="EA226" s="30">
        <f t="shared" si="236"/>
        <v>0</v>
      </c>
      <c r="EB226" s="30">
        <f t="shared" si="237"/>
        <v>0</v>
      </c>
      <c r="EC226" s="71">
        <f t="shared" si="181"/>
        <v>273750</v>
      </c>
      <c r="ED226" s="90">
        <f t="shared" si="182"/>
        <v>127734487.5</v>
      </c>
      <c r="EE226" s="90">
        <f t="shared" si="183"/>
        <v>143062626</v>
      </c>
      <c r="EF226" s="27" t="s">
        <v>1533</v>
      </c>
      <c r="EG226" s="28" t="s">
        <v>1751</v>
      </c>
      <c r="EH226" s="28" t="s">
        <v>1752</v>
      </c>
      <c r="EI226" s="28"/>
      <c r="EJ226" s="28"/>
      <c r="EK226" s="28"/>
      <c r="EL226" s="28"/>
      <c r="EM226" s="28"/>
      <c r="EN226" s="28"/>
      <c r="EO226" s="28"/>
      <c r="EP226" s="28"/>
      <c r="EQ226" s="28"/>
    </row>
    <row r="227" spans="1:147" ht="19.5" customHeight="1">
      <c r="A227" s="32"/>
      <c r="B227" s="28" t="s">
        <v>1727</v>
      </c>
      <c r="C227" s="28" t="s">
        <v>1753</v>
      </c>
      <c r="D227" s="28" t="s">
        <v>1754</v>
      </c>
      <c r="E227" s="28" t="s">
        <v>1754</v>
      </c>
      <c r="F227" s="28" t="s">
        <v>858</v>
      </c>
      <c r="G227" s="28" t="s">
        <v>758</v>
      </c>
      <c r="H227" s="28" t="s">
        <v>860</v>
      </c>
      <c r="I227" s="75">
        <v>100</v>
      </c>
      <c r="J227" s="76">
        <v>710000000</v>
      </c>
      <c r="K227" s="25" t="s">
        <v>1747</v>
      </c>
      <c r="L227" s="28" t="s">
        <v>1713</v>
      </c>
      <c r="M227" s="28" t="s">
        <v>359</v>
      </c>
      <c r="N227" s="28" t="s">
        <v>1714</v>
      </c>
      <c r="O227" s="28" t="s">
        <v>1715</v>
      </c>
      <c r="P227" s="28"/>
      <c r="Q227" s="28"/>
      <c r="R227" s="28" t="s">
        <v>1628</v>
      </c>
      <c r="S227" s="28" t="s">
        <v>1736</v>
      </c>
      <c r="T227" s="75">
        <v>0</v>
      </c>
      <c r="U227" s="75">
        <v>100</v>
      </c>
      <c r="V227" s="75">
        <v>0</v>
      </c>
      <c r="W227" s="28" t="s">
        <v>1755</v>
      </c>
      <c r="X227" s="28" t="s">
        <v>886</v>
      </c>
      <c r="Y227" s="77">
        <v>77327</v>
      </c>
      <c r="Z227" s="30">
        <v>3156</v>
      </c>
      <c r="AA227" s="30">
        <f t="shared" si="184"/>
        <v>244044012</v>
      </c>
      <c r="AB227" s="30">
        <f t="shared" si="185"/>
        <v>273329293.44</v>
      </c>
      <c r="AC227" s="77">
        <v>82739.89</v>
      </c>
      <c r="AD227" s="30">
        <v>3313.8</v>
      </c>
      <c r="AE227" s="30">
        <f t="shared" si="186"/>
        <v>274183447.482</v>
      </c>
      <c r="AF227" s="30">
        <f t="shared" si="187"/>
        <v>307085461.17984</v>
      </c>
      <c r="AG227" s="77">
        <v>88531.68</v>
      </c>
      <c r="AH227" s="30">
        <v>3429.78</v>
      </c>
      <c r="AI227" s="30">
        <f t="shared" si="188"/>
        <v>303644185.4304</v>
      </c>
      <c r="AJ227" s="30">
        <f t="shared" si="189"/>
        <v>340081487.682048</v>
      </c>
      <c r="AK227" s="77">
        <v>94728.9</v>
      </c>
      <c r="AL227" s="30">
        <v>3549.82</v>
      </c>
      <c r="AM227" s="30">
        <f t="shared" si="190"/>
        <v>336270543.798</v>
      </c>
      <c r="AN227" s="30">
        <f t="shared" si="191"/>
        <v>376623009.05376</v>
      </c>
      <c r="AO227" s="77">
        <v>101360</v>
      </c>
      <c r="AP227" s="30">
        <v>3674.06</v>
      </c>
      <c r="AQ227" s="30">
        <f t="shared" si="192"/>
        <v>372402721.6</v>
      </c>
      <c r="AR227" s="30">
        <f t="shared" si="193"/>
        <v>417091048.1920001</v>
      </c>
      <c r="AS227" s="77"/>
      <c r="AT227" s="30"/>
      <c r="AU227" s="30">
        <f t="shared" si="194"/>
        <v>0</v>
      </c>
      <c r="AV227" s="30">
        <f t="shared" si="195"/>
        <v>0</v>
      </c>
      <c r="AW227" s="77"/>
      <c r="AX227" s="30"/>
      <c r="AY227" s="30">
        <f t="shared" si="196"/>
        <v>0</v>
      </c>
      <c r="AZ227" s="30">
        <f t="shared" si="197"/>
        <v>0</v>
      </c>
      <c r="BA227" s="77"/>
      <c r="BB227" s="30"/>
      <c r="BC227" s="30">
        <f t="shared" si="198"/>
        <v>0</v>
      </c>
      <c r="BD227" s="30">
        <f t="shared" si="199"/>
        <v>0</v>
      </c>
      <c r="BE227" s="77"/>
      <c r="BF227" s="30"/>
      <c r="BG227" s="30">
        <f t="shared" si="200"/>
        <v>0</v>
      </c>
      <c r="BH227" s="30">
        <f t="shared" si="201"/>
        <v>0</v>
      </c>
      <c r="BI227" s="77"/>
      <c r="BJ227" s="30"/>
      <c r="BK227" s="30">
        <f t="shared" si="202"/>
        <v>0</v>
      </c>
      <c r="BL227" s="30">
        <f t="shared" si="203"/>
        <v>0</v>
      </c>
      <c r="BM227" s="77"/>
      <c r="BN227" s="30"/>
      <c r="BO227" s="30">
        <f t="shared" si="204"/>
        <v>0</v>
      </c>
      <c r="BP227" s="30">
        <f t="shared" si="205"/>
        <v>0</v>
      </c>
      <c r="BQ227" s="77"/>
      <c r="BR227" s="30"/>
      <c r="BS227" s="30">
        <f t="shared" si="206"/>
        <v>0</v>
      </c>
      <c r="BT227" s="30">
        <f t="shared" si="207"/>
        <v>0</v>
      </c>
      <c r="BU227" s="77"/>
      <c r="BV227" s="30"/>
      <c r="BW227" s="30">
        <f t="shared" si="208"/>
        <v>0</v>
      </c>
      <c r="BX227" s="30">
        <f t="shared" si="209"/>
        <v>0</v>
      </c>
      <c r="BY227" s="77"/>
      <c r="BZ227" s="30"/>
      <c r="CA227" s="30">
        <f t="shared" si="210"/>
        <v>0</v>
      </c>
      <c r="CB227" s="30">
        <f t="shared" si="211"/>
        <v>0</v>
      </c>
      <c r="CC227" s="77"/>
      <c r="CD227" s="30"/>
      <c r="CE227" s="30">
        <f t="shared" si="212"/>
        <v>0</v>
      </c>
      <c r="CF227" s="30">
        <f t="shared" si="213"/>
        <v>0</v>
      </c>
      <c r="CG227" s="77"/>
      <c r="CH227" s="30"/>
      <c r="CI227" s="30">
        <f t="shared" si="214"/>
        <v>0</v>
      </c>
      <c r="CJ227" s="30">
        <f t="shared" si="215"/>
        <v>0</v>
      </c>
      <c r="CK227" s="77"/>
      <c r="CL227" s="30"/>
      <c r="CM227" s="30">
        <f t="shared" si="216"/>
        <v>0</v>
      </c>
      <c r="CN227" s="30">
        <f t="shared" si="217"/>
        <v>0</v>
      </c>
      <c r="CO227" s="77"/>
      <c r="CP227" s="30"/>
      <c r="CQ227" s="30">
        <f t="shared" si="218"/>
        <v>0</v>
      </c>
      <c r="CR227" s="30">
        <f t="shared" si="219"/>
        <v>0</v>
      </c>
      <c r="CS227" s="77"/>
      <c r="CT227" s="30"/>
      <c r="CU227" s="30">
        <f t="shared" si="220"/>
        <v>0</v>
      </c>
      <c r="CV227" s="30">
        <f t="shared" si="221"/>
        <v>0</v>
      </c>
      <c r="CW227" s="77"/>
      <c r="CX227" s="30"/>
      <c r="CY227" s="30">
        <f t="shared" si="222"/>
        <v>0</v>
      </c>
      <c r="CZ227" s="30">
        <f t="shared" si="223"/>
        <v>0</v>
      </c>
      <c r="DA227" s="77"/>
      <c r="DB227" s="30"/>
      <c r="DC227" s="30">
        <f t="shared" si="224"/>
        <v>0</v>
      </c>
      <c r="DD227" s="30">
        <f t="shared" si="225"/>
        <v>0</v>
      </c>
      <c r="DE227" s="77"/>
      <c r="DF227" s="30"/>
      <c r="DG227" s="30">
        <f t="shared" si="226"/>
        <v>0</v>
      </c>
      <c r="DH227" s="30">
        <f t="shared" si="227"/>
        <v>0</v>
      </c>
      <c r="DI227" s="77"/>
      <c r="DJ227" s="30"/>
      <c r="DK227" s="30">
        <f t="shared" si="228"/>
        <v>0</v>
      </c>
      <c r="DL227" s="30">
        <f t="shared" si="229"/>
        <v>0</v>
      </c>
      <c r="DM227" s="77"/>
      <c r="DN227" s="30"/>
      <c r="DO227" s="30">
        <f t="shared" si="230"/>
        <v>0</v>
      </c>
      <c r="DP227" s="30">
        <f t="shared" si="231"/>
        <v>0</v>
      </c>
      <c r="DQ227" s="77"/>
      <c r="DR227" s="30"/>
      <c r="DS227" s="30">
        <f t="shared" si="232"/>
        <v>0</v>
      </c>
      <c r="DT227" s="30">
        <f t="shared" si="233"/>
        <v>0</v>
      </c>
      <c r="DU227" s="77"/>
      <c r="DV227" s="30"/>
      <c r="DW227" s="30">
        <f t="shared" si="234"/>
        <v>0</v>
      </c>
      <c r="DX227" s="30">
        <f t="shared" si="235"/>
        <v>0</v>
      </c>
      <c r="DY227" s="77"/>
      <c r="DZ227" s="30"/>
      <c r="EA227" s="30">
        <f t="shared" si="236"/>
        <v>0</v>
      </c>
      <c r="EB227" s="30">
        <f t="shared" si="237"/>
        <v>0</v>
      </c>
      <c r="EC227" s="71">
        <f t="shared" si="181"/>
        <v>444687.47</v>
      </c>
      <c r="ED227" s="90">
        <f t="shared" si="182"/>
        <v>1530544910.3104</v>
      </c>
      <c r="EE227" s="90">
        <f t="shared" si="183"/>
        <v>1714210299.5476482</v>
      </c>
      <c r="EF227" s="27" t="s">
        <v>1533</v>
      </c>
      <c r="EG227" s="28" t="s">
        <v>1756</v>
      </c>
      <c r="EH227" s="28" t="s">
        <v>1757</v>
      </c>
      <c r="EI227" s="28"/>
      <c r="EJ227" s="28"/>
      <c r="EK227" s="28"/>
      <c r="EL227" s="28"/>
      <c r="EM227" s="28"/>
      <c r="EN227" s="28"/>
      <c r="EO227" s="28"/>
      <c r="EP227" s="28"/>
      <c r="EQ227" s="28"/>
    </row>
    <row r="228" spans="1:147" ht="19.5" customHeight="1">
      <c r="A228" s="32"/>
      <c r="B228" s="28" t="s">
        <v>1728</v>
      </c>
      <c r="C228" s="28" t="s">
        <v>1753</v>
      </c>
      <c r="D228" s="28" t="s">
        <v>1754</v>
      </c>
      <c r="E228" s="28" t="s">
        <v>1754</v>
      </c>
      <c r="F228" s="28" t="s">
        <v>858</v>
      </c>
      <c r="G228" s="28" t="s">
        <v>758</v>
      </c>
      <c r="H228" s="28" t="s">
        <v>860</v>
      </c>
      <c r="I228" s="75">
        <v>100</v>
      </c>
      <c r="J228" s="76">
        <v>710000000</v>
      </c>
      <c r="K228" s="25" t="s">
        <v>1747</v>
      </c>
      <c r="L228" s="28" t="s">
        <v>1713</v>
      </c>
      <c r="M228" s="28" t="s">
        <v>359</v>
      </c>
      <c r="N228" s="28" t="s">
        <v>1714</v>
      </c>
      <c r="O228" s="28" t="s">
        <v>1715</v>
      </c>
      <c r="P228" s="28"/>
      <c r="Q228" s="28"/>
      <c r="R228" s="28" t="s">
        <v>1628</v>
      </c>
      <c r="S228" s="28" t="s">
        <v>1736</v>
      </c>
      <c r="T228" s="75">
        <v>0</v>
      </c>
      <c r="U228" s="75">
        <v>100</v>
      </c>
      <c r="V228" s="75">
        <v>0</v>
      </c>
      <c r="W228" s="28" t="s">
        <v>1755</v>
      </c>
      <c r="X228" s="28" t="s">
        <v>886</v>
      </c>
      <c r="Y228" s="77">
        <v>220</v>
      </c>
      <c r="Z228" s="30">
        <v>1445</v>
      </c>
      <c r="AA228" s="30">
        <f t="shared" si="184"/>
        <v>317900</v>
      </c>
      <c r="AB228" s="30">
        <f t="shared" si="185"/>
        <v>356048.00000000006</v>
      </c>
      <c r="AC228" s="77">
        <v>235.4</v>
      </c>
      <c r="AD228" s="30">
        <v>1517.25</v>
      </c>
      <c r="AE228" s="30">
        <f t="shared" si="186"/>
        <v>357160.65</v>
      </c>
      <c r="AF228" s="30">
        <f t="shared" si="187"/>
        <v>400019.9280000001</v>
      </c>
      <c r="AG228" s="77">
        <v>251.88</v>
      </c>
      <c r="AH228" s="30">
        <v>1570.35</v>
      </c>
      <c r="AI228" s="30">
        <f t="shared" si="188"/>
        <v>395539.758</v>
      </c>
      <c r="AJ228" s="30">
        <f t="shared" si="189"/>
        <v>443004.52896</v>
      </c>
      <c r="AK228" s="77">
        <v>269.51</v>
      </c>
      <c r="AL228" s="30">
        <v>1625.31</v>
      </c>
      <c r="AM228" s="30">
        <f t="shared" si="190"/>
        <v>438037.29809999996</v>
      </c>
      <c r="AN228" s="30">
        <f t="shared" si="191"/>
        <v>490601.773872</v>
      </c>
      <c r="AO228" s="77">
        <v>288</v>
      </c>
      <c r="AP228" s="30">
        <v>1682.2</v>
      </c>
      <c r="AQ228" s="30">
        <f t="shared" si="192"/>
        <v>484473.60000000003</v>
      </c>
      <c r="AR228" s="30">
        <f t="shared" si="193"/>
        <v>542610.4320000001</v>
      </c>
      <c r="AS228" s="77"/>
      <c r="AT228" s="30"/>
      <c r="AU228" s="30">
        <f t="shared" si="194"/>
        <v>0</v>
      </c>
      <c r="AV228" s="30">
        <f t="shared" si="195"/>
        <v>0</v>
      </c>
      <c r="AW228" s="77"/>
      <c r="AX228" s="30"/>
      <c r="AY228" s="30">
        <f t="shared" si="196"/>
        <v>0</v>
      </c>
      <c r="AZ228" s="30">
        <f t="shared" si="197"/>
        <v>0</v>
      </c>
      <c r="BA228" s="77"/>
      <c r="BB228" s="30"/>
      <c r="BC228" s="30">
        <f t="shared" si="198"/>
        <v>0</v>
      </c>
      <c r="BD228" s="30">
        <f t="shared" si="199"/>
        <v>0</v>
      </c>
      <c r="BE228" s="77"/>
      <c r="BF228" s="30"/>
      <c r="BG228" s="30">
        <f t="shared" si="200"/>
        <v>0</v>
      </c>
      <c r="BH228" s="30">
        <f t="shared" si="201"/>
        <v>0</v>
      </c>
      <c r="BI228" s="77"/>
      <c r="BJ228" s="30"/>
      <c r="BK228" s="30">
        <f t="shared" si="202"/>
        <v>0</v>
      </c>
      <c r="BL228" s="30">
        <f t="shared" si="203"/>
        <v>0</v>
      </c>
      <c r="BM228" s="77"/>
      <c r="BN228" s="30"/>
      <c r="BO228" s="30">
        <f t="shared" si="204"/>
        <v>0</v>
      </c>
      <c r="BP228" s="30">
        <f t="shared" si="205"/>
        <v>0</v>
      </c>
      <c r="BQ228" s="77"/>
      <c r="BR228" s="30"/>
      <c r="BS228" s="30">
        <f t="shared" si="206"/>
        <v>0</v>
      </c>
      <c r="BT228" s="30">
        <f t="shared" si="207"/>
        <v>0</v>
      </c>
      <c r="BU228" s="77"/>
      <c r="BV228" s="30"/>
      <c r="BW228" s="30">
        <f t="shared" si="208"/>
        <v>0</v>
      </c>
      <c r="BX228" s="30">
        <f t="shared" si="209"/>
        <v>0</v>
      </c>
      <c r="BY228" s="77"/>
      <c r="BZ228" s="30"/>
      <c r="CA228" s="30">
        <f t="shared" si="210"/>
        <v>0</v>
      </c>
      <c r="CB228" s="30">
        <f t="shared" si="211"/>
        <v>0</v>
      </c>
      <c r="CC228" s="77"/>
      <c r="CD228" s="30"/>
      <c r="CE228" s="30">
        <f t="shared" si="212"/>
        <v>0</v>
      </c>
      <c r="CF228" s="30">
        <f t="shared" si="213"/>
        <v>0</v>
      </c>
      <c r="CG228" s="77"/>
      <c r="CH228" s="30"/>
      <c r="CI228" s="30">
        <f t="shared" si="214"/>
        <v>0</v>
      </c>
      <c r="CJ228" s="30">
        <f t="shared" si="215"/>
        <v>0</v>
      </c>
      <c r="CK228" s="77"/>
      <c r="CL228" s="30"/>
      <c r="CM228" s="30">
        <f t="shared" si="216"/>
        <v>0</v>
      </c>
      <c r="CN228" s="30">
        <f t="shared" si="217"/>
        <v>0</v>
      </c>
      <c r="CO228" s="77"/>
      <c r="CP228" s="30"/>
      <c r="CQ228" s="30">
        <f t="shared" si="218"/>
        <v>0</v>
      </c>
      <c r="CR228" s="30">
        <f t="shared" si="219"/>
        <v>0</v>
      </c>
      <c r="CS228" s="77"/>
      <c r="CT228" s="30"/>
      <c r="CU228" s="30">
        <f t="shared" si="220"/>
        <v>0</v>
      </c>
      <c r="CV228" s="30">
        <f t="shared" si="221"/>
        <v>0</v>
      </c>
      <c r="CW228" s="77"/>
      <c r="CX228" s="30"/>
      <c r="CY228" s="30">
        <f t="shared" si="222"/>
        <v>0</v>
      </c>
      <c r="CZ228" s="30">
        <f t="shared" si="223"/>
        <v>0</v>
      </c>
      <c r="DA228" s="77"/>
      <c r="DB228" s="30"/>
      <c r="DC228" s="30">
        <f t="shared" si="224"/>
        <v>0</v>
      </c>
      <c r="DD228" s="30">
        <f t="shared" si="225"/>
        <v>0</v>
      </c>
      <c r="DE228" s="77"/>
      <c r="DF228" s="30"/>
      <c r="DG228" s="30">
        <f t="shared" si="226"/>
        <v>0</v>
      </c>
      <c r="DH228" s="30">
        <f t="shared" si="227"/>
        <v>0</v>
      </c>
      <c r="DI228" s="77"/>
      <c r="DJ228" s="30"/>
      <c r="DK228" s="30">
        <f t="shared" si="228"/>
        <v>0</v>
      </c>
      <c r="DL228" s="30">
        <f t="shared" si="229"/>
        <v>0</v>
      </c>
      <c r="DM228" s="77"/>
      <c r="DN228" s="30"/>
      <c r="DO228" s="30">
        <f t="shared" si="230"/>
        <v>0</v>
      </c>
      <c r="DP228" s="30">
        <f t="shared" si="231"/>
        <v>0</v>
      </c>
      <c r="DQ228" s="77"/>
      <c r="DR228" s="30"/>
      <c r="DS228" s="30">
        <f t="shared" si="232"/>
        <v>0</v>
      </c>
      <c r="DT228" s="30">
        <f t="shared" si="233"/>
        <v>0</v>
      </c>
      <c r="DU228" s="77"/>
      <c r="DV228" s="30"/>
      <c r="DW228" s="30">
        <f t="shared" si="234"/>
        <v>0</v>
      </c>
      <c r="DX228" s="30">
        <f t="shared" si="235"/>
        <v>0</v>
      </c>
      <c r="DY228" s="77"/>
      <c r="DZ228" s="30"/>
      <c r="EA228" s="30">
        <f t="shared" si="236"/>
        <v>0</v>
      </c>
      <c r="EB228" s="30">
        <f t="shared" si="237"/>
        <v>0</v>
      </c>
      <c r="EC228" s="71">
        <f t="shared" si="181"/>
        <v>1264.79</v>
      </c>
      <c r="ED228" s="90">
        <f t="shared" si="182"/>
        <v>1993111.3061</v>
      </c>
      <c r="EE228" s="90">
        <f t="shared" si="183"/>
        <v>2232284.6628320003</v>
      </c>
      <c r="EF228" s="27" t="s">
        <v>1533</v>
      </c>
      <c r="EG228" s="28" t="s">
        <v>1758</v>
      </c>
      <c r="EH228" s="28" t="s">
        <v>1759</v>
      </c>
      <c r="EI228" s="28"/>
      <c r="EJ228" s="28"/>
      <c r="EK228" s="28"/>
      <c r="EL228" s="28"/>
      <c r="EM228" s="28"/>
      <c r="EN228" s="28"/>
      <c r="EO228" s="28"/>
      <c r="EP228" s="28"/>
      <c r="EQ228" s="28"/>
    </row>
    <row r="229" spans="1:147" ht="19.5" customHeight="1">
      <c r="A229" s="32"/>
      <c r="B229" s="28" t="s">
        <v>1729</v>
      </c>
      <c r="C229" s="28" t="s">
        <v>1753</v>
      </c>
      <c r="D229" s="28" t="s">
        <v>1754</v>
      </c>
      <c r="E229" s="28" t="s">
        <v>1754</v>
      </c>
      <c r="F229" s="28" t="s">
        <v>858</v>
      </c>
      <c r="G229" s="28" t="s">
        <v>758</v>
      </c>
      <c r="H229" s="28" t="s">
        <v>860</v>
      </c>
      <c r="I229" s="75">
        <v>100</v>
      </c>
      <c r="J229" s="76">
        <v>710000000</v>
      </c>
      <c r="K229" s="25" t="s">
        <v>1747</v>
      </c>
      <c r="L229" s="28" t="s">
        <v>1713</v>
      </c>
      <c r="M229" s="28" t="s">
        <v>359</v>
      </c>
      <c r="N229" s="28" t="s">
        <v>1714</v>
      </c>
      <c r="O229" s="28" t="s">
        <v>1715</v>
      </c>
      <c r="P229" s="28"/>
      <c r="Q229" s="28"/>
      <c r="R229" s="28" t="s">
        <v>1628</v>
      </c>
      <c r="S229" s="28" t="s">
        <v>1736</v>
      </c>
      <c r="T229" s="75">
        <v>0</v>
      </c>
      <c r="U229" s="75">
        <v>100</v>
      </c>
      <c r="V229" s="75">
        <v>0</v>
      </c>
      <c r="W229" s="28" t="s">
        <v>1755</v>
      </c>
      <c r="X229" s="28" t="s">
        <v>886</v>
      </c>
      <c r="Y229" s="77">
        <v>79133</v>
      </c>
      <c r="Z229" s="30">
        <v>1733</v>
      </c>
      <c r="AA229" s="30">
        <f t="shared" si="184"/>
        <v>137137489</v>
      </c>
      <c r="AB229" s="30">
        <f t="shared" si="185"/>
        <v>153593987.68</v>
      </c>
      <c r="AC229" s="77">
        <v>84672.31</v>
      </c>
      <c r="AD229" s="30">
        <v>1819.65</v>
      </c>
      <c r="AE229" s="30">
        <f t="shared" si="186"/>
        <v>154073968.8915</v>
      </c>
      <c r="AF229" s="30">
        <f t="shared" si="187"/>
        <v>172562845.15848002</v>
      </c>
      <c r="AG229" s="77">
        <v>90599.37</v>
      </c>
      <c r="AH229" s="30">
        <v>1883.34</v>
      </c>
      <c r="AI229" s="30">
        <f t="shared" si="188"/>
        <v>170629417.4958</v>
      </c>
      <c r="AJ229" s="30">
        <f t="shared" si="189"/>
        <v>191104947.595296</v>
      </c>
      <c r="AK229" s="77">
        <v>96941.33</v>
      </c>
      <c r="AL229" s="30">
        <v>1949.26</v>
      </c>
      <c r="AM229" s="30">
        <f t="shared" si="190"/>
        <v>188963856.9158</v>
      </c>
      <c r="AN229" s="30">
        <f t="shared" si="191"/>
        <v>211639519.74569604</v>
      </c>
      <c r="AO229" s="77">
        <v>103727</v>
      </c>
      <c r="AP229" s="30">
        <v>2017.48</v>
      </c>
      <c r="AQ229" s="30">
        <f t="shared" si="192"/>
        <v>209267147.96</v>
      </c>
      <c r="AR229" s="30">
        <f t="shared" si="193"/>
        <v>234379205.71520004</v>
      </c>
      <c r="AS229" s="77"/>
      <c r="AT229" s="30"/>
      <c r="AU229" s="30">
        <f t="shared" si="194"/>
        <v>0</v>
      </c>
      <c r="AV229" s="30">
        <f t="shared" si="195"/>
        <v>0</v>
      </c>
      <c r="AW229" s="77"/>
      <c r="AX229" s="30"/>
      <c r="AY229" s="30">
        <f t="shared" si="196"/>
        <v>0</v>
      </c>
      <c r="AZ229" s="30">
        <f t="shared" si="197"/>
        <v>0</v>
      </c>
      <c r="BA229" s="77"/>
      <c r="BB229" s="30"/>
      <c r="BC229" s="30">
        <f t="shared" si="198"/>
        <v>0</v>
      </c>
      <c r="BD229" s="30">
        <f t="shared" si="199"/>
        <v>0</v>
      </c>
      <c r="BE229" s="77"/>
      <c r="BF229" s="30"/>
      <c r="BG229" s="30">
        <f t="shared" si="200"/>
        <v>0</v>
      </c>
      <c r="BH229" s="30">
        <f t="shared" si="201"/>
        <v>0</v>
      </c>
      <c r="BI229" s="77"/>
      <c r="BJ229" s="30"/>
      <c r="BK229" s="30">
        <f t="shared" si="202"/>
        <v>0</v>
      </c>
      <c r="BL229" s="30">
        <f t="shared" si="203"/>
        <v>0</v>
      </c>
      <c r="BM229" s="77"/>
      <c r="BN229" s="30"/>
      <c r="BO229" s="30">
        <f t="shared" si="204"/>
        <v>0</v>
      </c>
      <c r="BP229" s="30">
        <f t="shared" si="205"/>
        <v>0</v>
      </c>
      <c r="BQ229" s="77"/>
      <c r="BR229" s="30"/>
      <c r="BS229" s="30">
        <f t="shared" si="206"/>
        <v>0</v>
      </c>
      <c r="BT229" s="30">
        <f t="shared" si="207"/>
        <v>0</v>
      </c>
      <c r="BU229" s="77"/>
      <c r="BV229" s="30"/>
      <c r="BW229" s="30">
        <f t="shared" si="208"/>
        <v>0</v>
      </c>
      <c r="BX229" s="30">
        <f t="shared" si="209"/>
        <v>0</v>
      </c>
      <c r="BY229" s="77"/>
      <c r="BZ229" s="30"/>
      <c r="CA229" s="30">
        <f t="shared" si="210"/>
        <v>0</v>
      </c>
      <c r="CB229" s="30">
        <f t="shared" si="211"/>
        <v>0</v>
      </c>
      <c r="CC229" s="77"/>
      <c r="CD229" s="30"/>
      <c r="CE229" s="30">
        <f t="shared" si="212"/>
        <v>0</v>
      </c>
      <c r="CF229" s="30">
        <f t="shared" si="213"/>
        <v>0</v>
      </c>
      <c r="CG229" s="77"/>
      <c r="CH229" s="30"/>
      <c r="CI229" s="30">
        <f t="shared" si="214"/>
        <v>0</v>
      </c>
      <c r="CJ229" s="30">
        <f t="shared" si="215"/>
        <v>0</v>
      </c>
      <c r="CK229" s="77"/>
      <c r="CL229" s="30"/>
      <c r="CM229" s="30">
        <f t="shared" si="216"/>
        <v>0</v>
      </c>
      <c r="CN229" s="30">
        <f t="shared" si="217"/>
        <v>0</v>
      </c>
      <c r="CO229" s="77"/>
      <c r="CP229" s="30"/>
      <c r="CQ229" s="30">
        <f t="shared" si="218"/>
        <v>0</v>
      </c>
      <c r="CR229" s="30">
        <f t="shared" si="219"/>
        <v>0</v>
      </c>
      <c r="CS229" s="77"/>
      <c r="CT229" s="30"/>
      <c r="CU229" s="30">
        <f t="shared" si="220"/>
        <v>0</v>
      </c>
      <c r="CV229" s="30">
        <f t="shared" si="221"/>
        <v>0</v>
      </c>
      <c r="CW229" s="77"/>
      <c r="CX229" s="30"/>
      <c r="CY229" s="30">
        <f t="shared" si="222"/>
        <v>0</v>
      </c>
      <c r="CZ229" s="30">
        <f t="shared" si="223"/>
        <v>0</v>
      </c>
      <c r="DA229" s="77"/>
      <c r="DB229" s="30"/>
      <c r="DC229" s="30">
        <f t="shared" si="224"/>
        <v>0</v>
      </c>
      <c r="DD229" s="30">
        <f t="shared" si="225"/>
        <v>0</v>
      </c>
      <c r="DE229" s="77"/>
      <c r="DF229" s="30"/>
      <c r="DG229" s="30">
        <f t="shared" si="226"/>
        <v>0</v>
      </c>
      <c r="DH229" s="30">
        <f t="shared" si="227"/>
        <v>0</v>
      </c>
      <c r="DI229" s="77"/>
      <c r="DJ229" s="30"/>
      <c r="DK229" s="30">
        <f t="shared" si="228"/>
        <v>0</v>
      </c>
      <c r="DL229" s="30">
        <f t="shared" si="229"/>
        <v>0</v>
      </c>
      <c r="DM229" s="77"/>
      <c r="DN229" s="30"/>
      <c r="DO229" s="30">
        <f t="shared" si="230"/>
        <v>0</v>
      </c>
      <c r="DP229" s="30">
        <f t="shared" si="231"/>
        <v>0</v>
      </c>
      <c r="DQ229" s="77"/>
      <c r="DR229" s="30"/>
      <c r="DS229" s="30">
        <f t="shared" si="232"/>
        <v>0</v>
      </c>
      <c r="DT229" s="30">
        <f t="shared" si="233"/>
        <v>0</v>
      </c>
      <c r="DU229" s="77"/>
      <c r="DV229" s="30"/>
      <c r="DW229" s="30">
        <f t="shared" si="234"/>
        <v>0</v>
      </c>
      <c r="DX229" s="30">
        <f t="shared" si="235"/>
        <v>0</v>
      </c>
      <c r="DY229" s="77"/>
      <c r="DZ229" s="30"/>
      <c r="EA229" s="30">
        <f t="shared" si="236"/>
        <v>0</v>
      </c>
      <c r="EB229" s="30">
        <f t="shared" si="237"/>
        <v>0</v>
      </c>
      <c r="EC229" s="71">
        <f t="shared" si="181"/>
        <v>455073.01</v>
      </c>
      <c r="ED229" s="90">
        <f t="shared" si="182"/>
        <v>860071880.2631</v>
      </c>
      <c r="EE229" s="90">
        <f t="shared" si="183"/>
        <v>963280505.8946722</v>
      </c>
      <c r="EF229" s="27" t="s">
        <v>1533</v>
      </c>
      <c r="EG229" s="28" t="s">
        <v>1760</v>
      </c>
      <c r="EH229" s="28" t="s">
        <v>1761</v>
      </c>
      <c r="EI229" s="28"/>
      <c r="EJ229" s="28"/>
      <c r="EK229" s="28"/>
      <c r="EL229" s="28"/>
      <c r="EM229" s="28"/>
      <c r="EN229" s="28"/>
      <c r="EO229" s="28"/>
      <c r="EP229" s="28"/>
      <c r="EQ229" s="28"/>
    </row>
    <row r="230" spans="1:147" ht="19.5" customHeight="1">
      <c r="A230" s="32"/>
      <c r="B230" s="28" t="s">
        <v>1730</v>
      </c>
      <c r="C230" s="28" t="s">
        <v>1753</v>
      </c>
      <c r="D230" s="28" t="s">
        <v>1754</v>
      </c>
      <c r="E230" s="28" t="s">
        <v>1754</v>
      </c>
      <c r="F230" s="28" t="s">
        <v>858</v>
      </c>
      <c r="G230" s="28" t="s">
        <v>758</v>
      </c>
      <c r="H230" s="28" t="s">
        <v>860</v>
      </c>
      <c r="I230" s="75">
        <v>100</v>
      </c>
      <c r="J230" s="76">
        <v>710000000</v>
      </c>
      <c r="K230" s="25" t="s">
        <v>1747</v>
      </c>
      <c r="L230" s="28" t="s">
        <v>1713</v>
      </c>
      <c r="M230" s="28" t="s">
        <v>359</v>
      </c>
      <c r="N230" s="28" t="s">
        <v>1714</v>
      </c>
      <c r="O230" s="28" t="s">
        <v>1715</v>
      </c>
      <c r="P230" s="28"/>
      <c r="Q230" s="28"/>
      <c r="R230" s="28" t="s">
        <v>1628</v>
      </c>
      <c r="S230" s="28" t="s">
        <v>1736</v>
      </c>
      <c r="T230" s="75">
        <v>0</v>
      </c>
      <c r="U230" s="75">
        <v>100</v>
      </c>
      <c r="V230" s="75">
        <v>0</v>
      </c>
      <c r="W230" s="28" t="s">
        <v>1755</v>
      </c>
      <c r="X230" s="28" t="s">
        <v>886</v>
      </c>
      <c r="Y230" s="77">
        <v>379</v>
      </c>
      <c r="Z230" s="30">
        <v>6864</v>
      </c>
      <c r="AA230" s="30">
        <f t="shared" si="184"/>
        <v>2601456</v>
      </c>
      <c r="AB230" s="30">
        <f t="shared" si="185"/>
        <v>2913630.72</v>
      </c>
      <c r="AC230" s="77">
        <v>405.53</v>
      </c>
      <c r="AD230" s="30">
        <v>7207.2</v>
      </c>
      <c r="AE230" s="30">
        <f t="shared" si="186"/>
        <v>2922735.8159999996</v>
      </c>
      <c r="AF230" s="30">
        <f t="shared" si="187"/>
        <v>3273464.11392</v>
      </c>
      <c r="AG230" s="77">
        <v>433.92</v>
      </c>
      <c r="AH230" s="30">
        <v>7459.45</v>
      </c>
      <c r="AI230" s="30">
        <f t="shared" si="188"/>
        <v>3236804.544</v>
      </c>
      <c r="AJ230" s="30">
        <f t="shared" si="189"/>
        <v>3625221.0892800004</v>
      </c>
      <c r="AK230" s="77">
        <v>464.29</v>
      </c>
      <c r="AL230" s="30">
        <v>7720.53</v>
      </c>
      <c r="AM230" s="30">
        <f t="shared" si="190"/>
        <v>3584564.8737</v>
      </c>
      <c r="AN230" s="30">
        <f t="shared" si="191"/>
        <v>4014712.6585440002</v>
      </c>
      <c r="AO230" s="77">
        <v>497</v>
      </c>
      <c r="AP230" s="30">
        <v>7990.75</v>
      </c>
      <c r="AQ230" s="30">
        <f t="shared" si="192"/>
        <v>3971402.75</v>
      </c>
      <c r="AR230" s="30">
        <f t="shared" si="193"/>
        <v>4447971.08</v>
      </c>
      <c r="AS230" s="77"/>
      <c r="AT230" s="30"/>
      <c r="AU230" s="30">
        <f t="shared" si="194"/>
        <v>0</v>
      </c>
      <c r="AV230" s="30">
        <f t="shared" si="195"/>
        <v>0</v>
      </c>
      <c r="AW230" s="77"/>
      <c r="AX230" s="30"/>
      <c r="AY230" s="30">
        <f t="shared" si="196"/>
        <v>0</v>
      </c>
      <c r="AZ230" s="30">
        <f t="shared" si="197"/>
        <v>0</v>
      </c>
      <c r="BA230" s="77"/>
      <c r="BB230" s="30"/>
      <c r="BC230" s="30">
        <f t="shared" si="198"/>
        <v>0</v>
      </c>
      <c r="BD230" s="30">
        <f t="shared" si="199"/>
        <v>0</v>
      </c>
      <c r="BE230" s="77"/>
      <c r="BF230" s="30"/>
      <c r="BG230" s="30">
        <f t="shared" si="200"/>
        <v>0</v>
      </c>
      <c r="BH230" s="30">
        <f t="shared" si="201"/>
        <v>0</v>
      </c>
      <c r="BI230" s="77"/>
      <c r="BJ230" s="30"/>
      <c r="BK230" s="30">
        <f t="shared" si="202"/>
        <v>0</v>
      </c>
      <c r="BL230" s="30">
        <f t="shared" si="203"/>
        <v>0</v>
      </c>
      <c r="BM230" s="77"/>
      <c r="BN230" s="30"/>
      <c r="BO230" s="30">
        <f t="shared" si="204"/>
        <v>0</v>
      </c>
      <c r="BP230" s="30">
        <f t="shared" si="205"/>
        <v>0</v>
      </c>
      <c r="BQ230" s="77"/>
      <c r="BR230" s="30"/>
      <c r="BS230" s="30">
        <f t="shared" si="206"/>
        <v>0</v>
      </c>
      <c r="BT230" s="30">
        <f t="shared" si="207"/>
        <v>0</v>
      </c>
      <c r="BU230" s="77"/>
      <c r="BV230" s="30"/>
      <c r="BW230" s="30">
        <f t="shared" si="208"/>
        <v>0</v>
      </c>
      <c r="BX230" s="30">
        <f t="shared" si="209"/>
        <v>0</v>
      </c>
      <c r="BY230" s="77"/>
      <c r="BZ230" s="30"/>
      <c r="CA230" s="30">
        <f t="shared" si="210"/>
        <v>0</v>
      </c>
      <c r="CB230" s="30">
        <f t="shared" si="211"/>
        <v>0</v>
      </c>
      <c r="CC230" s="77"/>
      <c r="CD230" s="30"/>
      <c r="CE230" s="30">
        <f t="shared" si="212"/>
        <v>0</v>
      </c>
      <c r="CF230" s="30">
        <f t="shared" si="213"/>
        <v>0</v>
      </c>
      <c r="CG230" s="77"/>
      <c r="CH230" s="30"/>
      <c r="CI230" s="30">
        <f t="shared" si="214"/>
        <v>0</v>
      </c>
      <c r="CJ230" s="30">
        <f t="shared" si="215"/>
        <v>0</v>
      </c>
      <c r="CK230" s="77"/>
      <c r="CL230" s="30"/>
      <c r="CM230" s="30">
        <f t="shared" si="216"/>
        <v>0</v>
      </c>
      <c r="CN230" s="30">
        <f t="shared" si="217"/>
        <v>0</v>
      </c>
      <c r="CO230" s="77"/>
      <c r="CP230" s="30"/>
      <c r="CQ230" s="30">
        <f t="shared" si="218"/>
        <v>0</v>
      </c>
      <c r="CR230" s="30">
        <f t="shared" si="219"/>
        <v>0</v>
      </c>
      <c r="CS230" s="77"/>
      <c r="CT230" s="30"/>
      <c r="CU230" s="30">
        <f t="shared" si="220"/>
        <v>0</v>
      </c>
      <c r="CV230" s="30">
        <f t="shared" si="221"/>
        <v>0</v>
      </c>
      <c r="CW230" s="77"/>
      <c r="CX230" s="30"/>
      <c r="CY230" s="30">
        <f t="shared" si="222"/>
        <v>0</v>
      </c>
      <c r="CZ230" s="30">
        <f t="shared" si="223"/>
        <v>0</v>
      </c>
      <c r="DA230" s="77"/>
      <c r="DB230" s="30"/>
      <c r="DC230" s="30">
        <f t="shared" si="224"/>
        <v>0</v>
      </c>
      <c r="DD230" s="30">
        <f t="shared" si="225"/>
        <v>0</v>
      </c>
      <c r="DE230" s="77"/>
      <c r="DF230" s="30"/>
      <c r="DG230" s="30">
        <f t="shared" si="226"/>
        <v>0</v>
      </c>
      <c r="DH230" s="30">
        <f t="shared" si="227"/>
        <v>0</v>
      </c>
      <c r="DI230" s="77"/>
      <c r="DJ230" s="30"/>
      <c r="DK230" s="30">
        <f t="shared" si="228"/>
        <v>0</v>
      </c>
      <c r="DL230" s="30">
        <f t="shared" si="229"/>
        <v>0</v>
      </c>
      <c r="DM230" s="77"/>
      <c r="DN230" s="30"/>
      <c r="DO230" s="30">
        <f t="shared" si="230"/>
        <v>0</v>
      </c>
      <c r="DP230" s="30">
        <f t="shared" si="231"/>
        <v>0</v>
      </c>
      <c r="DQ230" s="77"/>
      <c r="DR230" s="30"/>
      <c r="DS230" s="30">
        <f t="shared" si="232"/>
        <v>0</v>
      </c>
      <c r="DT230" s="30">
        <f t="shared" si="233"/>
        <v>0</v>
      </c>
      <c r="DU230" s="77"/>
      <c r="DV230" s="30"/>
      <c r="DW230" s="30">
        <f t="shared" si="234"/>
        <v>0</v>
      </c>
      <c r="DX230" s="30">
        <f t="shared" si="235"/>
        <v>0</v>
      </c>
      <c r="DY230" s="77"/>
      <c r="DZ230" s="30"/>
      <c r="EA230" s="30">
        <f t="shared" si="236"/>
        <v>0</v>
      </c>
      <c r="EB230" s="30">
        <f t="shared" si="237"/>
        <v>0</v>
      </c>
      <c r="EC230" s="71">
        <f t="shared" si="181"/>
        <v>2179.74</v>
      </c>
      <c r="ED230" s="90">
        <f t="shared" si="182"/>
        <v>16316963.9837</v>
      </c>
      <c r="EE230" s="90">
        <f t="shared" si="183"/>
        <v>18274999.661744002</v>
      </c>
      <c r="EF230" s="27" t="s">
        <v>1533</v>
      </c>
      <c r="EG230" s="28" t="s">
        <v>1762</v>
      </c>
      <c r="EH230" s="28" t="s">
        <v>1763</v>
      </c>
      <c r="EI230" s="28"/>
      <c r="EJ230" s="28"/>
      <c r="EK230" s="28"/>
      <c r="EL230" s="28"/>
      <c r="EM230" s="28"/>
      <c r="EN230" s="28"/>
      <c r="EO230" s="28"/>
      <c r="EP230" s="28"/>
      <c r="EQ230" s="28"/>
    </row>
    <row r="231" spans="1:147" ht="19.5" customHeight="1">
      <c r="A231" s="32"/>
      <c r="B231" s="28" t="s">
        <v>1731</v>
      </c>
      <c r="C231" s="28" t="s">
        <v>1753</v>
      </c>
      <c r="D231" s="28" t="s">
        <v>1754</v>
      </c>
      <c r="E231" s="28" t="s">
        <v>1754</v>
      </c>
      <c r="F231" s="28" t="s">
        <v>858</v>
      </c>
      <c r="G231" s="28" t="s">
        <v>758</v>
      </c>
      <c r="H231" s="28" t="s">
        <v>860</v>
      </c>
      <c r="I231" s="75">
        <v>100</v>
      </c>
      <c r="J231" s="76">
        <v>710000000</v>
      </c>
      <c r="K231" s="25" t="s">
        <v>1747</v>
      </c>
      <c r="L231" s="28" t="s">
        <v>1713</v>
      </c>
      <c r="M231" s="28" t="s">
        <v>359</v>
      </c>
      <c r="N231" s="28" t="s">
        <v>1714</v>
      </c>
      <c r="O231" s="28" t="s">
        <v>1715</v>
      </c>
      <c r="P231" s="28"/>
      <c r="Q231" s="28"/>
      <c r="R231" s="28" t="s">
        <v>1628</v>
      </c>
      <c r="S231" s="28" t="s">
        <v>1736</v>
      </c>
      <c r="T231" s="75">
        <v>0</v>
      </c>
      <c r="U231" s="75">
        <v>100</v>
      </c>
      <c r="V231" s="75">
        <v>0</v>
      </c>
      <c r="W231" s="28" t="s">
        <v>1755</v>
      </c>
      <c r="X231" s="28" t="s">
        <v>886</v>
      </c>
      <c r="Y231" s="77">
        <v>37</v>
      </c>
      <c r="Z231" s="30">
        <v>9663</v>
      </c>
      <c r="AA231" s="30">
        <f t="shared" si="184"/>
        <v>357531</v>
      </c>
      <c r="AB231" s="30">
        <f t="shared" si="185"/>
        <v>400434.72000000003</v>
      </c>
      <c r="AC231" s="77">
        <v>39.59</v>
      </c>
      <c r="AD231" s="30">
        <v>10146.15</v>
      </c>
      <c r="AE231" s="30">
        <f t="shared" si="186"/>
        <v>401686.0785</v>
      </c>
      <c r="AF231" s="30">
        <f t="shared" si="187"/>
        <v>449888.40792</v>
      </c>
      <c r="AG231" s="77">
        <v>42.36</v>
      </c>
      <c r="AH231" s="30">
        <v>10501.27</v>
      </c>
      <c r="AI231" s="30">
        <f t="shared" si="188"/>
        <v>444833.79720000003</v>
      </c>
      <c r="AJ231" s="30">
        <f t="shared" si="189"/>
        <v>498213.8528640001</v>
      </c>
      <c r="AK231" s="77">
        <v>45.33</v>
      </c>
      <c r="AL231" s="30">
        <v>10868.81</v>
      </c>
      <c r="AM231" s="30">
        <f t="shared" si="190"/>
        <v>492683.15729999996</v>
      </c>
      <c r="AN231" s="30">
        <f t="shared" si="191"/>
        <v>551805.136176</v>
      </c>
      <c r="AO231" s="77">
        <v>48</v>
      </c>
      <c r="AP231" s="30">
        <v>11249.22</v>
      </c>
      <c r="AQ231" s="30">
        <f t="shared" si="192"/>
        <v>539962.5599999999</v>
      </c>
      <c r="AR231" s="30">
        <f t="shared" si="193"/>
        <v>604758.0671999999</v>
      </c>
      <c r="AS231" s="77"/>
      <c r="AT231" s="30"/>
      <c r="AU231" s="30">
        <f t="shared" si="194"/>
        <v>0</v>
      </c>
      <c r="AV231" s="30">
        <f t="shared" si="195"/>
        <v>0</v>
      </c>
      <c r="AW231" s="77"/>
      <c r="AX231" s="30"/>
      <c r="AY231" s="30">
        <f t="shared" si="196"/>
        <v>0</v>
      </c>
      <c r="AZ231" s="30">
        <f t="shared" si="197"/>
        <v>0</v>
      </c>
      <c r="BA231" s="77"/>
      <c r="BB231" s="30"/>
      <c r="BC231" s="30">
        <f t="shared" si="198"/>
        <v>0</v>
      </c>
      <c r="BD231" s="30">
        <f t="shared" si="199"/>
        <v>0</v>
      </c>
      <c r="BE231" s="77"/>
      <c r="BF231" s="30"/>
      <c r="BG231" s="30">
        <f t="shared" si="200"/>
        <v>0</v>
      </c>
      <c r="BH231" s="30">
        <f t="shared" si="201"/>
        <v>0</v>
      </c>
      <c r="BI231" s="77"/>
      <c r="BJ231" s="30"/>
      <c r="BK231" s="30">
        <f t="shared" si="202"/>
        <v>0</v>
      </c>
      <c r="BL231" s="30">
        <f t="shared" si="203"/>
        <v>0</v>
      </c>
      <c r="BM231" s="77"/>
      <c r="BN231" s="30"/>
      <c r="BO231" s="30">
        <f t="shared" si="204"/>
        <v>0</v>
      </c>
      <c r="BP231" s="30">
        <f t="shared" si="205"/>
        <v>0</v>
      </c>
      <c r="BQ231" s="77"/>
      <c r="BR231" s="30"/>
      <c r="BS231" s="30">
        <f t="shared" si="206"/>
        <v>0</v>
      </c>
      <c r="BT231" s="30">
        <f t="shared" si="207"/>
        <v>0</v>
      </c>
      <c r="BU231" s="77"/>
      <c r="BV231" s="30"/>
      <c r="BW231" s="30">
        <f t="shared" si="208"/>
        <v>0</v>
      </c>
      <c r="BX231" s="30">
        <f t="shared" si="209"/>
        <v>0</v>
      </c>
      <c r="BY231" s="77"/>
      <c r="BZ231" s="30"/>
      <c r="CA231" s="30">
        <f t="shared" si="210"/>
        <v>0</v>
      </c>
      <c r="CB231" s="30">
        <f t="shared" si="211"/>
        <v>0</v>
      </c>
      <c r="CC231" s="77"/>
      <c r="CD231" s="30"/>
      <c r="CE231" s="30">
        <f t="shared" si="212"/>
        <v>0</v>
      </c>
      <c r="CF231" s="30">
        <f t="shared" si="213"/>
        <v>0</v>
      </c>
      <c r="CG231" s="77"/>
      <c r="CH231" s="30"/>
      <c r="CI231" s="30">
        <f t="shared" si="214"/>
        <v>0</v>
      </c>
      <c r="CJ231" s="30">
        <f t="shared" si="215"/>
        <v>0</v>
      </c>
      <c r="CK231" s="77"/>
      <c r="CL231" s="30"/>
      <c r="CM231" s="30">
        <f t="shared" si="216"/>
        <v>0</v>
      </c>
      <c r="CN231" s="30">
        <f t="shared" si="217"/>
        <v>0</v>
      </c>
      <c r="CO231" s="77"/>
      <c r="CP231" s="30"/>
      <c r="CQ231" s="30">
        <f t="shared" si="218"/>
        <v>0</v>
      </c>
      <c r="CR231" s="30">
        <f t="shared" si="219"/>
        <v>0</v>
      </c>
      <c r="CS231" s="77"/>
      <c r="CT231" s="30"/>
      <c r="CU231" s="30">
        <f t="shared" si="220"/>
        <v>0</v>
      </c>
      <c r="CV231" s="30">
        <f t="shared" si="221"/>
        <v>0</v>
      </c>
      <c r="CW231" s="77"/>
      <c r="CX231" s="30"/>
      <c r="CY231" s="30">
        <f t="shared" si="222"/>
        <v>0</v>
      </c>
      <c r="CZ231" s="30">
        <f t="shared" si="223"/>
        <v>0</v>
      </c>
      <c r="DA231" s="77"/>
      <c r="DB231" s="30"/>
      <c r="DC231" s="30">
        <f t="shared" si="224"/>
        <v>0</v>
      </c>
      <c r="DD231" s="30">
        <f t="shared" si="225"/>
        <v>0</v>
      </c>
      <c r="DE231" s="77"/>
      <c r="DF231" s="30"/>
      <c r="DG231" s="30">
        <f t="shared" si="226"/>
        <v>0</v>
      </c>
      <c r="DH231" s="30">
        <f t="shared" si="227"/>
        <v>0</v>
      </c>
      <c r="DI231" s="77"/>
      <c r="DJ231" s="30"/>
      <c r="DK231" s="30">
        <f t="shared" si="228"/>
        <v>0</v>
      </c>
      <c r="DL231" s="30">
        <f t="shared" si="229"/>
        <v>0</v>
      </c>
      <c r="DM231" s="77"/>
      <c r="DN231" s="30"/>
      <c r="DO231" s="30">
        <f t="shared" si="230"/>
        <v>0</v>
      </c>
      <c r="DP231" s="30">
        <f t="shared" si="231"/>
        <v>0</v>
      </c>
      <c r="DQ231" s="77"/>
      <c r="DR231" s="30"/>
      <c r="DS231" s="30">
        <f t="shared" si="232"/>
        <v>0</v>
      </c>
      <c r="DT231" s="30">
        <f t="shared" si="233"/>
        <v>0</v>
      </c>
      <c r="DU231" s="77"/>
      <c r="DV231" s="30"/>
      <c r="DW231" s="30">
        <f t="shared" si="234"/>
        <v>0</v>
      </c>
      <c r="DX231" s="30">
        <f t="shared" si="235"/>
        <v>0</v>
      </c>
      <c r="DY231" s="77"/>
      <c r="DZ231" s="30"/>
      <c r="EA231" s="30">
        <f t="shared" si="236"/>
        <v>0</v>
      </c>
      <c r="EB231" s="30">
        <f t="shared" si="237"/>
        <v>0</v>
      </c>
      <c r="EC231" s="71">
        <f t="shared" si="181"/>
        <v>212.28</v>
      </c>
      <c r="ED231" s="90">
        <f t="shared" si="182"/>
        <v>2236696.593</v>
      </c>
      <c r="EE231" s="90">
        <f t="shared" si="183"/>
        <v>2505100.18416</v>
      </c>
      <c r="EF231" s="27" t="s">
        <v>1533</v>
      </c>
      <c r="EG231" s="28" t="s">
        <v>1764</v>
      </c>
      <c r="EH231" s="28" t="s">
        <v>1765</v>
      </c>
      <c r="EI231" s="28"/>
      <c r="EJ231" s="28"/>
      <c r="EK231" s="28"/>
      <c r="EL231" s="28"/>
      <c r="EM231" s="28"/>
      <c r="EN231" s="28"/>
      <c r="EO231" s="28"/>
      <c r="EP231" s="28"/>
      <c r="EQ231" s="28"/>
    </row>
    <row r="232" spans="1:147" ht="19.5" customHeight="1">
      <c r="A232" s="67"/>
      <c r="B232" s="56" t="s">
        <v>1732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30"/>
      <c r="AA232" s="68">
        <f>SUM(AA153:AA221)</f>
        <v>1555318341.97</v>
      </c>
      <c r="AB232" s="68">
        <f>SUM(AB153:AB221)</f>
        <v>1741956543.0064</v>
      </c>
      <c r="AC232" s="30"/>
      <c r="AD232" s="30"/>
      <c r="AE232" s="68">
        <f>SUM(AE153:AE221)</f>
        <v>2030082931.97</v>
      </c>
      <c r="AF232" s="68">
        <f>SUM(AF153:AF221)</f>
        <v>2273692883.806401</v>
      </c>
      <c r="AG232" s="30"/>
      <c r="AH232" s="30"/>
      <c r="AI232" s="68">
        <f>SUM(AI153:AI221)</f>
        <v>2030082931.97</v>
      </c>
      <c r="AJ232" s="68">
        <f>SUM(AJ153:AJ221)</f>
        <v>2273692883.806401</v>
      </c>
      <c r="AK232" s="30"/>
      <c r="AL232" s="30"/>
      <c r="AM232" s="68">
        <f>SUM(AM153:AM221)</f>
        <v>2030082931.97</v>
      </c>
      <c r="AN232" s="68">
        <f>SUM(AN153:AN221)</f>
        <v>2273692883.806401</v>
      </c>
      <c r="AO232" s="30"/>
      <c r="AP232" s="30"/>
      <c r="AQ232" s="68">
        <f>SUM(AQ153:AQ221)</f>
        <v>2030082931.97</v>
      </c>
      <c r="AR232" s="68">
        <f>SUM(AR153:AR221)</f>
        <v>2273692883.806401</v>
      </c>
      <c r="AS232" s="30"/>
      <c r="AT232" s="30"/>
      <c r="AU232" s="68">
        <f>SUM(AU153:AU221)</f>
        <v>864892573</v>
      </c>
      <c r="AV232" s="68">
        <f>SUM(AV153:AV221)</f>
        <v>968679681.7600002</v>
      </c>
      <c r="AW232" s="30"/>
      <c r="AX232" s="30"/>
      <c r="AY232" s="68">
        <f>SUM(AY153:AY221)</f>
        <v>864892573</v>
      </c>
      <c r="AZ232" s="68">
        <f>SUM(AZ153:AZ221)</f>
        <v>968679681.7600002</v>
      </c>
      <c r="BA232" s="30"/>
      <c r="BB232" s="30"/>
      <c r="BC232" s="68">
        <f>SUM(BC153:BC221)</f>
        <v>864892573</v>
      </c>
      <c r="BD232" s="68">
        <f>SUM(BD153:BD221)</f>
        <v>968679681.7600002</v>
      </c>
      <c r="BE232" s="30"/>
      <c r="BF232" s="30"/>
      <c r="BG232" s="68">
        <f>SUM(BG153:BG221)</f>
        <v>864892573</v>
      </c>
      <c r="BH232" s="68">
        <f>SUM(BH153:BH221)</f>
        <v>968679681.7600002</v>
      </c>
      <c r="BI232" s="30"/>
      <c r="BJ232" s="30"/>
      <c r="BK232" s="68">
        <f>SUM(BK153:BK221)</f>
        <v>864892573</v>
      </c>
      <c r="BL232" s="68">
        <f>SUM(BL153:BL221)</f>
        <v>968679681.7600002</v>
      </c>
      <c r="BM232" s="30"/>
      <c r="BN232" s="30"/>
      <c r="BO232" s="68">
        <f>SUM(BO153:BO221)</f>
        <v>0</v>
      </c>
      <c r="BP232" s="68">
        <f>SUM(BP153:BP221)</f>
        <v>0</v>
      </c>
      <c r="BQ232" s="30"/>
      <c r="BR232" s="30"/>
      <c r="BS232" s="68">
        <f>SUM(BS153:BS221)</f>
        <v>0</v>
      </c>
      <c r="BT232" s="68">
        <f>SUM(BT153:BT221)</f>
        <v>0</v>
      </c>
      <c r="BU232" s="30"/>
      <c r="BV232" s="30"/>
      <c r="BW232" s="68">
        <f>SUM(BW153:BW221)</f>
        <v>0</v>
      </c>
      <c r="BX232" s="68">
        <f>SUM(BX153:BX221)</f>
        <v>0</v>
      </c>
      <c r="BY232" s="30"/>
      <c r="BZ232" s="30"/>
      <c r="CA232" s="68">
        <f>SUM(CA153:CA221)</f>
        <v>0</v>
      </c>
      <c r="CB232" s="68">
        <f>SUM(CB153:CB221)</f>
        <v>0</v>
      </c>
      <c r="CC232" s="30"/>
      <c r="CD232" s="30"/>
      <c r="CE232" s="68">
        <f>SUM(CE153:CE221)</f>
        <v>0</v>
      </c>
      <c r="CF232" s="68">
        <f>SUM(CF153:CF221)</f>
        <v>0</v>
      </c>
      <c r="CG232" s="30"/>
      <c r="CH232" s="30"/>
      <c r="CI232" s="68">
        <f>SUM(CI153:CI221)</f>
        <v>0</v>
      </c>
      <c r="CJ232" s="68">
        <f>SUM(CJ153:CJ221)</f>
        <v>0</v>
      </c>
      <c r="CK232" s="30"/>
      <c r="CL232" s="30"/>
      <c r="CM232" s="68">
        <f>SUM(CM153:CM221)</f>
        <v>0</v>
      </c>
      <c r="CN232" s="68">
        <f>SUM(CN153:CN221)</f>
        <v>0</v>
      </c>
      <c r="CO232" s="30"/>
      <c r="CP232" s="30"/>
      <c r="CQ232" s="68">
        <f>SUM(CQ153:CQ221)</f>
        <v>0</v>
      </c>
      <c r="CR232" s="68">
        <f>SUM(CR153:CR221)</f>
        <v>0</v>
      </c>
      <c r="CS232" s="30"/>
      <c r="CT232" s="30"/>
      <c r="CU232" s="68">
        <f>SUM(CU153:CU221)</f>
        <v>0</v>
      </c>
      <c r="CV232" s="68">
        <f>SUM(CV153:CV221)</f>
        <v>0</v>
      </c>
      <c r="CW232" s="30"/>
      <c r="CX232" s="30"/>
      <c r="CY232" s="68">
        <f>SUM(CY153:CY221)</f>
        <v>0</v>
      </c>
      <c r="CZ232" s="68">
        <f>SUM(CZ153:CZ221)</f>
        <v>0</v>
      </c>
      <c r="DA232" s="30"/>
      <c r="DB232" s="30"/>
      <c r="DC232" s="68">
        <f>SUM(DC153:DC221)</f>
        <v>0</v>
      </c>
      <c r="DD232" s="68">
        <f>SUM(DD153:DD221)</f>
        <v>0</v>
      </c>
      <c r="DE232" s="30"/>
      <c r="DF232" s="30"/>
      <c r="DG232" s="68">
        <f>SUM(DG153:DG221)</f>
        <v>0</v>
      </c>
      <c r="DH232" s="68">
        <f>SUM(DH153:DH221)</f>
        <v>0</v>
      </c>
      <c r="DI232" s="30"/>
      <c r="DJ232" s="30"/>
      <c r="DK232" s="68">
        <f>SUM(DK153:DK221)</f>
        <v>0</v>
      </c>
      <c r="DL232" s="68">
        <f>SUM(DL153:DL221)</f>
        <v>0</v>
      </c>
      <c r="DM232" s="30"/>
      <c r="DN232" s="30"/>
      <c r="DO232" s="68">
        <f>SUM(DO153:DO221)</f>
        <v>0</v>
      </c>
      <c r="DP232" s="68">
        <f>SUM(DP153:DP221)</f>
        <v>0</v>
      </c>
      <c r="DQ232" s="30"/>
      <c r="DR232" s="30"/>
      <c r="DS232" s="68">
        <f>SUM(DS153:DS221)</f>
        <v>0</v>
      </c>
      <c r="DT232" s="68">
        <f>SUM(DT153:DT221)</f>
        <v>0</v>
      </c>
      <c r="DU232" s="30"/>
      <c r="DV232" s="30"/>
      <c r="DW232" s="68">
        <f>SUM(DW153:DW221)</f>
        <v>0</v>
      </c>
      <c r="DX232" s="68">
        <f>SUM(DX153:DX221)</f>
        <v>0</v>
      </c>
      <c r="DY232" s="30"/>
      <c r="DZ232" s="30"/>
      <c r="EA232" s="68">
        <f>SUM(EA153:EA221)</f>
        <v>0</v>
      </c>
      <c r="EB232" s="68">
        <f>SUM(EB153:EB221)</f>
        <v>0</v>
      </c>
      <c r="EC232" s="30"/>
      <c r="ED232" s="108">
        <f>SUM(ED153:ED231)</f>
        <v>17041009953.056301</v>
      </c>
      <c r="EE232" s="108">
        <f>SUM(EE153:EE231)</f>
        <v>19085931147.423054</v>
      </c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</row>
    <row r="233" spans="1:147" ht="19.5" customHeight="1">
      <c r="A233" s="28"/>
      <c r="B233" s="56" t="s">
        <v>1766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108">
        <f>ED148+ED151+ED232</f>
        <v>354979375049.3763</v>
      </c>
      <c r="EE233" s="108">
        <f>EE148+EE151+EE232</f>
        <v>397576900055.30145</v>
      </c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</row>
  </sheetData>
  <sheetProtection/>
  <autoFilter ref="A7:EQ7"/>
  <mergeCells count="168">
    <mergeCell ref="DY5:DY6"/>
    <mergeCell ref="DZ5:DZ6"/>
    <mergeCell ref="EA5:EA6"/>
    <mergeCell ref="EB5:EB6"/>
    <mergeCell ref="DW5:DW6"/>
    <mergeCell ref="DX5:DX6"/>
    <mergeCell ref="DY4:EB4"/>
    <mergeCell ref="DO5:DO6"/>
    <mergeCell ref="DP5:DP6"/>
    <mergeCell ref="DQ5:DQ6"/>
    <mergeCell ref="DR5:DR6"/>
    <mergeCell ref="DS5:DS6"/>
    <mergeCell ref="DT5:DT6"/>
    <mergeCell ref="DU4:DX4"/>
    <mergeCell ref="DU5:DU6"/>
    <mergeCell ref="DV5:DV6"/>
    <mergeCell ref="DH5:DH6"/>
    <mergeCell ref="DI4:DL4"/>
    <mergeCell ref="DM4:DP4"/>
    <mergeCell ref="DQ4:DT4"/>
    <mergeCell ref="DI5:DI6"/>
    <mergeCell ref="DJ5:DJ6"/>
    <mergeCell ref="DK5:DK6"/>
    <mergeCell ref="DL5:DL6"/>
    <mergeCell ref="DM5:DM6"/>
    <mergeCell ref="DN5:DN6"/>
    <mergeCell ref="CZ5:CZ6"/>
    <mergeCell ref="DA4:DD4"/>
    <mergeCell ref="DE4:DH4"/>
    <mergeCell ref="DA5:DA6"/>
    <mergeCell ref="DB5:DB6"/>
    <mergeCell ref="DC5:DC6"/>
    <mergeCell ref="DD5:DD6"/>
    <mergeCell ref="DE5:DE6"/>
    <mergeCell ref="DF5:DF6"/>
    <mergeCell ref="DG5:DG6"/>
    <mergeCell ref="CT5:CT6"/>
    <mergeCell ref="CU5:CU6"/>
    <mergeCell ref="CV5:CV6"/>
    <mergeCell ref="CW5:CW6"/>
    <mergeCell ref="CX5:CX6"/>
    <mergeCell ref="CY5:CY6"/>
    <mergeCell ref="CN5:CN6"/>
    <mergeCell ref="CO5:CO6"/>
    <mergeCell ref="CP5:CP6"/>
    <mergeCell ref="CQ5:CQ6"/>
    <mergeCell ref="CR5:CR6"/>
    <mergeCell ref="CS5:CS6"/>
    <mergeCell ref="CC4:CF4"/>
    <mergeCell ref="CG4:CJ4"/>
    <mergeCell ref="BY5:BY6"/>
    <mergeCell ref="BZ5:BZ6"/>
    <mergeCell ref="CA5:CA6"/>
    <mergeCell ref="CB5:CB6"/>
    <mergeCell ref="CC5:CC6"/>
    <mergeCell ref="CD5:CD6"/>
    <mergeCell ref="CE5:CE6"/>
    <mergeCell ref="BY4:CB4"/>
    <mergeCell ref="CF5:CF6"/>
    <mergeCell ref="CG5:CG6"/>
    <mergeCell ref="CH5:CH6"/>
    <mergeCell ref="CI5:CI6"/>
    <mergeCell ref="CJ5:CJ6"/>
    <mergeCell ref="CK4:CN4"/>
    <mergeCell ref="CO4:CR4"/>
    <mergeCell ref="BT5:BT6"/>
    <mergeCell ref="BU4:BX4"/>
    <mergeCell ref="BU5:BU6"/>
    <mergeCell ref="BV5:BV6"/>
    <mergeCell ref="BW5:BW6"/>
    <mergeCell ref="BX5:BX6"/>
    <mergeCell ref="CW4:CZ4"/>
    <mergeCell ref="CK5:CK6"/>
    <mergeCell ref="CL5:CL6"/>
    <mergeCell ref="EE5:EE6"/>
    <mergeCell ref="EC5:EC6"/>
    <mergeCell ref="ED5:ED6"/>
    <mergeCell ref="CM5:CM6"/>
    <mergeCell ref="BM4:BP4"/>
    <mergeCell ref="BM5:BM6"/>
    <mergeCell ref="BN5:BN6"/>
    <mergeCell ref="BO5:BO6"/>
    <mergeCell ref="BP5:BP6"/>
    <mergeCell ref="CS4:CV4"/>
    <mergeCell ref="BQ4:BT4"/>
    <mergeCell ref="BQ5:BQ6"/>
    <mergeCell ref="BR5:BR6"/>
    <mergeCell ref="BS5:BS6"/>
    <mergeCell ref="BE4:BH4"/>
    <mergeCell ref="BE5:BE6"/>
    <mergeCell ref="BF5:BF6"/>
    <mergeCell ref="BG5:BG6"/>
    <mergeCell ref="BH5:BH6"/>
    <mergeCell ref="BI4:BL4"/>
    <mergeCell ref="BI5:BI6"/>
    <mergeCell ref="BJ5:BJ6"/>
    <mergeCell ref="BK5:BK6"/>
    <mergeCell ref="BL5:BL6"/>
    <mergeCell ref="AW4:AZ4"/>
    <mergeCell ref="AW5:AW6"/>
    <mergeCell ref="AX5:AX6"/>
    <mergeCell ref="AY5:AY6"/>
    <mergeCell ref="AZ5:AZ6"/>
    <mergeCell ref="BA4:BD4"/>
    <mergeCell ref="BA5:BA6"/>
    <mergeCell ref="BB5:BB6"/>
    <mergeCell ref="BC5:BC6"/>
    <mergeCell ref="BD5:BD6"/>
    <mergeCell ref="T4:V5"/>
    <mergeCell ref="O4:O6"/>
    <mergeCell ref="A4:A6"/>
    <mergeCell ref="EG4:EH4"/>
    <mergeCell ref="EI4:EQ4"/>
    <mergeCell ref="EG5:EG6"/>
    <mergeCell ref="EH5:EH6"/>
    <mergeCell ref="EI5:EK5"/>
    <mergeCell ref="EL5:EN5"/>
    <mergeCell ref="EO5:EQ5"/>
    <mergeCell ref="AM5:AM6"/>
    <mergeCell ref="AN5:AN6"/>
    <mergeCell ref="B4:B6"/>
    <mergeCell ref="H4:H6"/>
    <mergeCell ref="EF4:EF6"/>
    <mergeCell ref="G4:G6"/>
    <mergeCell ref="M4:M6"/>
    <mergeCell ref="N4:N6"/>
    <mergeCell ref="X4:X6"/>
    <mergeCell ref="EC4:EE4"/>
    <mergeCell ref="I4:I6"/>
    <mergeCell ref="J4:J6"/>
    <mergeCell ref="K4:K6"/>
    <mergeCell ref="AO4:AR4"/>
    <mergeCell ref="AP5:AP6"/>
    <mergeCell ref="AQ5:AQ6"/>
    <mergeCell ref="AR5:AR6"/>
    <mergeCell ref="AK4:AN4"/>
    <mergeCell ref="AK5:AK6"/>
    <mergeCell ref="AL5:AL6"/>
    <mergeCell ref="AC5:AC6"/>
    <mergeCell ref="AD5:AD6"/>
    <mergeCell ref="C4:C6"/>
    <mergeCell ref="D4:D6"/>
    <mergeCell ref="E4:E6"/>
    <mergeCell ref="L4:L6"/>
    <mergeCell ref="R5:S5"/>
    <mergeCell ref="Q4:S4"/>
    <mergeCell ref="P4:P6"/>
    <mergeCell ref="F4:F6"/>
    <mergeCell ref="W4:W6"/>
    <mergeCell ref="Y5:Y6"/>
    <mergeCell ref="AT5:AT6"/>
    <mergeCell ref="AU5:AU6"/>
    <mergeCell ref="AS5:AS6"/>
    <mergeCell ref="AG4:AJ4"/>
    <mergeCell ref="AG5:AG6"/>
    <mergeCell ref="AH5:AH6"/>
    <mergeCell ref="AI5:AI6"/>
    <mergeCell ref="AJ5:AJ6"/>
    <mergeCell ref="AV5:AV6"/>
    <mergeCell ref="AS4:AV4"/>
    <mergeCell ref="Z5:Z6"/>
    <mergeCell ref="AA5:AA6"/>
    <mergeCell ref="AO5:AO6"/>
    <mergeCell ref="AE5:AE6"/>
    <mergeCell ref="AF5:AF6"/>
    <mergeCell ref="AB5:AB6"/>
    <mergeCell ref="Y4:AB4"/>
    <mergeCell ref="AC4:AF4"/>
  </mergeCells>
  <dataValidations count="12">
    <dataValidation type="list" allowBlank="1" showInputMessage="1" showErrorMessage="1" sqref="P9:P147 P154:P231">
      <formula1>Инкотермс</formula1>
    </dataValidation>
    <dataValidation type="whole" allowBlank="1" showInputMessage="1" showErrorMessage="1" sqref="I9:I147 T9:V147 I153:I231 T153:V231">
      <formula1>0</formula1>
      <formula2>100</formula2>
    </dataValidation>
    <dataValidation type="list" allowBlank="1" showInputMessage="1" showErrorMessage="1" sqref="X9:X147 X153:X231">
      <formula1>НДС</formula1>
    </dataValidation>
    <dataValidation type="textLength" operator="equal" allowBlank="1" showInputMessage="1" showErrorMessage="1" error="БИН должен содержать 12 символов" sqref="EF9:EF147 AZ153 EF153:EF231">
      <formula1>12</formula1>
    </dataValidation>
    <dataValidation type="textLength" operator="equal" allowBlank="1" showInputMessage="1" showErrorMessage="1" error="Код КАТО должен содержать 9 символов" sqref="J9:J147 N9:N147 N220 N173:N174 N178 N182 N190 N198:N199 N201:N202 N204 N207:N208 N160 N215 N166:N167 N169:N171 N162:N164 N192:N196 N158 N156 N212 J154:J231 N222:N231 N154">
      <formula1>9</formula1>
    </dataValidation>
    <dataValidation type="list" allowBlank="1" showInputMessage="1" showErrorMessage="1" sqref="F9:F147 F222:F231 F153">
      <formula1>Способ_закупок</formula1>
    </dataValidation>
    <dataValidation type="list" allowBlank="1" showInputMessage="1" showErrorMessage="1" sqref="H9:H147 H153:H231">
      <formula1>Приоритет_закупок</formula1>
    </dataValidation>
    <dataValidation type="list" allowBlank="1" showInputMessage="1" sqref="EL9:EL147 EI9:EI147 EO9:EO147 EI155:EI161 EI163:EI231 EL154:EL231 EO154:EO231">
      <formula1>атрибут</formula1>
    </dataValidation>
    <dataValidation type="list" allowBlank="1" showInputMessage="1" showErrorMessage="1" sqref="W9:W147 W222:W227">
      <formula1>ЕИ</formula1>
    </dataValidation>
    <dataValidation type="list" allowBlank="1" showInputMessage="1" showErrorMessage="1" sqref="G9:G147 G154:G231">
      <formula1>основания_ИО</formula1>
    </dataValidation>
    <dataValidation type="custom" allowBlank="1" showInputMessage="1" showErrorMessage="1" sqref="AA9:AA147 AU155:AU161 BG155:BG161 BK155:BK161 BC155:BC161 AY155:AY161 AY163:AY221 BC163:BC221 BK163:BK221 BG163:BG221 AU163:AU221 AE153:AE221 AQ153:AQ221 AM153:AM221 AI153:AI221 AA153:AA231">
      <formula1>Y9*Z9</formula1>
    </dataValidation>
    <dataValidation type="list" allowBlank="1" showInputMessage="1" showErrorMessage="1" sqref="G153">
      <formula1>осн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882</v>
      </c>
    </row>
    <row r="4" ht="15">
      <c r="B4" t="s">
        <v>883</v>
      </c>
    </row>
    <row r="5" ht="15">
      <c r="B5" t="s">
        <v>884</v>
      </c>
    </row>
    <row r="6" ht="15">
      <c r="B6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883</v>
      </c>
    </row>
    <row r="4" ht="15">
      <c r="B4" t="s">
        <v>884</v>
      </c>
    </row>
    <row r="5" ht="15">
      <c r="B5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886</v>
      </c>
    </row>
    <row r="4" ht="15">
      <c r="B4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35" t="s">
        <v>899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thickBot="1">
      <c r="A2" s="14" t="s">
        <v>900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983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989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990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991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992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998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999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1000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1001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1002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1003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1008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1009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1012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1013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1018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1019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1021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1022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1023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1028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1029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1030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1031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1032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1033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1038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1039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1040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1041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1042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1043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1048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1049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1050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1051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1052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1053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1058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1059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1060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1061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1062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1063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1074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1078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1079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1080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1081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1082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1083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1084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1086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1088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1089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1090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1091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1092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1093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1095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1096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1098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1099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1100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1101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1102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1103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1104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1106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1108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1109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1111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1112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1113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1114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1115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1116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1118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1119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1120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1121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1122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1123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1126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1127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1128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1129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1130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1131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1132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1133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1134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1135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1136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1137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1138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1139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1140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1141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1142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1143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1146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1148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1149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1150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1151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1152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1153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1154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1155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1156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1157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1158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1159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1160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1161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1162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1163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1164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1165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1166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1167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1168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1169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1170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1171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1172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1173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1174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1175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1176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1178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1179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1180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1181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1182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1183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1184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1185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1186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1187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1188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1189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1190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1191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1192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1193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1194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1195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1196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1197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1198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1199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1200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1201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1202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1203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1204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1205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1206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1207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1208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1209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1210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1211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1212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1213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1214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1215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1216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1217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1218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1219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1220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1221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1222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1223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1224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1225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1226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1227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1228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1229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1230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1231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1232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1233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1234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1235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1236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1237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1238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1239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1240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1241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1242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1243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1244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1245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1246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1247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1248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1249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1250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1251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1252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1253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1254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1255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1256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1257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1258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1259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1260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1262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1263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1264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1265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1266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1267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1268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1269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1270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1271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1272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1273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1274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1276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1277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1278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1279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1280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1281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1282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1283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1284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1285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1286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1287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1288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1289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1290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1291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1292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1293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1294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1295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1296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1297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1298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1299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1300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1301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1302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1303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1304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1305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1306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1307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1308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1309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1310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1311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1312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1313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1314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1315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1316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1317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1318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1319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1320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1321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1322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1323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1324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1325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1326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1327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1328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1329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1330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1331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1332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1333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1334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1335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1336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1338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1339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1340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1341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1342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1343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1344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1345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1346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1347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1348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1349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1350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1351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1352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1353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1354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1355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1356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1357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1358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1359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1360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1361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1362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1363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1364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1365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1366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1367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1368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1369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1370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1371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1372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1373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1374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1375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1376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1377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1378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1379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1380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1381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1382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1383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1384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1385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1386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1387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1388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1389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1390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1391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1392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1393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1394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1395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1396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1397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1398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1399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1400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1401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1402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1403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1404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1405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1406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1407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1408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1409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1410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1411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1412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1413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1414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1415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1416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1417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1418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1419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1420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1421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1422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1423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1424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1426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1427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1428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1429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1430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1431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1432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1433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1434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1435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1436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1437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1438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1439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1440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1441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1442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1443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1444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1445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1446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1447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1448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1449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1450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1451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1452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1453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1454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1455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1456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1457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1458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1459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1460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1461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1462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1463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1464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1465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1466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1467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1468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1469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1470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1471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1472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1473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1474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1475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1476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1477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1478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1479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1480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1481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1482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1483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1484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1485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1486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1487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1488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1489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1490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1491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1492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1493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1494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1495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1496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1497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1498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1499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1500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1501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1502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1503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1504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1505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1506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1507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1508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1509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1510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1511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1512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1513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1514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36" t="s">
        <v>700</v>
      </c>
      <c r="B1" s="36"/>
      <c r="C1" s="17"/>
    </row>
    <row r="2" spans="1:3" ht="15.75">
      <c r="A2" s="8" t="s">
        <v>698</v>
      </c>
      <c r="B2" s="16" t="s">
        <v>699</v>
      </c>
      <c r="C2" s="18"/>
    </row>
    <row r="3" spans="1:3" ht="15">
      <c r="A3" s="21" t="s">
        <v>908</v>
      </c>
      <c r="B3" s="22" t="s">
        <v>908</v>
      </c>
      <c r="C3" s="19"/>
    </row>
    <row r="4" spans="1:3" ht="15">
      <c r="A4" s="21" t="s">
        <v>909</v>
      </c>
      <c r="B4" s="22" t="s">
        <v>909</v>
      </c>
      <c r="C4" s="17"/>
    </row>
    <row r="5" spans="1:3" ht="15">
      <c r="A5" s="21" t="s">
        <v>910</v>
      </c>
      <c r="B5" s="22" t="s">
        <v>910</v>
      </c>
      <c r="C5" s="17"/>
    </row>
    <row r="6" spans="1:3" ht="15">
      <c r="A6" s="21" t="s">
        <v>911</v>
      </c>
      <c r="B6" s="22" t="s">
        <v>912</v>
      </c>
      <c r="C6" s="17"/>
    </row>
    <row r="7" spans="1:3" ht="15">
      <c r="A7" s="21" t="s">
        <v>913</v>
      </c>
      <c r="B7" s="22" t="s">
        <v>914</v>
      </c>
      <c r="C7" s="17"/>
    </row>
    <row r="8" spans="1:3" ht="15">
      <c r="A8" s="21" t="s">
        <v>915</v>
      </c>
      <c r="B8" s="22" t="s">
        <v>916</v>
      </c>
      <c r="C8" s="17"/>
    </row>
    <row r="9" spans="1:3" ht="15">
      <c r="A9" s="21" t="s">
        <v>917</v>
      </c>
      <c r="B9" s="22" t="s">
        <v>918</v>
      </c>
      <c r="C9" s="17"/>
    </row>
    <row r="10" spans="1:3" ht="15">
      <c r="A10" s="21" t="s">
        <v>919</v>
      </c>
      <c r="B10" s="22" t="s">
        <v>920</v>
      </c>
      <c r="C10" s="17"/>
    </row>
    <row r="11" spans="1:3" ht="15">
      <c r="A11" s="21" t="s">
        <v>921</v>
      </c>
      <c r="B11" s="22" t="s">
        <v>922</v>
      </c>
      <c r="C11" s="17"/>
    </row>
    <row r="12" spans="1:3" ht="15">
      <c r="A12" s="21" t="s">
        <v>923</v>
      </c>
      <c r="B12" s="22" t="s">
        <v>924</v>
      </c>
      <c r="C12" s="17"/>
    </row>
    <row r="13" spans="1:3" ht="15">
      <c r="A13" s="21" t="s">
        <v>925</v>
      </c>
      <c r="B13" s="22" t="s">
        <v>926</v>
      </c>
      <c r="C13" s="17"/>
    </row>
    <row r="14" spans="1:3" ht="15">
      <c r="A14" s="21" t="s">
        <v>927</v>
      </c>
      <c r="B14" s="22" t="s">
        <v>928</v>
      </c>
      <c r="C14" s="17"/>
    </row>
    <row r="15" spans="1:3" ht="15">
      <c r="A15" s="21" t="s">
        <v>929</v>
      </c>
      <c r="B15" s="22" t="s">
        <v>930</v>
      </c>
      <c r="C15" s="17"/>
    </row>
    <row r="16" spans="1:3" ht="15">
      <c r="A16" s="21" t="s">
        <v>931</v>
      </c>
      <c r="B16" s="22" t="s">
        <v>932</v>
      </c>
      <c r="C16" s="17"/>
    </row>
    <row r="17" spans="1:3" ht="15">
      <c r="A17" s="21" t="s">
        <v>933</v>
      </c>
      <c r="B17" s="22" t="s">
        <v>933</v>
      </c>
      <c r="C17" s="17"/>
    </row>
    <row r="18" spans="1:3" ht="15">
      <c r="A18" s="21" t="s">
        <v>934</v>
      </c>
      <c r="B18" s="22" t="s">
        <v>934</v>
      </c>
      <c r="C18" s="17"/>
    </row>
    <row r="19" spans="1:3" ht="15">
      <c r="A19" s="21" t="s">
        <v>935</v>
      </c>
      <c r="B19" s="22" t="s">
        <v>935</v>
      </c>
      <c r="C19" s="17"/>
    </row>
    <row r="20" spans="1:3" ht="15">
      <c r="A20" s="21" t="s">
        <v>936</v>
      </c>
      <c r="B20" s="22" t="s">
        <v>936</v>
      </c>
      <c r="C20" s="17"/>
    </row>
    <row r="21" spans="1:3" ht="15">
      <c r="A21" s="21" t="s">
        <v>937</v>
      </c>
      <c r="B21" s="22" t="s">
        <v>938</v>
      </c>
      <c r="C21" s="17"/>
    </row>
    <row r="22" spans="1:3" ht="15">
      <c r="A22" s="21" t="s">
        <v>939</v>
      </c>
      <c r="B22" s="22" t="s">
        <v>940</v>
      </c>
      <c r="C22" s="17"/>
    </row>
    <row r="23" spans="1:3" ht="15">
      <c r="A23" s="21" t="s">
        <v>941</v>
      </c>
      <c r="B23" s="22" t="s">
        <v>941</v>
      </c>
      <c r="C23" s="17"/>
    </row>
    <row r="24" spans="1:3" ht="15">
      <c r="A24" s="21" t="s">
        <v>942</v>
      </c>
      <c r="B24" s="22" t="s">
        <v>942</v>
      </c>
      <c r="C24" s="17"/>
    </row>
    <row r="25" spans="1:3" ht="15">
      <c r="A25" s="21" t="s">
        <v>943</v>
      </c>
      <c r="B25" s="22" t="s">
        <v>944</v>
      </c>
      <c r="C25" s="17"/>
    </row>
    <row r="26" spans="1:3" ht="15">
      <c r="A26" s="21" t="s">
        <v>945</v>
      </c>
      <c r="B26" s="22" t="s">
        <v>945</v>
      </c>
      <c r="C26" s="17"/>
    </row>
    <row r="27" spans="1:3" ht="15">
      <c r="A27" s="21" t="s">
        <v>946</v>
      </c>
      <c r="B27" s="22" t="s">
        <v>947</v>
      </c>
      <c r="C27" s="17"/>
    </row>
    <row r="28" spans="1:3" ht="15">
      <c r="A28" s="21" t="s">
        <v>948</v>
      </c>
      <c r="B28" s="22" t="s">
        <v>949</v>
      </c>
      <c r="C28" s="17"/>
    </row>
    <row r="29" spans="1:3" s="7" customFormat="1" ht="15">
      <c r="A29" s="23" t="s">
        <v>1528</v>
      </c>
      <c r="B29" s="24" t="s">
        <v>1529</v>
      </c>
      <c r="C29" s="17"/>
    </row>
    <row r="30" spans="1:3" ht="15">
      <c r="A30" s="21" t="s">
        <v>950</v>
      </c>
      <c r="B30" s="22" t="s">
        <v>951</v>
      </c>
      <c r="C30" s="17"/>
    </row>
    <row r="31" spans="1:3" ht="15">
      <c r="A31" s="21" t="s">
        <v>952</v>
      </c>
      <c r="B31" s="22" t="s">
        <v>953</v>
      </c>
      <c r="C31" s="17"/>
    </row>
    <row r="32" spans="1:3" ht="15">
      <c r="A32" s="21" t="s">
        <v>954</v>
      </c>
      <c r="B32" s="22" t="s">
        <v>955</v>
      </c>
      <c r="C32" s="17"/>
    </row>
    <row r="33" spans="1:3" ht="15">
      <c r="A33" s="21" t="s">
        <v>956</v>
      </c>
      <c r="B33" s="22" t="s">
        <v>956</v>
      </c>
      <c r="C33" s="17"/>
    </row>
    <row r="34" spans="1:3" ht="15">
      <c r="A34" s="21" t="s">
        <v>957</v>
      </c>
      <c r="B34" s="22" t="s">
        <v>958</v>
      </c>
      <c r="C34" s="17"/>
    </row>
    <row r="35" spans="1:3" ht="15">
      <c r="A35" s="21" t="s">
        <v>959</v>
      </c>
      <c r="B35" s="22" t="s">
        <v>960</v>
      </c>
      <c r="C35" s="17"/>
    </row>
    <row r="36" spans="1:3" ht="15">
      <c r="A36" s="21" t="s">
        <v>961</v>
      </c>
      <c r="B36" s="22" t="s">
        <v>962</v>
      </c>
      <c r="C36" s="17"/>
    </row>
    <row r="37" spans="1:3" ht="15">
      <c r="A37" s="21" t="s">
        <v>963</v>
      </c>
      <c r="B37" s="22" t="s">
        <v>964</v>
      </c>
      <c r="C37" s="17"/>
    </row>
    <row r="38" spans="1:3" ht="15">
      <c r="A38" s="21" t="s">
        <v>965</v>
      </c>
      <c r="B38" s="22" t="s">
        <v>966</v>
      </c>
      <c r="C38" s="17"/>
    </row>
    <row r="39" spans="1:3" ht="15">
      <c r="A39" s="21" t="s">
        <v>967</v>
      </c>
      <c r="B39" s="22" t="s">
        <v>968</v>
      </c>
      <c r="C39" s="17"/>
    </row>
    <row r="40" spans="1:3" ht="15">
      <c r="A40" s="21" t="s">
        <v>969</v>
      </c>
      <c r="B40" s="22" t="s">
        <v>970</v>
      </c>
      <c r="C40" s="17"/>
    </row>
    <row r="41" spans="1:3" ht="15">
      <c r="A41" s="21" t="s">
        <v>971</v>
      </c>
      <c r="B41" s="22" t="s">
        <v>972</v>
      </c>
      <c r="C41" s="17"/>
    </row>
    <row r="42" spans="1:3" ht="15">
      <c r="A42" s="21" t="s">
        <v>973</v>
      </c>
      <c r="B42" s="22" t="s">
        <v>974</v>
      </c>
      <c r="C42" s="17"/>
    </row>
    <row r="43" spans="1:3" ht="15">
      <c r="A43" s="21" t="s">
        <v>975</v>
      </c>
      <c r="B43" s="22" t="s">
        <v>976</v>
      </c>
      <c r="C43" s="17"/>
    </row>
    <row r="44" spans="1:3" ht="15">
      <c r="A44" s="21" t="s">
        <v>977</v>
      </c>
      <c r="B44" s="22" t="s">
        <v>978</v>
      </c>
      <c r="C44" s="17"/>
    </row>
    <row r="45" spans="1:3" ht="15">
      <c r="A45" s="21" t="s">
        <v>979</v>
      </c>
      <c r="B45" s="22" t="s">
        <v>980</v>
      </c>
      <c r="C45" s="17"/>
    </row>
    <row r="46" spans="1:3" ht="15">
      <c r="A46" s="21" t="s">
        <v>981</v>
      </c>
      <c r="B46" s="22" t="s">
        <v>981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37" t="s">
        <v>713</v>
      </c>
      <c r="B1" s="37"/>
    </row>
    <row r="2" s="7" customFormat="1" ht="15"/>
    <row r="3" spans="1:2" ht="15">
      <c r="A3" s="9" t="s">
        <v>32</v>
      </c>
      <c r="B3" s="9" t="s">
        <v>8</v>
      </c>
    </row>
    <row r="4" spans="1:2" ht="15">
      <c r="A4" s="5" t="s">
        <v>855</v>
      </c>
      <c r="B4" s="5" t="s">
        <v>707</v>
      </c>
    </row>
    <row r="5" spans="1:2" ht="15">
      <c r="A5" s="5" t="s">
        <v>856</v>
      </c>
      <c r="B5" s="5" t="s">
        <v>708</v>
      </c>
    </row>
    <row r="6" spans="1:2" ht="15">
      <c r="A6" s="5" t="s">
        <v>888</v>
      </c>
      <c r="B6" s="5" t="s">
        <v>709</v>
      </c>
    </row>
    <row r="7" spans="1:2" s="7" customFormat="1" ht="15">
      <c r="A7" s="5" t="s">
        <v>857</v>
      </c>
      <c r="B7" s="5" t="s">
        <v>710</v>
      </c>
    </row>
    <row r="8" spans="1:2" s="7" customFormat="1" ht="15">
      <c r="A8" s="5" t="s">
        <v>858</v>
      </c>
      <c r="B8" s="5" t="s">
        <v>711</v>
      </c>
    </row>
    <row r="9" spans="1:2" ht="15">
      <c r="A9" s="5" t="s">
        <v>859</v>
      </c>
      <c r="B9" s="5" t="s">
        <v>712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38" t="s">
        <v>752</v>
      </c>
      <c r="B1" s="38"/>
    </row>
    <row r="2" spans="1:2" ht="15">
      <c r="A2" s="13" t="s">
        <v>753</v>
      </c>
      <c r="B2" s="13" t="s">
        <v>8</v>
      </c>
    </row>
    <row r="3" spans="1:2" ht="15">
      <c r="A3" s="10" t="s">
        <v>1522</v>
      </c>
      <c r="B3" s="11" t="s">
        <v>1523</v>
      </c>
    </row>
    <row r="4" spans="1:2" ht="15">
      <c r="A4" s="10" t="s">
        <v>754</v>
      </c>
      <c r="B4" s="11" t="s">
        <v>755</v>
      </c>
    </row>
    <row r="5" spans="1:2" ht="15">
      <c r="A5" s="10" t="s">
        <v>756</v>
      </c>
      <c r="B5" s="11" t="s">
        <v>757</v>
      </c>
    </row>
    <row r="6" spans="1:2" ht="15">
      <c r="A6" s="10" t="s">
        <v>758</v>
      </c>
      <c r="B6" s="11" t="s">
        <v>759</v>
      </c>
    </row>
    <row r="7" spans="1:2" ht="30">
      <c r="A7" s="10" t="s">
        <v>760</v>
      </c>
      <c r="B7" s="11" t="s">
        <v>761</v>
      </c>
    </row>
    <row r="8" spans="1:2" ht="15">
      <c r="A8" s="10" t="s">
        <v>762</v>
      </c>
      <c r="B8" s="11" t="s">
        <v>763</v>
      </c>
    </row>
    <row r="9" spans="1:2" s="7" customFormat="1" ht="15">
      <c r="A9" s="10" t="s">
        <v>764</v>
      </c>
      <c r="B9" s="11" t="s">
        <v>765</v>
      </c>
    </row>
    <row r="10" spans="1:2" ht="15">
      <c r="A10" s="10" t="s">
        <v>1518</v>
      </c>
      <c r="B10" s="11" t="s">
        <v>1519</v>
      </c>
    </row>
    <row r="11" spans="1:2" ht="15">
      <c r="A11" s="10" t="s">
        <v>766</v>
      </c>
      <c r="B11" s="11" t="s">
        <v>767</v>
      </c>
    </row>
    <row r="12" spans="1:2" ht="15">
      <c r="A12" s="10" t="s">
        <v>768</v>
      </c>
      <c r="B12" s="11" t="s">
        <v>769</v>
      </c>
    </row>
    <row r="13" spans="1:2" ht="15">
      <c r="A13" s="10" t="s">
        <v>770</v>
      </c>
      <c r="B13" s="11" t="s">
        <v>771</v>
      </c>
    </row>
    <row r="14" spans="1:2" ht="30">
      <c r="A14" s="10" t="s">
        <v>772</v>
      </c>
      <c r="B14" s="11" t="s">
        <v>773</v>
      </c>
    </row>
    <row r="15" spans="1:2" ht="30">
      <c r="A15" s="10" t="s">
        <v>774</v>
      </c>
      <c r="B15" s="11" t="s">
        <v>775</v>
      </c>
    </row>
    <row r="16" spans="1:2" ht="30">
      <c r="A16" s="10" t="s">
        <v>776</v>
      </c>
      <c r="B16" s="11" t="s">
        <v>777</v>
      </c>
    </row>
    <row r="17" spans="1:2" ht="15">
      <c r="A17" s="10" t="s">
        <v>778</v>
      </c>
      <c r="B17" s="11" t="s">
        <v>779</v>
      </c>
    </row>
    <row r="18" spans="1:2" ht="15">
      <c r="A18" s="10" t="s">
        <v>780</v>
      </c>
      <c r="B18" s="11" t="s">
        <v>781</v>
      </c>
    </row>
    <row r="19" spans="1:2" ht="15">
      <c r="A19" s="10" t="s">
        <v>782</v>
      </c>
      <c r="B19" s="11" t="s">
        <v>783</v>
      </c>
    </row>
    <row r="20" spans="1:2" ht="15">
      <c r="A20" s="10" t="s">
        <v>784</v>
      </c>
      <c r="B20" s="11" t="s">
        <v>785</v>
      </c>
    </row>
    <row r="21" spans="1:2" ht="15">
      <c r="A21" s="10" t="s">
        <v>786</v>
      </c>
      <c r="B21" s="11" t="s">
        <v>787</v>
      </c>
    </row>
    <row r="22" spans="1:2" ht="30">
      <c r="A22" s="10" t="s">
        <v>788</v>
      </c>
      <c r="B22" s="11" t="s">
        <v>789</v>
      </c>
    </row>
    <row r="23" spans="1:2" ht="15">
      <c r="A23" s="10" t="s">
        <v>790</v>
      </c>
      <c r="B23" s="11" t="s">
        <v>791</v>
      </c>
    </row>
    <row r="24" spans="1:2" ht="15">
      <c r="A24" s="10" t="s">
        <v>792</v>
      </c>
      <c r="B24" s="11" t="s">
        <v>793</v>
      </c>
    </row>
    <row r="25" spans="1:2" ht="15">
      <c r="A25" s="10" t="s">
        <v>794</v>
      </c>
      <c r="B25" s="11" t="s">
        <v>795</v>
      </c>
    </row>
    <row r="26" spans="1:2" ht="15">
      <c r="A26" s="10" t="s">
        <v>796</v>
      </c>
      <c r="B26" s="11" t="s">
        <v>797</v>
      </c>
    </row>
    <row r="27" spans="1:2" ht="30">
      <c r="A27" s="10" t="s">
        <v>1524</v>
      </c>
      <c r="B27" s="11" t="s">
        <v>1525</v>
      </c>
    </row>
    <row r="28" spans="1:2" ht="15">
      <c r="A28" s="10" t="s">
        <v>1526</v>
      </c>
      <c r="B28" s="11" t="s">
        <v>1527</v>
      </c>
    </row>
    <row r="29" spans="1:2" ht="30">
      <c r="A29" s="10" t="s">
        <v>798</v>
      </c>
      <c r="B29" s="11" t="s">
        <v>799</v>
      </c>
    </row>
    <row r="30" spans="1:2" ht="30">
      <c r="A30" s="10" t="s">
        <v>800</v>
      </c>
      <c r="B30" s="11" t="s">
        <v>801</v>
      </c>
    </row>
    <row r="31" spans="1:2" ht="30">
      <c r="A31" s="10" t="s">
        <v>802</v>
      </c>
      <c r="B31" s="11" t="s">
        <v>803</v>
      </c>
    </row>
    <row r="32" spans="1:2" ht="30">
      <c r="A32" s="10" t="s">
        <v>804</v>
      </c>
      <c r="B32" s="11" t="s">
        <v>805</v>
      </c>
    </row>
    <row r="33" spans="1:2" ht="15">
      <c r="A33" s="10" t="s">
        <v>806</v>
      </c>
      <c r="B33" s="11" t="s">
        <v>807</v>
      </c>
    </row>
    <row r="34" spans="1:2" s="7" customFormat="1" ht="15">
      <c r="A34" s="10" t="s">
        <v>808</v>
      </c>
      <c r="B34" s="11" t="s">
        <v>809</v>
      </c>
    </row>
    <row r="35" spans="1:2" ht="30">
      <c r="A35" s="10" t="s">
        <v>810</v>
      </c>
      <c r="B35" s="11" t="s">
        <v>811</v>
      </c>
    </row>
    <row r="36" spans="1:2" ht="30">
      <c r="A36" s="10" t="s">
        <v>812</v>
      </c>
      <c r="B36" s="11" t="s">
        <v>813</v>
      </c>
    </row>
    <row r="37" spans="1:2" ht="30">
      <c r="A37" s="10" t="s">
        <v>1516</v>
      </c>
      <c r="B37" s="11" t="s">
        <v>1517</v>
      </c>
    </row>
    <row r="38" spans="1:2" ht="15">
      <c r="A38" s="10" t="s">
        <v>814</v>
      </c>
      <c r="B38" s="11" t="s">
        <v>815</v>
      </c>
    </row>
    <row r="39" spans="1:2" ht="30">
      <c r="A39" s="10" t="s">
        <v>816</v>
      </c>
      <c r="B39" s="11" t="s">
        <v>817</v>
      </c>
    </row>
    <row r="40" spans="1:2" ht="30">
      <c r="A40" s="10" t="s">
        <v>818</v>
      </c>
      <c r="B40" s="11" t="s">
        <v>819</v>
      </c>
    </row>
    <row r="41" spans="1:2" ht="15">
      <c r="A41" s="10" t="s">
        <v>820</v>
      </c>
      <c r="B41" s="11" t="s">
        <v>821</v>
      </c>
    </row>
    <row r="42" spans="1:2" ht="15">
      <c r="A42" s="10" t="s">
        <v>822</v>
      </c>
      <c r="B42" s="11" t="s">
        <v>823</v>
      </c>
    </row>
    <row r="43" spans="1:2" ht="15">
      <c r="A43" s="12">
        <v>139</v>
      </c>
      <c r="B43" s="11" t="s">
        <v>824</v>
      </c>
    </row>
    <row r="44" spans="1:2" ht="30">
      <c r="A44" s="12" t="s">
        <v>825</v>
      </c>
      <c r="B44" s="11" t="s">
        <v>826</v>
      </c>
    </row>
    <row r="45" spans="1:2" ht="15">
      <c r="A45" s="10" t="s">
        <v>827</v>
      </c>
      <c r="B45" s="11" t="s">
        <v>828</v>
      </c>
    </row>
    <row r="46" spans="1:2" ht="30">
      <c r="A46" s="10" t="s">
        <v>829</v>
      </c>
      <c r="B46" s="11" t="s">
        <v>830</v>
      </c>
    </row>
    <row r="47" spans="1:2" ht="15">
      <c r="A47" s="10" t="s">
        <v>831</v>
      </c>
      <c r="B47" s="11" t="s">
        <v>832</v>
      </c>
    </row>
    <row r="48" spans="1:2" ht="30">
      <c r="A48" s="10" t="s">
        <v>833</v>
      </c>
      <c r="B48" s="11" t="s">
        <v>834</v>
      </c>
    </row>
    <row r="49" spans="1:2" ht="30">
      <c r="A49" s="10" t="s">
        <v>835</v>
      </c>
      <c r="B49" s="11" t="s">
        <v>836</v>
      </c>
    </row>
    <row r="50" spans="1:2" ht="30">
      <c r="A50" s="10" t="s">
        <v>837</v>
      </c>
      <c r="B50" s="11" t="s">
        <v>838</v>
      </c>
    </row>
    <row r="51" spans="1:2" ht="15">
      <c r="A51" s="10" t="s">
        <v>839</v>
      </c>
      <c r="B51" s="11" t="s">
        <v>840</v>
      </c>
    </row>
    <row r="52" spans="1:2" ht="30">
      <c r="A52" s="10" t="s">
        <v>841</v>
      </c>
      <c r="B52" s="11" t="s">
        <v>842</v>
      </c>
    </row>
    <row r="53" spans="1:2" s="7" customFormat="1" ht="30">
      <c r="A53" s="10" t="s">
        <v>843</v>
      </c>
      <c r="B53" s="11" t="s">
        <v>844</v>
      </c>
    </row>
    <row r="54" spans="1:2" ht="30">
      <c r="A54" s="10" t="s">
        <v>845</v>
      </c>
      <c r="B54" s="11" t="s">
        <v>846</v>
      </c>
    </row>
    <row r="55" spans="1:2" ht="30">
      <c r="A55" s="10" t="s">
        <v>847</v>
      </c>
      <c r="B55" s="11" t="s">
        <v>848</v>
      </c>
    </row>
    <row r="56" spans="1:2" ht="15">
      <c r="A56" s="10" t="s">
        <v>1515</v>
      </c>
      <c r="B56" s="11" t="s">
        <v>1520</v>
      </c>
    </row>
    <row r="57" spans="1:2" ht="30">
      <c r="A57" s="10" t="s">
        <v>849</v>
      </c>
      <c r="B57" s="11" t="s">
        <v>850</v>
      </c>
    </row>
    <row r="58" spans="1:2" ht="15">
      <c r="A58" s="10" t="s">
        <v>851</v>
      </c>
      <c r="B58" s="11" t="s">
        <v>852</v>
      </c>
    </row>
    <row r="59" spans="1:2" ht="30">
      <c r="A59" s="10" t="s">
        <v>853</v>
      </c>
      <c r="B59" s="11" t="s">
        <v>854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37" t="s">
        <v>717</v>
      </c>
      <c r="B1" s="37"/>
    </row>
    <row r="2" spans="1:2" ht="15">
      <c r="A2" s="7"/>
      <c r="B2" s="7"/>
    </row>
    <row r="3" spans="1:2" ht="15">
      <c r="A3" s="5" t="s">
        <v>860</v>
      </c>
      <c r="B3" s="5" t="s">
        <v>714</v>
      </c>
    </row>
    <row r="4" spans="1:2" ht="15">
      <c r="A4" s="5" t="s">
        <v>861</v>
      </c>
      <c r="B4" s="5" t="s">
        <v>715</v>
      </c>
    </row>
    <row r="5" spans="1:2" ht="15">
      <c r="A5" s="5" t="s">
        <v>862</v>
      </c>
      <c r="B5" s="5" t="s">
        <v>716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39" t="s">
        <v>33</v>
      </c>
      <c r="B2" s="39"/>
      <c r="C2" s="39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40" t="s">
        <v>34</v>
      </c>
      <c r="B5" s="42" t="s">
        <v>35</v>
      </c>
      <c r="C5" s="42"/>
    </row>
    <row r="6" spans="1:3" ht="28.5">
      <c r="A6" s="41"/>
      <c r="B6" s="3" t="s">
        <v>36</v>
      </c>
      <c r="C6" s="3" t="s">
        <v>37</v>
      </c>
    </row>
    <row r="7" spans="1:3" ht="15">
      <c r="A7" s="4" t="s">
        <v>38</v>
      </c>
      <c r="B7" s="4" t="s">
        <v>39</v>
      </c>
      <c r="C7" s="4" t="s">
        <v>39</v>
      </c>
    </row>
    <row r="8" spans="1:3" ht="15">
      <c r="A8" s="4" t="s">
        <v>40</v>
      </c>
      <c r="B8" s="4" t="s">
        <v>41</v>
      </c>
      <c r="C8" s="4" t="s">
        <v>42</v>
      </c>
    </row>
    <row r="9" spans="1:3" ht="15">
      <c r="A9" s="4" t="s">
        <v>43</v>
      </c>
      <c r="B9" s="4" t="s">
        <v>44</v>
      </c>
      <c r="C9" s="4" t="s">
        <v>45</v>
      </c>
    </row>
    <row r="10" spans="1:3" ht="15">
      <c r="A10" s="4" t="s">
        <v>46</v>
      </c>
      <c r="B10" s="4" t="s">
        <v>47</v>
      </c>
      <c r="C10" s="4" t="s">
        <v>48</v>
      </c>
    </row>
    <row r="11" spans="1:3" ht="15">
      <c r="A11" s="4" t="s">
        <v>49</v>
      </c>
      <c r="B11" s="4" t="s">
        <v>50</v>
      </c>
      <c r="C11" s="4" t="s">
        <v>51</v>
      </c>
    </row>
    <row r="12" spans="1:3" ht="15">
      <c r="A12" s="4" t="s">
        <v>52</v>
      </c>
      <c r="B12" s="4" t="s">
        <v>53</v>
      </c>
      <c r="C12" s="4" t="s">
        <v>54</v>
      </c>
    </row>
    <row r="13" spans="1:3" ht="15">
      <c r="A13" s="4" t="s">
        <v>55</v>
      </c>
      <c r="B13" s="4" t="s">
        <v>56</v>
      </c>
      <c r="C13" s="4" t="s">
        <v>57</v>
      </c>
    </row>
    <row r="14" spans="1:3" ht="15">
      <c r="A14" s="4" t="s">
        <v>58</v>
      </c>
      <c r="B14" s="4" t="s">
        <v>59</v>
      </c>
      <c r="C14" s="4" t="s">
        <v>59</v>
      </c>
    </row>
    <row r="15" spans="1:3" ht="15">
      <c r="A15" s="4" t="s">
        <v>60</v>
      </c>
      <c r="B15" s="4" t="s">
        <v>61</v>
      </c>
      <c r="C15" s="4" t="s">
        <v>61</v>
      </c>
    </row>
    <row r="16" spans="1:3" ht="15">
      <c r="A16" s="4" t="s">
        <v>62</v>
      </c>
      <c r="B16" s="4" t="s">
        <v>63</v>
      </c>
      <c r="C16" s="4" t="s">
        <v>63</v>
      </c>
    </row>
    <row r="17" spans="1:3" ht="15">
      <c r="A17" s="4" t="s">
        <v>64</v>
      </c>
      <c r="B17" s="4" t="s">
        <v>65</v>
      </c>
      <c r="C17" s="4" t="s">
        <v>66</v>
      </c>
    </row>
    <row r="18" spans="1:3" ht="15">
      <c r="A18" s="4" t="s">
        <v>67</v>
      </c>
      <c r="B18" s="4" t="s">
        <v>68</v>
      </c>
      <c r="C18" s="4" t="s">
        <v>69</v>
      </c>
    </row>
    <row r="19" spans="1:3" ht="15">
      <c r="A19" s="4" t="s">
        <v>70</v>
      </c>
      <c r="B19" s="4" t="s">
        <v>71</v>
      </c>
      <c r="C19" s="4" t="s">
        <v>71</v>
      </c>
    </row>
    <row r="20" spans="1:3" ht="15">
      <c r="A20" s="4" t="s">
        <v>72</v>
      </c>
      <c r="B20" s="4" t="s">
        <v>73</v>
      </c>
      <c r="C20" s="4" t="s">
        <v>73</v>
      </c>
    </row>
    <row r="21" spans="1:3" ht="15">
      <c r="A21" s="4" t="s">
        <v>74</v>
      </c>
      <c r="B21" s="4" t="s">
        <v>75</v>
      </c>
      <c r="C21" s="4" t="s">
        <v>75</v>
      </c>
    </row>
    <row r="22" spans="1:3" ht="15">
      <c r="A22" s="4" t="s">
        <v>76</v>
      </c>
      <c r="B22" s="4" t="s">
        <v>77</v>
      </c>
      <c r="C22" s="4" t="s">
        <v>78</v>
      </c>
    </row>
    <row r="23" spans="1:3" ht="15">
      <c r="A23" s="4" t="s">
        <v>79</v>
      </c>
      <c r="B23" s="4" t="s">
        <v>80</v>
      </c>
      <c r="C23" s="4" t="s">
        <v>81</v>
      </c>
    </row>
    <row r="24" spans="1:3" ht="15">
      <c r="A24" s="4" t="s">
        <v>82</v>
      </c>
      <c r="B24" s="4" t="s">
        <v>83</v>
      </c>
      <c r="C24" s="4" t="s">
        <v>84</v>
      </c>
    </row>
    <row r="25" spans="1:3" ht="15">
      <c r="A25" s="4" t="s">
        <v>85</v>
      </c>
      <c r="B25" s="4" t="s">
        <v>86</v>
      </c>
      <c r="C25" s="4" t="s">
        <v>86</v>
      </c>
    </row>
    <row r="26" spans="1:3" ht="15">
      <c r="A26" s="4" t="s">
        <v>87</v>
      </c>
      <c r="B26" s="4" t="s">
        <v>88</v>
      </c>
      <c r="C26" s="4" t="s">
        <v>89</v>
      </c>
    </row>
    <row r="27" spans="1:3" ht="15">
      <c r="A27" s="4" t="s">
        <v>90</v>
      </c>
      <c r="B27" s="4" t="s">
        <v>91</v>
      </c>
      <c r="C27" s="4" t="s">
        <v>91</v>
      </c>
    </row>
    <row r="28" spans="1:3" ht="15">
      <c r="A28" s="4" t="s">
        <v>92</v>
      </c>
      <c r="B28" s="4" t="s">
        <v>93</v>
      </c>
      <c r="C28" s="4" t="s">
        <v>94</v>
      </c>
    </row>
    <row r="29" spans="1:3" ht="15">
      <c r="A29" s="4" t="s">
        <v>95</v>
      </c>
      <c r="B29" s="4" t="s">
        <v>96</v>
      </c>
      <c r="C29" s="4" t="s">
        <v>96</v>
      </c>
    </row>
    <row r="30" spans="1:3" ht="15">
      <c r="A30" s="4" t="s">
        <v>97</v>
      </c>
      <c r="B30" s="4" t="s">
        <v>98</v>
      </c>
      <c r="C30" s="4" t="s">
        <v>99</v>
      </c>
    </row>
    <row r="31" spans="1:3" ht="15">
      <c r="A31" s="4" t="s">
        <v>100</v>
      </c>
      <c r="B31" s="4" t="s">
        <v>101</v>
      </c>
      <c r="C31" s="4" t="s">
        <v>101</v>
      </c>
    </row>
    <row r="32" spans="1:3" ht="15">
      <c r="A32" s="4" t="s">
        <v>102</v>
      </c>
      <c r="B32" s="4" t="s">
        <v>103</v>
      </c>
      <c r="C32" s="4" t="s">
        <v>103</v>
      </c>
    </row>
    <row r="33" spans="1:3" ht="15">
      <c r="A33" s="4" t="s">
        <v>104</v>
      </c>
      <c r="B33" s="4" t="s">
        <v>105</v>
      </c>
      <c r="C33" s="4" t="s">
        <v>105</v>
      </c>
    </row>
    <row r="34" spans="1:3" ht="15">
      <c r="A34" s="4" t="s">
        <v>106</v>
      </c>
      <c r="B34" s="4" t="s">
        <v>107</v>
      </c>
      <c r="C34" s="4" t="s">
        <v>108</v>
      </c>
    </row>
    <row r="35" spans="1:3" ht="15">
      <c r="A35" s="4" t="s">
        <v>109</v>
      </c>
      <c r="B35" s="4" t="s">
        <v>110</v>
      </c>
      <c r="C35" s="4" t="s">
        <v>111</v>
      </c>
    </row>
    <row r="36" spans="1:3" ht="15">
      <c r="A36" s="4" t="s">
        <v>112</v>
      </c>
      <c r="B36" s="4" t="s">
        <v>113</v>
      </c>
      <c r="C36" s="4" t="s">
        <v>113</v>
      </c>
    </row>
    <row r="37" spans="1:3" ht="15">
      <c r="A37" s="4" t="s">
        <v>114</v>
      </c>
      <c r="B37" s="4" t="s">
        <v>115</v>
      </c>
      <c r="C37" s="4" t="s">
        <v>116</v>
      </c>
    </row>
    <row r="38" spans="1:3" ht="15">
      <c r="A38" s="4" t="s">
        <v>117</v>
      </c>
      <c r="B38" s="4" t="s">
        <v>118</v>
      </c>
      <c r="C38" s="4" t="s">
        <v>118</v>
      </c>
    </row>
    <row r="39" spans="1:3" ht="15">
      <c r="A39" s="4" t="s">
        <v>119</v>
      </c>
      <c r="B39" s="4" t="s">
        <v>120</v>
      </c>
      <c r="C39" s="4" t="s">
        <v>121</v>
      </c>
    </row>
    <row r="40" spans="1:3" ht="15">
      <c r="A40" s="4" t="s">
        <v>122</v>
      </c>
      <c r="B40" s="4" t="s">
        <v>123</v>
      </c>
      <c r="C40" s="4" t="s">
        <v>123</v>
      </c>
    </row>
    <row r="41" spans="1:3" ht="15">
      <c r="A41" s="4" t="s">
        <v>124</v>
      </c>
      <c r="B41" s="4" t="s">
        <v>125</v>
      </c>
      <c r="C41" s="4" t="s">
        <v>125</v>
      </c>
    </row>
    <row r="42" spans="1:3" ht="15">
      <c r="A42" s="4" t="s">
        <v>126</v>
      </c>
      <c r="B42" s="4" t="s">
        <v>127</v>
      </c>
      <c r="C42" s="4" t="s">
        <v>128</v>
      </c>
    </row>
    <row r="43" spans="1:3" ht="15">
      <c r="A43" s="4" t="s">
        <v>129</v>
      </c>
      <c r="B43" s="4" t="s">
        <v>130</v>
      </c>
      <c r="C43" s="4" t="s">
        <v>130</v>
      </c>
    </row>
    <row r="44" spans="1:3" ht="15">
      <c r="A44" s="4" t="s">
        <v>131</v>
      </c>
      <c r="B44" s="4" t="s">
        <v>132</v>
      </c>
      <c r="C44" s="4" t="s">
        <v>132</v>
      </c>
    </row>
    <row r="45" spans="1:3" ht="15">
      <c r="A45" s="4" t="s">
        <v>133</v>
      </c>
      <c r="B45" s="4" t="s">
        <v>134</v>
      </c>
      <c r="C45" s="4" t="s">
        <v>135</v>
      </c>
    </row>
    <row r="46" spans="1:3" ht="15">
      <c r="A46" s="4" t="s">
        <v>136</v>
      </c>
      <c r="B46" s="4" t="s">
        <v>137</v>
      </c>
      <c r="C46" s="4" t="s">
        <v>138</v>
      </c>
    </row>
    <row r="47" spans="1:3" ht="30">
      <c r="A47" s="4" t="s">
        <v>139</v>
      </c>
      <c r="B47" s="4" t="s">
        <v>140</v>
      </c>
      <c r="C47" s="4" t="s">
        <v>141</v>
      </c>
    </row>
    <row r="48" spans="1:3" ht="15">
      <c r="A48" s="4" t="s">
        <v>142</v>
      </c>
      <c r="B48" s="4" t="s">
        <v>143</v>
      </c>
      <c r="C48" s="4" t="s">
        <v>144</v>
      </c>
    </row>
    <row r="49" spans="1:3" ht="15">
      <c r="A49" s="4" t="s">
        <v>145</v>
      </c>
      <c r="B49" s="4" t="s">
        <v>146</v>
      </c>
      <c r="C49" s="4" t="s">
        <v>147</v>
      </c>
    </row>
    <row r="50" spans="1:3" ht="15">
      <c r="A50" s="4" t="s">
        <v>148</v>
      </c>
      <c r="B50" s="4" t="s">
        <v>149</v>
      </c>
      <c r="C50" s="4" t="s">
        <v>149</v>
      </c>
    </row>
    <row r="51" spans="1:3" ht="15">
      <c r="A51" s="4" t="s">
        <v>150</v>
      </c>
      <c r="B51" s="4" t="s">
        <v>151</v>
      </c>
      <c r="C51" s="4" t="s">
        <v>152</v>
      </c>
    </row>
    <row r="52" spans="1:3" ht="15">
      <c r="A52" s="4" t="s">
        <v>153</v>
      </c>
      <c r="B52" s="4" t="s">
        <v>154</v>
      </c>
      <c r="C52" s="4" t="s">
        <v>155</v>
      </c>
    </row>
    <row r="53" spans="1:3" ht="15">
      <c r="A53" s="4" t="s">
        <v>156</v>
      </c>
      <c r="B53" s="4" t="s">
        <v>157</v>
      </c>
      <c r="C53" s="4" t="s">
        <v>157</v>
      </c>
    </row>
    <row r="54" spans="1:3" ht="15">
      <c r="A54" s="4" t="s">
        <v>158</v>
      </c>
      <c r="B54" s="4" t="s">
        <v>159</v>
      </c>
      <c r="C54" s="4" t="s">
        <v>160</v>
      </c>
    </row>
    <row r="55" spans="1:3" ht="15">
      <c r="A55" s="4" t="s">
        <v>161</v>
      </c>
      <c r="B55" s="4" t="s">
        <v>162</v>
      </c>
      <c r="C55" s="4" t="s">
        <v>163</v>
      </c>
    </row>
    <row r="56" spans="1:3" ht="15">
      <c r="A56" s="4" t="s">
        <v>164</v>
      </c>
      <c r="B56" s="4" t="s">
        <v>165</v>
      </c>
      <c r="C56" s="4" t="s">
        <v>165</v>
      </c>
    </row>
    <row r="57" spans="1:3" ht="15">
      <c r="A57" s="4" t="s">
        <v>166</v>
      </c>
      <c r="B57" s="4" t="s">
        <v>167</v>
      </c>
      <c r="C57" s="4" t="s">
        <v>167</v>
      </c>
    </row>
    <row r="58" spans="1:3" ht="15">
      <c r="A58" s="4" t="s">
        <v>168</v>
      </c>
      <c r="B58" s="4" t="s">
        <v>169</v>
      </c>
      <c r="C58" s="4" t="s">
        <v>169</v>
      </c>
    </row>
    <row r="59" spans="1:3" ht="15">
      <c r="A59" s="4" t="s">
        <v>170</v>
      </c>
      <c r="B59" s="4" t="s">
        <v>171</v>
      </c>
      <c r="C59" s="4" t="s">
        <v>171</v>
      </c>
    </row>
    <row r="60" spans="1:3" ht="15">
      <c r="A60" s="4" t="s">
        <v>172</v>
      </c>
      <c r="B60" s="4" t="s">
        <v>173</v>
      </c>
      <c r="C60" s="4" t="s">
        <v>173</v>
      </c>
    </row>
    <row r="61" spans="1:3" ht="15">
      <c r="A61" s="4" t="s">
        <v>174</v>
      </c>
      <c r="B61" s="4" t="s">
        <v>175</v>
      </c>
      <c r="C61" s="4" t="s">
        <v>176</v>
      </c>
    </row>
    <row r="62" spans="1:3" ht="15">
      <c r="A62" s="4" t="s">
        <v>177</v>
      </c>
      <c r="B62" s="4" t="s">
        <v>178</v>
      </c>
      <c r="C62" s="4" t="s">
        <v>178</v>
      </c>
    </row>
    <row r="63" spans="1:3" ht="15">
      <c r="A63" s="4" t="s">
        <v>179</v>
      </c>
      <c r="B63" s="4" t="s">
        <v>180</v>
      </c>
      <c r="C63" s="4" t="s">
        <v>181</v>
      </c>
    </row>
    <row r="64" spans="1:3" ht="15">
      <c r="A64" s="4" t="s">
        <v>182</v>
      </c>
      <c r="B64" s="4" t="s">
        <v>183</v>
      </c>
      <c r="C64" s="4" t="s">
        <v>184</v>
      </c>
    </row>
    <row r="65" spans="1:3" ht="15">
      <c r="A65" s="4" t="s">
        <v>185</v>
      </c>
      <c r="B65" s="4" t="s">
        <v>186</v>
      </c>
      <c r="C65" s="4" t="s">
        <v>186</v>
      </c>
    </row>
    <row r="66" spans="1:3" ht="15">
      <c r="A66" s="4" t="s">
        <v>187</v>
      </c>
      <c r="B66" s="4" t="s">
        <v>188</v>
      </c>
      <c r="C66" s="4" t="s">
        <v>189</v>
      </c>
    </row>
    <row r="67" spans="1:3" ht="15">
      <c r="A67" s="4" t="s">
        <v>190</v>
      </c>
      <c r="B67" s="4" t="s">
        <v>191</v>
      </c>
      <c r="C67" s="4" t="s">
        <v>192</v>
      </c>
    </row>
    <row r="68" spans="1:3" ht="15">
      <c r="A68" s="4" t="s">
        <v>193</v>
      </c>
      <c r="B68" s="4" t="s">
        <v>194</v>
      </c>
      <c r="C68" s="4" t="s">
        <v>195</v>
      </c>
    </row>
    <row r="69" spans="1:3" ht="15">
      <c r="A69" s="4" t="s">
        <v>196</v>
      </c>
      <c r="B69" s="4" t="s">
        <v>197</v>
      </c>
      <c r="C69" s="4" t="s">
        <v>197</v>
      </c>
    </row>
    <row r="70" spans="1:3" ht="15">
      <c r="A70" s="4" t="s">
        <v>198</v>
      </c>
      <c r="B70" s="4" t="s">
        <v>199</v>
      </c>
      <c r="C70" s="4" t="s">
        <v>199</v>
      </c>
    </row>
    <row r="71" spans="1:3" ht="15">
      <c r="A71" s="4" t="s">
        <v>200</v>
      </c>
      <c r="B71" s="4" t="s">
        <v>201</v>
      </c>
      <c r="C71" s="4" t="s">
        <v>202</v>
      </c>
    </row>
    <row r="72" spans="1:3" ht="15">
      <c r="A72" s="4" t="s">
        <v>203</v>
      </c>
      <c r="B72" s="4" t="s">
        <v>204</v>
      </c>
      <c r="C72" s="4" t="s">
        <v>204</v>
      </c>
    </row>
    <row r="73" spans="1:3" ht="15">
      <c r="A73" s="4" t="s">
        <v>205</v>
      </c>
      <c r="B73" s="4" t="s">
        <v>206</v>
      </c>
      <c r="C73" s="4" t="s">
        <v>207</v>
      </c>
    </row>
    <row r="74" spans="1:3" ht="15">
      <c r="A74" s="4" t="s">
        <v>208</v>
      </c>
      <c r="B74" s="4" t="s">
        <v>209</v>
      </c>
      <c r="C74" s="4" t="s">
        <v>209</v>
      </c>
    </row>
    <row r="75" spans="1:3" ht="15">
      <c r="A75" s="4" t="s">
        <v>210</v>
      </c>
      <c r="B75" s="4" t="s">
        <v>211</v>
      </c>
      <c r="C75" s="4" t="s">
        <v>212</v>
      </c>
    </row>
    <row r="76" spans="1:3" ht="15">
      <c r="A76" s="4" t="s">
        <v>213</v>
      </c>
      <c r="B76" s="4" t="s">
        <v>214</v>
      </c>
      <c r="C76" s="4" t="s">
        <v>214</v>
      </c>
    </row>
    <row r="77" spans="1:3" ht="15">
      <c r="A77" s="4" t="s">
        <v>215</v>
      </c>
      <c r="B77" s="4" t="s">
        <v>216</v>
      </c>
      <c r="C77" s="4" t="s">
        <v>217</v>
      </c>
    </row>
    <row r="78" spans="1:3" ht="15">
      <c r="A78" s="4" t="s">
        <v>218</v>
      </c>
      <c r="B78" s="4" t="s">
        <v>219</v>
      </c>
      <c r="C78" s="4" t="s">
        <v>219</v>
      </c>
    </row>
    <row r="79" spans="1:3" ht="15">
      <c r="A79" s="4" t="s">
        <v>220</v>
      </c>
      <c r="B79" s="4" t="s">
        <v>221</v>
      </c>
      <c r="C79" s="4" t="s">
        <v>222</v>
      </c>
    </row>
    <row r="80" spans="1:3" ht="30">
      <c r="A80" s="4" t="s">
        <v>223</v>
      </c>
      <c r="B80" s="4" t="s">
        <v>224</v>
      </c>
      <c r="C80" s="4" t="s">
        <v>225</v>
      </c>
    </row>
    <row r="81" spans="1:3" ht="15">
      <c r="A81" s="4" t="s">
        <v>226</v>
      </c>
      <c r="B81" s="4" t="s">
        <v>227</v>
      </c>
      <c r="C81" s="4" t="s">
        <v>228</v>
      </c>
    </row>
    <row r="82" spans="1:3" ht="15">
      <c r="A82" s="4" t="s">
        <v>229</v>
      </c>
      <c r="B82" s="4" t="s">
        <v>230</v>
      </c>
      <c r="C82" s="4" t="s">
        <v>231</v>
      </c>
    </row>
    <row r="83" spans="1:3" ht="15">
      <c r="A83" s="4" t="s">
        <v>232</v>
      </c>
      <c r="B83" s="4" t="s">
        <v>233</v>
      </c>
      <c r="C83" s="4" t="s">
        <v>234</v>
      </c>
    </row>
    <row r="84" spans="1:3" ht="15">
      <c r="A84" s="4" t="s">
        <v>235</v>
      </c>
      <c r="B84" s="4" t="s">
        <v>236</v>
      </c>
      <c r="C84" s="4" t="s">
        <v>237</v>
      </c>
    </row>
    <row r="85" spans="1:3" ht="15">
      <c r="A85" s="4" t="s">
        <v>238</v>
      </c>
      <c r="B85" s="4" t="s">
        <v>239</v>
      </c>
      <c r="C85" s="4" t="s">
        <v>239</v>
      </c>
    </row>
    <row r="86" spans="1:3" ht="15">
      <c r="A86" s="4" t="s">
        <v>240</v>
      </c>
      <c r="B86" s="4" t="s">
        <v>241</v>
      </c>
      <c r="C86" s="4" t="s">
        <v>241</v>
      </c>
    </row>
    <row r="87" spans="1:3" ht="15">
      <c r="A87" s="4" t="s">
        <v>242</v>
      </c>
      <c r="B87" s="4" t="s">
        <v>243</v>
      </c>
      <c r="C87" s="4" t="s">
        <v>244</v>
      </c>
    </row>
    <row r="88" spans="1:3" ht="15">
      <c r="A88" s="4" t="s">
        <v>245</v>
      </c>
      <c r="B88" s="4" t="s">
        <v>246</v>
      </c>
      <c r="C88" s="4" t="s">
        <v>246</v>
      </c>
    </row>
    <row r="89" spans="1:3" ht="15">
      <c r="A89" s="4" t="s">
        <v>247</v>
      </c>
      <c r="B89" s="4" t="s">
        <v>248</v>
      </c>
      <c r="C89" s="4" t="s">
        <v>249</v>
      </c>
    </row>
    <row r="90" spans="1:3" ht="15">
      <c r="A90" s="4" t="s">
        <v>250</v>
      </c>
      <c r="B90" s="4" t="s">
        <v>251</v>
      </c>
      <c r="C90" s="4" t="s">
        <v>252</v>
      </c>
    </row>
    <row r="91" spans="1:3" ht="15">
      <c r="A91" s="4" t="s">
        <v>253</v>
      </c>
      <c r="B91" s="4" t="s">
        <v>254</v>
      </c>
      <c r="C91" s="4" t="s">
        <v>254</v>
      </c>
    </row>
    <row r="92" spans="1:3" ht="15">
      <c r="A92" s="4" t="s">
        <v>255</v>
      </c>
      <c r="B92" s="4" t="s">
        <v>256</v>
      </c>
      <c r="C92" s="4" t="s">
        <v>256</v>
      </c>
    </row>
    <row r="93" spans="1:3" ht="15">
      <c r="A93" s="4" t="s">
        <v>257</v>
      </c>
      <c r="B93" s="4" t="s">
        <v>258</v>
      </c>
      <c r="C93" s="4" t="s">
        <v>258</v>
      </c>
    </row>
    <row r="94" spans="1:3" ht="15">
      <c r="A94" s="4" t="s">
        <v>259</v>
      </c>
      <c r="B94" s="4" t="s">
        <v>260</v>
      </c>
      <c r="C94" s="4" t="s">
        <v>260</v>
      </c>
    </row>
    <row r="95" spans="1:3" ht="15">
      <c r="A95" s="4" t="s">
        <v>261</v>
      </c>
      <c r="B95" s="4" t="s">
        <v>262</v>
      </c>
      <c r="C95" s="4" t="s">
        <v>263</v>
      </c>
    </row>
    <row r="96" spans="1:3" ht="15">
      <c r="A96" s="4" t="s">
        <v>264</v>
      </c>
      <c r="B96" s="4" t="s">
        <v>265</v>
      </c>
      <c r="C96" s="4" t="s">
        <v>265</v>
      </c>
    </row>
    <row r="97" spans="1:3" ht="30">
      <c r="A97" s="4" t="s">
        <v>266</v>
      </c>
      <c r="B97" s="4" t="s">
        <v>267</v>
      </c>
      <c r="C97" s="4" t="s">
        <v>268</v>
      </c>
    </row>
    <row r="98" spans="1:3" ht="15">
      <c r="A98" s="4" t="s">
        <v>269</v>
      </c>
      <c r="B98" s="4" t="s">
        <v>270</v>
      </c>
      <c r="C98" s="4" t="s">
        <v>270</v>
      </c>
    </row>
    <row r="99" spans="1:3" ht="15">
      <c r="A99" s="4" t="s">
        <v>271</v>
      </c>
      <c r="B99" s="4" t="s">
        <v>272</v>
      </c>
      <c r="C99" s="4" t="s">
        <v>273</v>
      </c>
    </row>
    <row r="100" spans="1:3" ht="15">
      <c r="A100" s="4" t="s">
        <v>274</v>
      </c>
      <c r="B100" s="4" t="s">
        <v>275</v>
      </c>
      <c r="C100" s="4" t="s">
        <v>275</v>
      </c>
    </row>
    <row r="101" spans="1:3" ht="15">
      <c r="A101" s="4" t="s">
        <v>276</v>
      </c>
      <c r="B101" s="4" t="s">
        <v>277</v>
      </c>
      <c r="C101" s="4" t="s">
        <v>278</v>
      </c>
    </row>
    <row r="102" spans="1:3" ht="15">
      <c r="A102" s="4" t="s">
        <v>279</v>
      </c>
      <c r="B102" s="4" t="s">
        <v>280</v>
      </c>
      <c r="C102" s="4" t="s">
        <v>281</v>
      </c>
    </row>
    <row r="103" spans="1:3" ht="30">
      <c r="A103" s="4" t="s">
        <v>282</v>
      </c>
      <c r="B103" s="4" t="s">
        <v>283</v>
      </c>
      <c r="C103" s="4" t="s">
        <v>284</v>
      </c>
    </row>
    <row r="104" spans="1:3" ht="15">
      <c r="A104" s="4" t="s">
        <v>285</v>
      </c>
      <c r="B104" s="4" t="s">
        <v>286</v>
      </c>
      <c r="C104" s="4" t="s">
        <v>287</v>
      </c>
    </row>
    <row r="105" spans="1:3" ht="15">
      <c r="A105" s="4" t="s">
        <v>288</v>
      </c>
      <c r="B105" s="4" t="s">
        <v>289</v>
      </c>
      <c r="C105" s="4" t="s">
        <v>289</v>
      </c>
    </row>
    <row r="106" spans="1:3" ht="15">
      <c r="A106" s="4" t="s">
        <v>290</v>
      </c>
      <c r="B106" s="4" t="s">
        <v>291</v>
      </c>
      <c r="C106" s="4" t="s">
        <v>291</v>
      </c>
    </row>
    <row r="107" spans="1:3" ht="15">
      <c r="A107" s="4" t="s">
        <v>292</v>
      </c>
      <c r="B107" s="4" t="s">
        <v>293</v>
      </c>
      <c r="C107" s="4" t="s">
        <v>294</v>
      </c>
    </row>
    <row r="108" spans="1:3" ht="15">
      <c r="A108" s="4" t="s">
        <v>295</v>
      </c>
      <c r="B108" s="4" t="s">
        <v>296</v>
      </c>
      <c r="C108" s="4" t="s">
        <v>297</v>
      </c>
    </row>
    <row r="109" spans="1:3" ht="15">
      <c r="A109" s="4" t="s">
        <v>298</v>
      </c>
      <c r="B109" s="4" t="s">
        <v>299</v>
      </c>
      <c r="C109" s="4" t="s">
        <v>300</v>
      </c>
    </row>
    <row r="110" spans="1:3" ht="15">
      <c r="A110" s="4" t="s">
        <v>301</v>
      </c>
      <c r="B110" s="4" t="s">
        <v>302</v>
      </c>
      <c r="C110" s="4" t="s">
        <v>302</v>
      </c>
    </row>
    <row r="111" spans="1:3" ht="15">
      <c r="A111" s="4" t="s">
        <v>303</v>
      </c>
      <c r="B111" s="4" t="s">
        <v>304</v>
      </c>
      <c r="C111" s="4" t="s">
        <v>305</v>
      </c>
    </row>
    <row r="112" spans="1:3" ht="15">
      <c r="A112" s="4" t="s">
        <v>306</v>
      </c>
      <c r="B112" s="4" t="s">
        <v>307</v>
      </c>
      <c r="C112" s="4" t="s">
        <v>308</v>
      </c>
    </row>
    <row r="113" spans="1:3" ht="30">
      <c r="A113" s="4" t="s">
        <v>309</v>
      </c>
      <c r="B113" s="4" t="s">
        <v>310</v>
      </c>
      <c r="C113" s="4" t="s">
        <v>311</v>
      </c>
    </row>
    <row r="114" spans="1:3" ht="15">
      <c r="A114" s="4" t="s">
        <v>312</v>
      </c>
      <c r="B114" s="4" t="s">
        <v>313</v>
      </c>
      <c r="C114" s="4" t="s">
        <v>314</v>
      </c>
    </row>
    <row r="115" spans="1:3" ht="15">
      <c r="A115" s="4" t="s">
        <v>315</v>
      </c>
      <c r="B115" s="4" t="s">
        <v>316</v>
      </c>
      <c r="C115" s="4" t="s">
        <v>317</v>
      </c>
    </row>
    <row r="116" spans="1:3" ht="15">
      <c r="A116" s="4" t="s">
        <v>318</v>
      </c>
      <c r="B116" s="4" t="s">
        <v>319</v>
      </c>
      <c r="C116" s="4" t="s">
        <v>320</v>
      </c>
    </row>
    <row r="117" spans="1:3" ht="15">
      <c r="A117" s="4" t="s">
        <v>321</v>
      </c>
      <c r="B117" s="4" t="s">
        <v>322</v>
      </c>
      <c r="C117" s="4" t="s">
        <v>322</v>
      </c>
    </row>
    <row r="118" spans="1:3" ht="15">
      <c r="A118" s="4" t="s">
        <v>323</v>
      </c>
      <c r="B118" s="4" t="s">
        <v>324</v>
      </c>
      <c r="C118" s="4" t="s">
        <v>324</v>
      </c>
    </row>
    <row r="119" spans="1:3" ht="15">
      <c r="A119" s="4" t="s">
        <v>325</v>
      </c>
      <c r="B119" s="4" t="s">
        <v>326</v>
      </c>
      <c r="C119" s="4" t="s">
        <v>326</v>
      </c>
    </row>
    <row r="120" spans="1:3" ht="15">
      <c r="A120" s="4" t="s">
        <v>327</v>
      </c>
      <c r="B120" s="4" t="s">
        <v>328</v>
      </c>
      <c r="C120" s="4" t="s">
        <v>329</v>
      </c>
    </row>
    <row r="121" spans="1:3" ht="15">
      <c r="A121" s="4" t="s">
        <v>330</v>
      </c>
      <c r="B121" s="4" t="s">
        <v>331</v>
      </c>
      <c r="C121" s="4" t="s">
        <v>332</v>
      </c>
    </row>
    <row r="122" spans="1:3" ht="15">
      <c r="A122" s="4" t="s">
        <v>333</v>
      </c>
      <c r="B122" s="4" t="s">
        <v>334</v>
      </c>
      <c r="C122" s="4" t="s">
        <v>335</v>
      </c>
    </row>
    <row r="123" spans="1:3" ht="15">
      <c r="A123" s="4" t="s">
        <v>336</v>
      </c>
      <c r="B123" s="4" t="s">
        <v>337</v>
      </c>
      <c r="C123" s="4" t="s">
        <v>338</v>
      </c>
    </row>
    <row r="124" spans="1:3" ht="15">
      <c r="A124" s="4" t="s">
        <v>339</v>
      </c>
      <c r="B124" s="4" t="s">
        <v>340</v>
      </c>
      <c r="C124" s="4" t="s">
        <v>340</v>
      </c>
    </row>
    <row r="125" spans="1:3" ht="15">
      <c r="A125" s="4" t="s">
        <v>341</v>
      </c>
      <c r="B125" s="4" t="s">
        <v>342</v>
      </c>
      <c r="C125" s="4" t="s">
        <v>342</v>
      </c>
    </row>
    <row r="126" spans="1:3" ht="15">
      <c r="A126" s="4" t="s">
        <v>343</v>
      </c>
      <c r="B126" s="4" t="s">
        <v>344</v>
      </c>
      <c r="C126" s="4" t="s">
        <v>344</v>
      </c>
    </row>
    <row r="127" spans="1:3" ht="15">
      <c r="A127" s="4" t="s">
        <v>345</v>
      </c>
      <c r="B127" s="4" t="s">
        <v>346</v>
      </c>
      <c r="C127" s="4" t="s">
        <v>347</v>
      </c>
    </row>
    <row r="128" spans="1:3" ht="30">
      <c r="A128" s="4" t="s">
        <v>348</v>
      </c>
      <c r="B128" s="4" t="s">
        <v>349</v>
      </c>
      <c r="C128" s="4" t="s">
        <v>350</v>
      </c>
    </row>
    <row r="129" spans="1:3" ht="15">
      <c r="A129" s="4" t="s">
        <v>351</v>
      </c>
      <c r="B129" s="4" t="s">
        <v>352</v>
      </c>
      <c r="C129" s="4" t="s">
        <v>353</v>
      </c>
    </row>
    <row r="130" spans="1:3" ht="15">
      <c r="A130" s="4" t="s">
        <v>354</v>
      </c>
      <c r="B130" s="4" t="s">
        <v>355</v>
      </c>
      <c r="C130" s="4" t="s">
        <v>355</v>
      </c>
    </row>
    <row r="131" spans="1:3" ht="15">
      <c r="A131" s="4" t="s">
        <v>356</v>
      </c>
      <c r="B131" s="4" t="s">
        <v>357</v>
      </c>
      <c r="C131" s="4" t="s">
        <v>358</v>
      </c>
    </row>
    <row r="132" spans="1:3" ht="15">
      <c r="A132" s="4" t="s">
        <v>359</v>
      </c>
      <c r="B132" s="4" t="s">
        <v>360</v>
      </c>
      <c r="C132" s="4" t="s">
        <v>361</v>
      </c>
    </row>
    <row r="133" spans="1:3" ht="30">
      <c r="A133" s="4" t="s">
        <v>362</v>
      </c>
      <c r="B133" s="4" t="s">
        <v>363</v>
      </c>
      <c r="C133" s="4" t="s">
        <v>364</v>
      </c>
    </row>
    <row r="134" spans="1:3" ht="15">
      <c r="A134" s="4" t="s">
        <v>365</v>
      </c>
      <c r="B134" s="4" t="s">
        <v>366</v>
      </c>
      <c r="C134" s="4" t="s">
        <v>367</v>
      </c>
    </row>
    <row r="135" spans="1:3" ht="15">
      <c r="A135" s="4" t="s">
        <v>368</v>
      </c>
      <c r="B135" s="4" t="s">
        <v>369</v>
      </c>
      <c r="C135" s="4" t="s">
        <v>370</v>
      </c>
    </row>
    <row r="136" spans="1:3" ht="15">
      <c r="A136" s="4" t="s">
        <v>371</v>
      </c>
      <c r="B136" s="4" t="s">
        <v>372</v>
      </c>
      <c r="C136" s="4" t="s">
        <v>373</v>
      </c>
    </row>
    <row r="137" spans="1:3" ht="15">
      <c r="A137" s="4" t="s">
        <v>374</v>
      </c>
      <c r="B137" s="4" t="s">
        <v>375</v>
      </c>
      <c r="C137" s="4" t="s">
        <v>376</v>
      </c>
    </row>
    <row r="138" spans="1:3" ht="15">
      <c r="A138" s="4" t="s">
        <v>377</v>
      </c>
      <c r="B138" s="4" t="s">
        <v>378</v>
      </c>
      <c r="C138" s="4" t="s">
        <v>378</v>
      </c>
    </row>
    <row r="139" spans="1:3" ht="15">
      <c r="A139" s="4" t="s">
        <v>379</v>
      </c>
      <c r="B139" s="4" t="s">
        <v>380</v>
      </c>
      <c r="C139" s="4" t="s">
        <v>380</v>
      </c>
    </row>
    <row r="140" spans="1:3" ht="15">
      <c r="A140" s="4" t="s">
        <v>381</v>
      </c>
      <c r="B140" s="4" t="s">
        <v>382</v>
      </c>
      <c r="C140" s="4" t="s">
        <v>382</v>
      </c>
    </row>
    <row r="141" spans="1:3" ht="15">
      <c r="A141" s="4" t="s">
        <v>383</v>
      </c>
      <c r="B141" s="4" t="s">
        <v>384</v>
      </c>
      <c r="C141" s="4" t="s">
        <v>384</v>
      </c>
    </row>
    <row r="142" spans="1:3" ht="15">
      <c r="A142" s="4" t="s">
        <v>385</v>
      </c>
      <c r="B142" s="4" t="s">
        <v>386</v>
      </c>
      <c r="C142" s="4" t="s">
        <v>387</v>
      </c>
    </row>
    <row r="143" spans="1:3" ht="15">
      <c r="A143" s="4" t="s">
        <v>388</v>
      </c>
      <c r="B143" s="4" t="s">
        <v>389</v>
      </c>
      <c r="C143" s="4" t="s">
        <v>389</v>
      </c>
    </row>
    <row r="144" spans="1:3" ht="15">
      <c r="A144" s="4" t="s">
        <v>390</v>
      </c>
      <c r="B144" s="4" t="s">
        <v>391</v>
      </c>
      <c r="C144" s="4" t="s">
        <v>391</v>
      </c>
    </row>
    <row r="145" spans="1:3" ht="15">
      <c r="A145" s="4" t="s">
        <v>392</v>
      </c>
      <c r="B145" s="4" t="s">
        <v>393</v>
      </c>
      <c r="C145" s="4" t="s">
        <v>394</v>
      </c>
    </row>
    <row r="146" spans="1:3" ht="15">
      <c r="A146" s="4" t="s">
        <v>395</v>
      </c>
      <c r="B146" s="4" t="s">
        <v>396</v>
      </c>
      <c r="C146" s="4" t="s">
        <v>397</v>
      </c>
    </row>
    <row r="147" spans="1:3" ht="15">
      <c r="A147" s="4" t="s">
        <v>398</v>
      </c>
      <c r="B147" s="4" t="s">
        <v>399</v>
      </c>
      <c r="C147" s="4" t="s">
        <v>400</v>
      </c>
    </row>
    <row r="148" spans="1:3" ht="15">
      <c r="A148" s="4" t="s">
        <v>401</v>
      </c>
      <c r="B148" s="4" t="s">
        <v>402</v>
      </c>
      <c r="C148" s="4" t="s">
        <v>402</v>
      </c>
    </row>
    <row r="149" spans="1:3" ht="15">
      <c r="A149" s="4" t="s">
        <v>403</v>
      </c>
      <c r="B149" s="4" t="s">
        <v>404</v>
      </c>
      <c r="C149" s="4" t="s">
        <v>404</v>
      </c>
    </row>
    <row r="150" spans="1:3" ht="15">
      <c r="A150" s="4" t="s">
        <v>405</v>
      </c>
      <c r="B150" s="4" t="s">
        <v>406</v>
      </c>
      <c r="C150" s="4" t="s">
        <v>407</v>
      </c>
    </row>
    <row r="151" spans="1:3" ht="15">
      <c r="A151" s="4" t="s">
        <v>408</v>
      </c>
      <c r="B151" s="4" t="s">
        <v>409</v>
      </c>
      <c r="C151" s="4" t="s">
        <v>410</v>
      </c>
    </row>
    <row r="152" spans="1:3" ht="15">
      <c r="A152" s="4" t="s">
        <v>411</v>
      </c>
      <c r="B152" s="4" t="s">
        <v>412</v>
      </c>
      <c r="C152" s="4" t="s">
        <v>412</v>
      </c>
    </row>
    <row r="153" spans="1:3" ht="15">
      <c r="A153" s="4" t="s">
        <v>413</v>
      </c>
      <c r="B153" s="4" t="s">
        <v>414</v>
      </c>
      <c r="C153" s="4" t="s">
        <v>415</v>
      </c>
    </row>
    <row r="154" spans="1:3" ht="15">
      <c r="A154" s="4" t="s">
        <v>416</v>
      </c>
      <c r="B154" s="4" t="s">
        <v>417</v>
      </c>
      <c r="C154" s="4" t="s">
        <v>418</v>
      </c>
    </row>
    <row r="155" spans="1:3" ht="15">
      <c r="A155" s="4" t="s">
        <v>419</v>
      </c>
      <c r="B155" s="4" t="s">
        <v>420</v>
      </c>
      <c r="C155" s="4" t="s">
        <v>420</v>
      </c>
    </row>
    <row r="156" spans="1:3" ht="15">
      <c r="A156" s="4" t="s">
        <v>421</v>
      </c>
      <c r="B156" s="4" t="s">
        <v>422</v>
      </c>
      <c r="C156" s="4" t="s">
        <v>423</v>
      </c>
    </row>
    <row r="157" spans="1:3" ht="15">
      <c r="A157" s="4" t="s">
        <v>424</v>
      </c>
      <c r="B157" s="4" t="s">
        <v>425</v>
      </c>
      <c r="C157" s="4" t="s">
        <v>425</v>
      </c>
    </row>
    <row r="158" spans="1:3" ht="15">
      <c r="A158" s="4" t="s">
        <v>426</v>
      </c>
      <c r="B158" s="4" t="s">
        <v>427</v>
      </c>
      <c r="C158" s="4" t="s">
        <v>428</v>
      </c>
    </row>
    <row r="159" spans="1:3" ht="15">
      <c r="A159" s="4" t="s">
        <v>429</v>
      </c>
      <c r="B159" s="4" t="s">
        <v>430</v>
      </c>
      <c r="C159" s="4" t="s">
        <v>430</v>
      </c>
    </row>
    <row r="160" spans="1:3" ht="15">
      <c r="A160" s="4" t="s">
        <v>431</v>
      </c>
      <c r="B160" s="4" t="s">
        <v>432</v>
      </c>
      <c r="C160" s="4" t="s">
        <v>432</v>
      </c>
    </row>
    <row r="161" spans="1:3" ht="15">
      <c r="A161" s="4" t="s">
        <v>433</v>
      </c>
      <c r="B161" s="4" t="s">
        <v>434</v>
      </c>
      <c r="C161" s="4" t="s">
        <v>434</v>
      </c>
    </row>
    <row r="162" spans="1:3" ht="15">
      <c r="A162" s="4" t="s">
        <v>435</v>
      </c>
      <c r="B162" s="4" t="s">
        <v>436</v>
      </c>
      <c r="C162" s="4" t="s">
        <v>436</v>
      </c>
    </row>
    <row r="163" spans="1:3" ht="15">
      <c r="A163" s="4" t="s">
        <v>437</v>
      </c>
      <c r="B163" s="4" t="s">
        <v>438</v>
      </c>
      <c r="C163" s="4" t="s">
        <v>438</v>
      </c>
    </row>
    <row r="164" spans="1:3" ht="15">
      <c r="A164" s="4" t="s">
        <v>439</v>
      </c>
      <c r="B164" s="4" t="s">
        <v>440</v>
      </c>
      <c r="C164" s="4" t="s">
        <v>440</v>
      </c>
    </row>
    <row r="165" spans="1:3" ht="15">
      <c r="A165" s="4" t="s">
        <v>441</v>
      </c>
      <c r="B165" s="4" t="s">
        <v>442</v>
      </c>
      <c r="C165" s="4" t="s">
        <v>442</v>
      </c>
    </row>
    <row r="166" spans="1:3" ht="15">
      <c r="A166" s="4" t="s">
        <v>443</v>
      </c>
      <c r="B166" s="4" t="s">
        <v>444</v>
      </c>
      <c r="C166" s="4" t="s">
        <v>444</v>
      </c>
    </row>
    <row r="167" spans="1:3" ht="15">
      <c r="A167" s="4" t="s">
        <v>445</v>
      </c>
      <c r="B167" s="4" t="s">
        <v>446</v>
      </c>
      <c r="C167" s="4" t="s">
        <v>446</v>
      </c>
    </row>
    <row r="168" spans="1:3" ht="15">
      <c r="A168" s="4" t="s">
        <v>447</v>
      </c>
      <c r="B168" s="4" t="s">
        <v>448</v>
      </c>
      <c r="C168" s="4" t="s">
        <v>449</v>
      </c>
    </row>
    <row r="169" spans="1:3" ht="15">
      <c r="A169" s="4" t="s">
        <v>450</v>
      </c>
      <c r="B169" s="4" t="s">
        <v>451</v>
      </c>
      <c r="C169" s="4" t="s">
        <v>451</v>
      </c>
    </row>
    <row r="170" spans="1:3" ht="15">
      <c r="A170" s="4" t="s">
        <v>452</v>
      </c>
      <c r="B170" s="4" t="s">
        <v>453</v>
      </c>
      <c r="C170" s="4" t="s">
        <v>454</v>
      </c>
    </row>
    <row r="171" spans="1:3" ht="15">
      <c r="A171" s="4" t="s">
        <v>455</v>
      </c>
      <c r="B171" s="4" t="s">
        <v>456</v>
      </c>
      <c r="C171" s="4" t="s">
        <v>456</v>
      </c>
    </row>
    <row r="172" spans="1:3" ht="15">
      <c r="A172" s="4" t="s">
        <v>457</v>
      </c>
      <c r="B172" s="4" t="s">
        <v>458</v>
      </c>
      <c r="C172" s="4" t="s">
        <v>458</v>
      </c>
    </row>
    <row r="173" spans="1:3" ht="15">
      <c r="A173" s="4" t="s">
        <v>459</v>
      </c>
      <c r="B173" s="4" t="s">
        <v>460</v>
      </c>
      <c r="C173" s="4" t="s">
        <v>461</v>
      </c>
    </row>
    <row r="174" spans="1:3" ht="15">
      <c r="A174" s="4" t="s">
        <v>462</v>
      </c>
      <c r="B174" s="4" t="s">
        <v>463</v>
      </c>
      <c r="C174" s="4" t="s">
        <v>463</v>
      </c>
    </row>
    <row r="175" spans="1:3" ht="15">
      <c r="A175" s="4" t="s">
        <v>464</v>
      </c>
      <c r="B175" s="4" t="s">
        <v>465</v>
      </c>
      <c r="C175" s="4" t="s">
        <v>465</v>
      </c>
    </row>
    <row r="176" spans="1:3" ht="15">
      <c r="A176" s="4" t="s">
        <v>466</v>
      </c>
      <c r="B176" s="4" t="s">
        <v>467</v>
      </c>
      <c r="C176" s="4" t="s">
        <v>467</v>
      </c>
    </row>
    <row r="177" spans="1:3" ht="15">
      <c r="A177" s="4" t="s">
        <v>468</v>
      </c>
      <c r="B177" s="4" t="s">
        <v>469</v>
      </c>
      <c r="C177" s="4" t="s">
        <v>469</v>
      </c>
    </row>
    <row r="178" spans="1:3" ht="15">
      <c r="A178" s="4" t="s">
        <v>470</v>
      </c>
      <c r="B178" s="4" t="s">
        <v>471</v>
      </c>
      <c r="C178" s="4" t="s">
        <v>472</v>
      </c>
    </row>
    <row r="179" spans="1:3" ht="15">
      <c r="A179" s="4" t="s">
        <v>473</v>
      </c>
      <c r="B179" s="4" t="s">
        <v>474</v>
      </c>
      <c r="C179" s="4" t="s">
        <v>475</v>
      </c>
    </row>
    <row r="180" spans="1:3" ht="15">
      <c r="A180" s="4" t="s">
        <v>476</v>
      </c>
      <c r="B180" s="4" t="s">
        <v>477</v>
      </c>
      <c r="C180" s="4" t="s">
        <v>478</v>
      </c>
    </row>
    <row r="181" spans="1:3" ht="15">
      <c r="A181" s="4" t="s">
        <v>479</v>
      </c>
      <c r="B181" s="4" t="s">
        <v>480</v>
      </c>
      <c r="C181" s="4" t="s">
        <v>480</v>
      </c>
    </row>
    <row r="182" spans="1:3" ht="15">
      <c r="A182" s="4" t="s">
        <v>481</v>
      </c>
      <c r="B182" s="4" t="s">
        <v>482</v>
      </c>
      <c r="C182" s="4" t="s">
        <v>483</v>
      </c>
    </row>
    <row r="183" spans="1:3" ht="15">
      <c r="A183" s="4" t="s">
        <v>484</v>
      </c>
      <c r="B183" s="4" t="s">
        <v>485</v>
      </c>
      <c r="C183" s="4" t="s">
        <v>486</v>
      </c>
    </row>
    <row r="184" spans="1:3" ht="15">
      <c r="A184" s="4" t="s">
        <v>487</v>
      </c>
      <c r="B184" s="4" t="s">
        <v>488</v>
      </c>
      <c r="C184" s="4" t="s">
        <v>489</v>
      </c>
    </row>
    <row r="185" spans="1:3" ht="15">
      <c r="A185" s="4" t="s">
        <v>490</v>
      </c>
      <c r="B185" s="4" t="s">
        <v>491</v>
      </c>
      <c r="C185" s="4" t="s">
        <v>492</v>
      </c>
    </row>
    <row r="186" spans="1:3" ht="15">
      <c r="A186" s="4" t="s">
        <v>493</v>
      </c>
      <c r="B186" s="4" t="s">
        <v>494</v>
      </c>
      <c r="C186" s="4" t="s">
        <v>494</v>
      </c>
    </row>
    <row r="187" spans="1:3" ht="15">
      <c r="A187" s="4" t="s">
        <v>495</v>
      </c>
      <c r="B187" s="4" t="s">
        <v>496</v>
      </c>
      <c r="C187" s="4" t="s">
        <v>497</v>
      </c>
    </row>
    <row r="188" spans="1:3" ht="15">
      <c r="A188" s="4" t="s">
        <v>498</v>
      </c>
      <c r="B188" s="4" t="s">
        <v>499</v>
      </c>
      <c r="C188" s="4" t="s">
        <v>499</v>
      </c>
    </row>
    <row r="189" spans="1:3" ht="15">
      <c r="A189" s="4" t="s">
        <v>500</v>
      </c>
      <c r="B189" s="4" t="s">
        <v>501</v>
      </c>
      <c r="C189" s="4" t="s">
        <v>501</v>
      </c>
    </row>
    <row r="190" spans="1:3" ht="30">
      <c r="A190" s="4" t="s">
        <v>502</v>
      </c>
      <c r="B190" s="4" t="s">
        <v>503</v>
      </c>
      <c r="C190" s="4" t="s">
        <v>504</v>
      </c>
    </row>
    <row r="191" spans="1:3" ht="15">
      <c r="A191" s="4" t="s">
        <v>505</v>
      </c>
      <c r="B191" s="4" t="s">
        <v>506</v>
      </c>
      <c r="C191" s="4" t="s">
        <v>506</v>
      </c>
    </row>
    <row r="192" spans="1:3" ht="15">
      <c r="A192" s="4" t="s">
        <v>507</v>
      </c>
      <c r="B192" s="4" t="s">
        <v>508</v>
      </c>
      <c r="C192" s="4" t="s">
        <v>508</v>
      </c>
    </row>
    <row r="193" spans="1:3" ht="15">
      <c r="A193" s="4" t="s">
        <v>509</v>
      </c>
      <c r="B193" s="4" t="s">
        <v>510</v>
      </c>
      <c r="C193" s="4" t="s">
        <v>510</v>
      </c>
    </row>
    <row r="194" spans="1:3" ht="15">
      <c r="A194" s="4" t="s">
        <v>511</v>
      </c>
      <c r="B194" s="4" t="s">
        <v>512</v>
      </c>
      <c r="C194" s="4" t="s">
        <v>512</v>
      </c>
    </row>
    <row r="195" spans="1:3" ht="15">
      <c r="A195" s="4" t="s">
        <v>513</v>
      </c>
      <c r="B195" s="4" t="s">
        <v>514</v>
      </c>
      <c r="C195" s="4" t="s">
        <v>514</v>
      </c>
    </row>
    <row r="196" spans="1:3" ht="15">
      <c r="A196" s="4" t="s">
        <v>515</v>
      </c>
      <c r="B196" s="4" t="s">
        <v>516</v>
      </c>
      <c r="C196" s="4" t="s">
        <v>517</v>
      </c>
    </row>
    <row r="197" spans="1:3" ht="15">
      <c r="A197" s="4" t="s">
        <v>518</v>
      </c>
      <c r="B197" s="4" t="s">
        <v>519</v>
      </c>
      <c r="C197" s="4" t="s">
        <v>519</v>
      </c>
    </row>
    <row r="198" spans="1:3" ht="15">
      <c r="A198" s="4" t="s">
        <v>520</v>
      </c>
      <c r="B198" s="4" t="s">
        <v>521</v>
      </c>
      <c r="C198" s="4" t="s">
        <v>522</v>
      </c>
    </row>
    <row r="199" spans="1:3" ht="15">
      <c r="A199" s="4" t="s">
        <v>523</v>
      </c>
      <c r="B199" s="4" t="s">
        <v>524</v>
      </c>
      <c r="C199" s="4" t="s">
        <v>524</v>
      </c>
    </row>
    <row r="200" spans="1:3" ht="15">
      <c r="A200" s="4" t="s">
        <v>525</v>
      </c>
      <c r="B200" s="4" t="s">
        <v>526</v>
      </c>
      <c r="C200" s="4" t="s">
        <v>527</v>
      </c>
    </row>
    <row r="201" spans="1:3" ht="15">
      <c r="A201" s="4" t="s">
        <v>528</v>
      </c>
      <c r="B201" s="4" t="s">
        <v>529</v>
      </c>
      <c r="C201" s="4" t="s">
        <v>530</v>
      </c>
    </row>
    <row r="202" spans="1:3" ht="15">
      <c r="A202" s="4" t="s">
        <v>531</v>
      </c>
      <c r="B202" s="4" t="s">
        <v>532</v>
      </c>
      <c r="C202" s="4" t="s">
        <v>533</v>
      </c>
    </row>
    <row r="203" spans="1:3" ht="15">
      <c r="A203" s="4" t="s">
        <v>534</v>
      </c>
      <c r="B203" s="4" t="s">
        <v>535</v>
      </c>
      <c r="C203" s="4" t="s">
        <v>535</v>
      </c>
    </row>
    <row r="204" spans="1:3" ht="15">
      <c r="A204" s="4" t="s">
        <v>536</v>
      </c>
      <c r="B204" s="4" t="s">
        <v>537</v>
      </c>
      <c r="C204" s="4" t="s">
        <v>537</v>
      </c>
    </row>
    <row r="205" spans="1:3" ht="15">
      <c r="A205" s="4" t="s">
        <v>538</v>
      </c>
      <c r="B205" s="4" t="s">
        <v>539</v>
      </c>
      <c r="C205" s="4" t="s">
        <v>540</v>
      </c>
    </row>
    <row r="206" spans="1:3" ht="15">
      <c r="A206" s="4" t="s">
        <v>541</v>
      </c>
      <c r="B206" s="4" t="s">
        <v>542</v>
      </c>
      <c r="C206" s="4" t="s">
        <v>543</v>
      </c>
    </row>
    <row r="207" spans="1:3" ht="15">
      <c r="A207" s="4" t="s">
        <v>544</v>
      </c>
      <c r="B207" s="4" t="s">
        <v>545</v>
      </c>
      <c r="C207" s="4" t="s">
        <v>545</v>
      </c>
    </row>
    <row r="208" spans="1:3" ht="15">
      <c r="A208" s="4" t="s">
        <v>546</v>
      </c>
      <c r="B208" s="4" t="s">
        <v>547</v>
      </c>
      <c r="C208" s="4" t="s">
        <v>548</v>
      </c>
    </row>
    <row r="209" spans="1:3" ht="15">
      <c r="A209" s="4" t="s">
        <v>549</v>
      </c>
      <c r="B209" s="4" t="s">
        <v>550</v>
      </c>
      <c r="C209" s="4" t="s">
        <v>550</v>
      </c>
    </row>
    <row r="210" spans="1:3" ht="15">
      <c r="A210" s="4" t="s">
        <v>551</v>
      </c>
      <c r="B210" s="4" t="s">
        <v>552</v>
      </c>
      <c r="C210" s="4" t="s">
        <v>553</v>
      </c>
    </row>
    <row r="211" spans="1:3" ht="15">
      <c r="A211" s="4" t="s">
        <v>554</v>
      </c>
      <c r="B211" s="4" t="s">
        <v>555</v>
      </c>
      <c r="C211" s="4" t="s">
        <v>556</v>
      </c>
    </row>
    <row r="212" spans="1:3" ht="15">
      <c r="A212" s="4" t="s">
        <v>557</v>
      </c>
      <c r="B212" s="4" t="s">
        <v>558</v>
      </c>
      <c r="C212" s="4" t="s">
        <v>559</v>
      </c>
    </row>
    <row r="213" spans="1:3" ht="15">
      <c r="A213" s="4" t="s">
        <v>560</v>
      </c>
      <c r="B213" s="4" t="s">
        <v>561</v>
      </c>
      <c r="C213" s="4" t="s">
        <v>561</v>
      </c>
    </row>
    <row r="214" spans="1:3" ht="15">
      <c r="A214" s="4" t="s">
        <v>562</v>
      </c>
      <c r="B214" s="4" t="s">
        <v>563</v>
      </c>
      <c r="C214" s="4" t="s">
        <v>564</v>
      </c>
    </row>
    <row r="215" spans="1:3" ht="15">
      <c r="A215" s="4" t="s">
        <v>565</v>
      </c>
      <c r="B215" s="4" t="s">
        <v>566</v>
      </c>
      <c r="C215" s="4" t="s">
        <v>567</v>
      </c>
    </row>
    <row r="216" spans="1:3" ht="15">
      <c r="A216" s="4" t="s">
        <v>568</v>
      </c>
      <c r="B216" s="4" t="s">
        <v>569</v>
      </c>
      <c r="C216" s="4" t="s">
        <v>569</v>
      </c>
    </row>
    <row r="217" spans="1:3" ht="15">
      <c r="A217" s="4" t="s">
        <v>570</v>
      </c>
      <c r="B217" s="4" t="s">
        <v>571</v>
      </c>
      <c r="C217" s="4" t="s">
        <v>572</v>
      </c>
    </row>
    <row r="218" spans="1:3" ht="15">
      <c r="A218" s="4" t="s">
        <v>573</v>
      </c>
      <c r="B218" s="4" t="s">
        <v>574</v>
      </c>
      <c r="C218" s="4" t="s">
        <v>575</v>
      </c>
    </row>
    <row r="219" spans="1:3" ht="15">
      <c r="A219" s="4" t="s">
        <v>576</v>
      </c>
      <c r="B219" s="4" t="s">
        <v>577</v>
      </c>
      <c r="C219" s="4" t="s">
        <v>578</v>
      </c>
    </row>
    <row r="220" spans="1:3" ht="15">
      <c r="A220" s="4" t="s">
        <v>579</v>
      </c>
      <c r="B220" s="4" t="s">
        <v>580</v>
      </c>
      <c r="C220" s="4" t="s">
        <v>581</v>
      </c>
    </row>
    <row r="221" spans="1:3" ht="15">
      <c r="A221" s="4" t="s">
        <v>582</v>
      </c>
      <c r="B221" s="4" t="s">
        <v>583</v>
      </c>
      <c r="C221" s="4" t="s">
        <v>583</v>
      </c>
    </row>
    <row r="222" spans="1:3" ht="15">
      <c r="A222" s="4" t="s">
        <v>584</v>
      </c>
      <c r="B222" s="4" t="s">
        <v>585</v>
      </c>
      <c r="C222" s="4" t="s">
        <v>586</v>
      </c>
    </row>
    <row r="223" spans="1:3" ht="15">
      <c r="A223" s="4" t="s">
        <v>587</v>
      </c>
      <c r="B223" s="4" t="s">
        <v>588</v>
      </c>
      <c r="C223" s="4" t="s">
        <v>588</v>
      </c>
    </row>
    <row r="224" spans="1:3" ht="15">
      <c r="A224" s="4" t="s">
        <v>589</v>
      </c>
      <c r="B224" s="4" t="s">
        <v>590</v>
      </c>
      <c r="C224" s="4" t="s">
        <v>591</v>
      </c>
    </row>
    <row r="225" spans="1:3" ht="15">
      <c r="A225" s="4" t="s">
        <v>592</v>
      </c>
      <c r="B225" s="4" t="s">
        <v>593</v>
      </c>
      <c r="C225" s="4" t="s">
        <v>594</v>
      </c>
    </row>
    <row r="226" spans="1:3" ht="15">
      <c r="A226" s="4" t="s">
        <v>595</v>
      </c>
      <c r="B226" s="4" t="s">
        <v>596</v>
      </c>
      <c r="C226" s="4" t="s">
        <v>596</v>
      </c>
    </row>
    <row r="227" spans="1:3" ht="15">
      <c r="A227" s="4" t="s">
        <v>597</v>
      </c>
      <c r="B227" s="4" t="s">
        <v>598</v>
      </c>
      <c r="C227" s="4" t="s">
        <v>598</v>
      </c>
    </row>
    <row r="228" spans="1:3" ht="15">
      <c r="A228" s="4" t="s">
        <v>599</v>
      </c>
      <c r="B228" s="4" t="s">
        <v>600</v>
      </c>
      <c r="C228" s="4" t="s">
        <v>601</v>
      </c>
    </row>
    <row r="229" spans="1:3" ht="15">
      <c r="A229" s="4" t="s">
        <v>602</v>
      </c>
      <c r="B229" s="4" t="s">
        <v>603</v>
      </c>
      <c r="C229" s="4" t="s">
        <v>604</v>
      </c>
    </row>
    <row r="230" spans="1:3" ht="15">
      <c r="A230" s="4" t="s">
        <v>605</v>
      </c>
      <c r="B230" s="4" t="s">
        <v>606</v>
      </c>
      <c r="C230" s="4" t="s">
        <v>606</v>
      </c>
    </row>
    <row r="231" spans="1:3" ht="15">
      <c r="A231" s="4" t="s">
        <v>607</v>
      </c>
      <c r="B231" s="4" t="s">
        <v>608</v>
      </c>
      <c r="C231" s="4" t="s">
        <v>609</v>
      </c>
    </row>
    <row r="232" spans="1:3" ht="15">
      <c r="A232" s="4" t="s">
        <v>610</v>
      </c>
      <c r="B232" s="4" t="s">
        <v>611</v>
      </c>
      <c r="C232" s="4" t="s">
        <v>612</v>
      </c>
    </row>
    <row r="233" spans="1:3" ht="15">
      <c r="A233" s="4" t="s">
        <v>613</v>
      </c>
      <c r="B233" s="4" t="s">
        <v>614</v>
      </c>
      <c r="C233" s="4" t="s">
        <v>614</v>
      </c>
    </row>
    <row r="234" spans="1:3" ht="15">
      <c r="A234" s="4" t="s">
        <v>615</v>
      </c>
      <c r="B234" s="4" t="s">
        <v>616</v>
      </c>
      <c r="C234" s="4" t="s">
        <v>617</v>
      </c>
    </row>
    <row r="235" spans="1:3" ht="15">
      <c r="A235" s="4" t="s">
        <v>618</v>
      </c>
      <c r="B235" s="4" t="s">
        <v>619</v>
      </c>
      <c r="C235" s="4" t="s">
        <v>620</v>
      </c>
    </row>
    <row r="236" spans="1:3" ht="15">
      <c r="A236" s="4" t="s">
        <v>621</v>
      </c>
      <c r="B236" s="4" t="s">
        <v>622</v>
      </c>
      <c r="C236" s="4" t="s">
        <v>623</v>
      </c>
    </row>
    <row r="237" spans="1:3" ht="15">
      <c r="A237" s="4" t="s">
        <v>624</v>
      </c>
      <c r="B237" s="4" t="s">
        <v>625</v>
      </c>
      <c r="C237" s="4" t="s">
        <v>626</v>
      </c>
    </row>
    <row r="238" spans="1:3" ht="30">
      <c r="A238" s="4" t="s">
        <v>627</v>
      </c>
      <c r="B238" s="4" t="s">
        <v>628</v>
      </c>
      <c r="C238" s="4" t="s">
        <v>629</v>
      </c>
    </row>
    <row r="239" spans="1:3" ht="15">
      <c r="A239" s="4" t="s">
        <v>630</v>
      </c>
      <c r="B239" s="4" t="s">
        <v>631</v>
      </c>
      <c r="C239" s="4" t="s">
        <v>632</v>
      </c>
    </row>
    <row r="240" spans="1:3" ht="15">
      <c r="A240" s="4" t="s">
        <v>633</v>
      </c>
      <c r="B240" s="4" t="s">
        <v>634</v>
      </c>
      <c r="C240" s="4" t="s">
        <v>634</v>
      </c>
    </row>
    <row r="241" spans="1:3" ht="15">
      <c r="A241" s="4" t="s">
        <v>635</v>
      </c>
      <c r="B241" s="4" t="s">
        <v>636</v>
      </c>
      <c r="C241" s="4" t="s">
        <v>637</v>
      </c>
    </row>
    <row r="242" spans="1:3" ht="15">
      <c r="A242" s="4" t="s">
        <v>638</v>
      </c>
      <c r="B242" s="4" t="s">
        <v>639</v>
      </c>
      <c r="C242" s="4" t="s">
        <v>640</v>
      </c>
    </row>
    <row r="243" spans="1:3" ht="15">
      <c r="A243" s="4" t="s">
        <v>641</v>
      </c>
      <c r="B243" s="4" t="s">
        <v>642</v>
      </c>
      <c r="C243" s="4" t="s">
        <v>643</v>
      </c>
    </row>
    <row r="244" spans="1:3" ht="30">
      <c r="A244" s="4" t="s">
        <v>644</v>
      </c>
      <c r="B244" s="4" t="s">
        <v>645</v>
      </c>
      <c r="C244" s="4" t="s">
        <v>646</v>
      </c>
    </row>
    <row r="245" spans="1:3" ht="15">
      <c r="A245" s="4" t="s">
        <v>647</v>
      </c>
      <c r="B245" s="4" t="s">
        <v>648</v>
      </c>
      <c r="C245" s="4" t="s">
        <v>649</v>
      </c>
    </row>
    <row r="246" spans="1:3" ht="15">
      <c r="A246" s="4" t="s">
        <v>650</v>
      </c>
      <c r="B246" s="4" t="s">
        <v>651</v>
      </c>
      <c r="C246" s="4" t="s">
        <v>652</v>
      </c>
    </row>
    <row r="247" spans="1:3" ht="15">
      <c r="A247" s="4" t="s">
        <v>653</v>
      </c>
      <c r="B247" s="4" t="s">
        <v>654</v>
      </c>
      <c r="C247" s="4" t="s">
        <v>655</v>
      </c>
    </row>
    <row r="248" spans="1:3" ht="15">
      <c r="A248" s="4" t="s">
        <v>656</v>
      </c>
      <c r="B248" s="4" t="s">
        <v>657</v>
      </c>
      <c r="C248" s="4" t="s">
        <v>657</v>
      </c>
    </row>
    <row r="249" spans="1:3" ht="15">
      <c r="A249" s="4" t="s">
        <v>658</v>
      </c>
      <c r="B249" s="4" t="s">
        <v>659</v>
      </c>
      <c r="C249" s="4" t="s">
        <v>660</v>
      </c>
    </row>
    <row r="250" spans="1:3" ht="15">
      <c r="A250" s="4" t="s">
        <v>661</v>
      </c>
      <c r="B250" s="4" t="s">
        <v>662</v>
      </c>
      <c r="C250" s="4" t="s">
        <v>662</v>
      </c>
    </row>
    <row r="251" spans="1:3" ht="15">
      <c r="A251" s="4" t="s">
        <v>663</v>
      </c>
      <c r="B251" s="4" t="s">
        <v>664</v>
      </c>
      <c r="C251" s="4" t="s">
        <v>664</v>
      </c>
    </row>
    <row r="252" spans="1:3" ht="15">
      <c r="A252" s="4" t="s">
        <v>665</v>
      </c>
      <c r="B252" s="4" t="s">
        <v>666</v>
      </c>
      <c r="C252" s="4" t="s">
        <v>666</v>
      </c>
    </row>
    <row r="253" spans="1:3" ht="15">
      <c r="A253" s="4" t="s">
        <v>667</v>
      </c>
      <c r="B253" s="4" t="s">
        <v>668</v>
      </c>
      <c r="C253" s="4" t="s">
        <v>669</v>
      </c>
    </row>
    <row r="254" spans="1:3" ht="15">
      <c r="A254" s="4" t="s">
        <v>670</v>
      </c>
      <c r="B254" s="4" t="s">
        <v>671</v>
      </c>
      <c r="C254" s="4" t="s">
        <v>671</v>
      </c>
    </row>
    <row r="255" spans="1:3" ht="15">
      <c r="A255" s="4" t="s">
        <v>672</v>
      </c>
      <c r="B255" s="4" t="s">
        <v>673</v>
      </c>
      <c r="C255" s="4" t="s">
        <v>673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39" t="s">
        <v>696</v>
      </c>
      <c r="B2" s="39"/>
      <c r="C2" s="6"/>
      <c r="D2" s="6"/>
    </row>
    <row r="4" spans="1:2" ht="15">
      <c r="A4" s="5" t="s">
        <v>674</v>
      </c>
      <c r="B4" s="5" t="s">
        <v>675</v>
      </c>
    </row>
    <row r="5" spans="1:2" ht="15">
      <c r="A5" s="5" t="s">
        <v>676</v>
      </c>
      <c r="B5" s="5" t="s">
        <v>677</v>
      </c>
    </row>
    <row r="6" spans="1:2" ht="15">
      <c r="A6" s="5" t="s">
        <v>678</v>
      </c>
      <c r="B6" s="5" t="s">
        <v>679</v>
      </c>
    </row>
    <row r="7" spans="1:2" ht="15">
      <c r="A7" s="5" t="s">
        <v>680</v>
      </c>
      <c r="B7" s="5" t="s">
        <v>681</v>
      </c>
    </row>
    <row r="8" spans="1:2" ht="15">
      <c r="A8" s="5" t="s">
        <v>682</v>
      </c>
      <c r="B8" s="5" t="s">
        <v>683</v>
      </c>
    </row>
    <row r="9" spans="1:2" ht="15">
      <c r="A9" s="5" t="s">
        <v>684</v>
      </c>
      <c r="B9" s="5" t="s">
        <v>685</v>
      </c>
    </row>
    <row r="10" spans="1:2" ht="15">
      <c r="A10" s="5" t="s">
        <v>686</v>
      </c>
      <c r="B10" s="5" t="s">
        <v>687</v>
      </c>
    </row>
    <row r="11" spans="1:2" ht="15">
      <c r="A11" s="5" t="s">
        <v>688</v>
      </c>
      <c r="B11" s="5" t="s">
        <v>689</v>
      </c>
    </row>
    <row r="12" spans="1:2" ht="15">
      <c r="A12" s="5" t="s">
        <v>690</v>
      </c>
      <c r="B12" s="5" t="s">
        <v>691</v>
      </c>
    </row>
    <row r="13" spans="1:2" ht="15">
      <c r="A13" s="5" t="s">
        <v>692</v>
      </c>
      <c r="B13" s="5" t="s">
        <v>693</v>
      </c>
    </row>
    <row r="14" spans="1:2" ht="15">
      <c r="A14" s="5" t="s">
        <v>694</v>
      </c>
      <c r="B14" s="5" t="s">
        <v>695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880</v>
      </c>
    </row>
    <row r="3" ht="15">
      <c r="B3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Алия К Ерденова</cp:lastModifiedBy>
  <dcterms:created xsi:type="dcterms:W3CDTF">2012-09-14T10:00:02Z</dcterms:created>
  <dcterms:modified xsi:type="dcterms:W3CDTF">2018-06-12T10:50:53Z</dcterms:modified>
  <cp:category/>
  <cp:version/>
  <cp:contentType/>
  <cp:contentStatus/>
</cp:coreProperties>
</file>