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27510" windowHeight="6570" activeTab="0"/>
  </bookViews>
  <sheets>
    <sheet name="Plan_zakupok_SKC_2018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'[2]Типы действий'!$A$1:$A$3</definedName>
  </definedNames>
  <calcPr fullCalcOnLoad="1" refMode="R1C1"/>
</workbook>
</file>

<file path=xl/sharedStrings.xml><?xml version="1.0" encoding="utf-8"?>
<sst xmlns="http://schemas.openxmlformats.org/spreadsheetml/2006/main" count="6313" uniqueCount="2134">
  <si>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</si>
  <si>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</si>
  <si>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</si>
  <si>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</si>
  <si>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</si>
  <si>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</si>
  <si>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</si>
  <si>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</si>
  <si>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</si>
  <si>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</si>
  <si>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</si>
  <si>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</si>
  <si>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</si>
  <si>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</si>
  <si>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</si>
  <si>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</si>
  <si>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</si>
  <si>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</si>
  <si>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</si>
  <si>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</si>
  <si>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</si>
  <si>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</si>
  <si>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</si>
  <si>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</si>
  <si>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</si>
  <si>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</si>
  <si>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</si>
  <si>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</si>
  <si>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2023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</si>
  <si>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</si>
  <si>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</si>
  <si>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</si>
  <si>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</si>
  <si>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</si>
  <si>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</si>
  <si>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</si>
  <si>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</si>
  <si>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</si>
  <si>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</si>
  <si>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</si>
  <si>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</si>
  <si>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</si>
  <si>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</si>
  <si>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</si>
  <si>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</si>
  <si>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</si>
  <si>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</si>
  <si>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</si>
  <si>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</si>
  <si>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</si>
  <si>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</si>
  <si>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</si>
  <si>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</si>
  <si>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</si>
  <si>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</si>
  <si>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</si>
  <si>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</si>
  <si>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</si>
  <si>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</si>
  <si>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</si>
  <si>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</si>
  <si>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</si>
  <si>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</si>
  <si>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</si>
  <si>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</si>
  <si>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</si>
  <si>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</si>
  <si>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</si>
  <si>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</si>
  <si>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</si>
  <si>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</si>
  <si>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</si>
  <si>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</si>
  <si>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</si>
  <si>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</si>
  <si>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</si>
  <si>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</si>
  <si>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</si>
  <si>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</si>
  <si>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</si>
  <si>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</si>
  <si>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</si>
  <si>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</si>
  <si>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</si>
  <si>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</si>
  <si>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</si>
  <si>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</si>
  <si>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</si>
  <si>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</si>
  <si>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</si>
  <si>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</si>
  <si>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</si>
  <si>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</si>
  <si>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</si>
  <si>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</si>
  <si>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</si>
  <si>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</si>
  <si>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</si>
  <si>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</si>
  <si>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</si>
  <si>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</si>
  <si>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</si>
  <si>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</si>
  <si>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</si>
  <si>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</si>
  <si>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</si>
  <si>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</si>
  <si>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</si>
  <si>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</si>
  <si>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</si>
  <si>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</si>
  <si>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</si>
  <si>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</si>
  <si>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</si>
  <si>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</si>
  <si>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</si>
  <si>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</si>
  <si>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</si>
  <si>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</si>
  <si>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</si>
  <si>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</si>
  <si>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</si>
  <si>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</si>
  <si>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</si>
  <si>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</si>
  <si>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</si>
  <si>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</si>
  <si>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</si>
  <si>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</si>
  <si>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</si>
  <si>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</si>
  <si>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</si>
  <si>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</si>
  <si>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</si>
  <si>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</si>
  <si>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</si>
  <si>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</si>
  <si>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</si>
  <si>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</si>
  <si>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</si>
  <si>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</si>
  <si>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</si>
  <si>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</si>
  <si>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</si>
  <si>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</si>
  <si>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</si>
  <si>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</si>
  <si>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</si>
  <si>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</si>
  <si>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</si>
  <si>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</si>
  <si>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</si>
  <si>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</si>
  <si>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</si>
  <si>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</si>
  <si>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</si>
  <si>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</si>
  <si>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</si>
  <si>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</si>
  <si>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</si>
  <si>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</si>
  <si>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</si>
  <si>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</si>
  <si>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</si>
  <si>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</si>
  <si>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</si>
  <si>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</si>
  <si>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</si>
  <si>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</si>
  <si>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</si>
  <si>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</si>
  <si>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</si>
  <si>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</si>
  <si>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</si>
  <si>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</si>
  <si>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</si>
  <si>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</si>
  <si>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</si>
  <si>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</si>
  <si>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</si>
  <si>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</si>
  <si>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</si>
  <si>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</si>
  <si>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</si>
  <si>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</si>
  <si>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</si>
  <si>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</si>
  <si>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</si>
  <si>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</si>
  <si>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</si>
  <si>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</si>
  <si>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</si>
  <si>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</si>
  <si>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</si>
  <si>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</si>
  <si>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</si>
  <si>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</si>
  <si>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</si>
  <si>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</si>
  <si>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</si>
  <si>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</si>
  <si>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</si>
  <si>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</si>
  <si>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</si>
  <si>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</si>
  <si>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</si>
  <si>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</si>
  <si>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</si>
  <si>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</si>
  <si>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</si>
  <si>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</si>
  <si>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</si>
  <si>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</si>
  <si>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</si>
  <si>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</si>
  <si>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</si>
  <si>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</si>
  <si>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</si>
  <si>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</si>
  <si>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</si>
  <si>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</si>
  <si>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</si>
  <si>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</si>
  <si>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</si>
  <si>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</si>
  <si>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</si>
  <si>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</si>
  <si>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</si>
  <si>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</si>
  <si>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</si>
  <si>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</si>
  <si>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</si>
  <si>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</si>
  <si>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</si>
  <si>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</si>
  <si>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</si>
  <si>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</si>
  <si>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</si>
  <si>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</si>
  <si>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</si>
  <si>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</si>
  <si>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</si>
  <si>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</si>
  <si>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</si>
  <si>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</si>
  <si>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</si>
  <si>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</si>
  <si>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</si>
  <si>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</si>
  <si>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</si>
  <si>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</si>
  <si>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</si>
  <si>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</si>
  <si>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</si>
  <si>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</si>
  <si>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</si>
  <si>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</si>
  <si>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</si>
  <si>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</si>
  <si>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</si>
  <si>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</si>
  <si>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</si>
  <si>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</si>
  <si>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</si>
  <si>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</si>
  <si>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</si>
  <si>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</si>
  <si>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</si>
  <si>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</si>
  <si>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</si>
  <si>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</si>
  <si>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</si>
  <si>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</si>
  <si>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</si>
  <si>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</si>
  <si>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</si>
  <si>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</si>
  <si>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</si>
  <si>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</si>
  <si>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</si>
  <si>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</si>
  <si>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</si>
  <si>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</si>
  <si>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</si>
  <si>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</si>
  <si>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</si>
  <si>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</si>
  <si>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</si>
  <si>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</si>
  <si>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</si>
  <si>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</si>
  <si>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</si>
  <si>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</si>
  <si>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</si>
  <si>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</si>
  <si>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</si>
  <si>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</si>
  <si>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</si>
  <si>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</si>
  <si>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</si>
  <si>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</si>
  <si>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</si>
  <si>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</si>
  <si>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</si>
  <si>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</si>
  <si>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</si>
  <si>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</si>
  <si>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</si>
  <si>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</si>
  <si>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</si>
  <si>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</si>
  <si>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</si>
  <si>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</si>
  <si>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</si>
  <si>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</si>
  <si>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</si>
  <si>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</si>
  <si>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</si>
  <si>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</si>
  <si>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</si>
  <si>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</si>
  <si>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</si>
  <si>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</si>
  <si>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</si>
  <si>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</si>
  <si>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</si>
  <si>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</si>
  <si>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</si>
  <si>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</si>
  <si>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</si>
  <si>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</si>
  <si>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</si>
  <si>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</si>
  <si>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</si>
  <si>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</si>
  <si>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</si>
  <si>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</si>
  <si>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</si>
  <si>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</si>
  <si>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</si>
  <si>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</si>
  <si>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</si>
  <si>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</si>
  <si>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</si>
  <si>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</si>
  <si>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</si>
  <si>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</si>
  <si>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</si>
  <si>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</si>
  <si>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</si>
  <si>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</si>
  <si>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</si>
  <si>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</si>
  <si>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</si>
  <si>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</si>
  <si>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</si>
  <si>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</si>
  <si>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</si>
  <si>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</si>
  <si>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</si>
  <si>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</si>
  <si>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</si>
  <si>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</si>
  <si>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</si>
  <si>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</si>
  <si>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</si>
  <si>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</si>
  <si>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</si>
  <si>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</si>
  <si>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</si>
  <si>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</si>
  <si>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</si>
  <si>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</si>
  <si>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</si>
  <si>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</si>
  <si>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</si>
  <si>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</si>
  <si>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</si>
  <si>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</si>
  <si>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</si>
  <si>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</si>
  <si>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</si>
  <si>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</si>
  <si>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</si>
  <si>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</si>
  <si>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</si>
  <si>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</si>
  <si>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</si>
  <si>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</si>
  <si>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</si>
  <si>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</si>
  <si>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</si>
  <si>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</si>
  <si>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</si>
  <si>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</si>
  <si>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</si>
  <si>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</si>
  <si>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</si>
  <si>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</si>
  <si>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</si>
  <si>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</si>
  <si>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</si>
  <si>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</si>
  <si>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</si>
  <si>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</si>
  <si>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</si>
  <si>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</si>
  <si>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</si>
  <si>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</si>
  <si>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</si>
  <si>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</si>
  <si>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</si>
  <si>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</si>
  <si>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</si>
  <si>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</si>
  <si>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</si>
  <si>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</si>
  <si>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</si>
  <si>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</si>
  <si>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</si>
  <si>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</si>
  <si>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</si>
  <si>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</si>
  <si>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</si>
  <si>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</si>
  <si>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</si>
  <si>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</si>
  <si>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</si>
  <si>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</si>
  <si>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</si>
  <si>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</si>
  <si>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</si>
  <si>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</si>
  <si>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</si>
  <si>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</si>
  <si>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</si>
  <si>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</si>
  <si>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</si>
  <si>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</si>
  <si>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</si>
  <si>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</si>
  <si>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</si>
  <si>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</si>
  <si>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</si>
  <si>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</si>
  <si>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</si>
  <si>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</si>
  <si>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</si>
  <si>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</si>
  <si>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</si>
  <si>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</si>
  <si>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</si>
  <si>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</si>
  <si>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</si>
  <si>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</si>
  <si>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</si>
  <si>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</si>
  <si>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</si>
  <si>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</si>
  <si>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</si>
  <si>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</si>
  <si>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</si>
  <si>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</si>
  <si>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</si>
  <si>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</si>
  <si>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</si>
  <si>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</si>
  <si>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</si>
  <si>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</si>
  <si>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</si>
  <si>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</si>
  <si>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</si>
  <si>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</si>
  <si>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</si>
  <si>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</si>
  <si>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</si>
  <si>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</si>
  <si>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</si>
  <si>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</si>
  <si>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</si>
  <si>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</si>
  <si>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</si>
  <si>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</si>
  <si>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</si>
  <si>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</si>
  <si>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</si>
  <si>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</si>
  <si>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</si>
  <si>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</si>
  <si>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</si>
  <si>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</si>
  <si>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</si>
  <si>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</si>
  <si>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</si>
  <si>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</si>
  <si>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</si>
  <si>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</si>
  <si>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</si>
  <si>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</si>
  <si>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</si>
  <si>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</si>
  <si>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</si>
  <si>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</si>
  <si>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</si>
  <si>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</si>
  <si>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</si>
  <si>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</si>
  <si>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</si>
  <si>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</si>
  <si>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</si>
  <si>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</si>
  <si>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</si>
  <si>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</si>
  <si>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</si>
  <si>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</si>
  <si>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</si>
  <si>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</si>
  <si>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</si>
  <si>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</si>
  <si>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</si>
  <si>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</si>
  <si>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</si>
  <si>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</si>
  <si>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</si>
  <si>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</si>
  <si>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</si>
  <si>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</si>
  <si>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</si>
  <si>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</si>
  <si>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</si>
  <si>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</si>
  <si>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</si>
  <si>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</si>
  <si>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</si>
  <si>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</si>
  <si>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</si>
  <si>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</si>
  <si>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</si>
  <si>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</si>
  <si>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</si>
  <si>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</si>
  <si>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</si>
  <si>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</si>
  <si>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</si>
  <si>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</si>
  <si>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</si>
  <si>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</si>
  <si>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</si>
  <si>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</si>
  <si>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</si>
  <si>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</si>
  <si>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</si>
  <si>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</si>
  <si>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</si>
  <si>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</si>
  <si>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</si>
  <si>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</si>
  <si>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</si>
  <si>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</si>
  <si>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</si>
  <si>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</si>
  <si>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</si>
  <si>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</si>
  <si>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</si>
  <si>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</si>
  <si>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</si>
  <si>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</si>
  <si>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</si>
  <si>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</si>
  <si>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</si>
  <si>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</si>
  <si>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</si>
  <si>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</si>
  <si>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</si>
  <si>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</si>
  <si>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</si>
  <si>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</si>
  <si>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</si>
  <si>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</si>
  <si>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</si>
  <si>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</si>
  <si>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</si>
  <si>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</si>
  <si>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</si>
  <si>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</si>
  <si>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</si>
  <si>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</si>
  <si>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</si>
  <si>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</si>
  <si>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</si>
  <si>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</si>
  <si>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</si>
  <si>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</si>
  <si>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</si>
  <si>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</si>
  <si>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</si>
  <si>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</si>
  <si>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</si>
  <si>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</si>
  <si>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</si>
  <si>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</si>
  <si>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</si>
  <si>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</si>
  <si>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</si>
  <si>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</si>
  <si>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</si>
  <si>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</si>
  <si>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</si>
  <si>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</si>
  <si>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</si>
  <si>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</si>
  <si>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</si>
  <si>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</si>
  <si>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</si>
  <si>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</si>
  <si>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</si>
  <si>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</si>
  <si>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</si>
  <si>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</si>
  <si>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</si>
  <si>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</si>
  <si>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</si>
  <si>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</si>
  <si>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</si>
  <si>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</si>
  <si>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</si>
  <si>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</si>
  <si>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</si>
  <si>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</si>
  <si>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</si>
  <si>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</si>
  <si>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</si>
  <si>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</si>
  <si>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</si>
  <si>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</si>
  <si>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</si>
  <si>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</si>
  <si>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</si>
  <si>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</si>
  <si>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</si>
  <si>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</si>
  <si>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</si>
  <si>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</si>
  <si>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</si>
  <si>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</si>
  <si>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</si>
  <si>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</si>
  <si>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</si>
  <si>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</si>
  <si>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</si>
  <si>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</si>
  <si>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</si>
  <si>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</si>
  <si>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</si>
  <si>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</si>
  <si>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</si>
  <si>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</si>
  <si>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</si>
  <si>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</si>
  <si>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</si>
  <si>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</si>
  <si>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</si>
  <si>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</si>
  <si>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</si>
  <si>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</si>
  <si>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</si>
  <si>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</si>
  <si>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</si>
  <si>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</si>
  <si>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</si>
  <si>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</si>
  <si>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</si>
  <si>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</si>
  <si>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</si>
  <si>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</si>
  <si>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</si>
  <si>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</si>
  <si>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</si>
  <si>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</si>
  <si>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</si>
  <si>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</si>
  <si>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</si>
  <si>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</si>
  <si>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</si>
  <si>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</si>
  <si>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</si>
  <si>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</si>
  <si>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</si>
  <si>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</si>
  <si>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</si>
  <si>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</si>
  <si>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</si>
  <si>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</si>
  <si>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</si>
  <si>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</si>
  <si>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</si>
  <si>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</si>
  <si>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</si>
  <si>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</si>
  <si>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</si>
  <si>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</si>
  <si>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</si>
  <si>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</si>
  <si>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</si>
  <si>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</si>
  <si>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</si>
  <si>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</si>
  <si>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</si>
  <si>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</si>
  <si>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</si>
  <si>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</si>
  <si>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</si>
  <si>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</si>
  <si>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</si>
  <si>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</si>
  <si>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</si>
  <si>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</si>
  <si>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</si>
  <si>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</si>
  <si>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10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</si>
  <si>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</si>
  <si>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</si>
  <si>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</si>
  <si>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</si>
  <si>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</si>
  <si>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</si>
  <si>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</si>
  <si>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</si>
  <si>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</si>
  <si>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</si>
  <si>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</si>
  <si>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</si>
  <si>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</si>
  <si>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</si>
  <si>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</si>
  <si>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</si>
  <si>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</si>
  <si>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</si>
  <si>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</si>
  <si>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</si>
  <si>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</si>
  <si>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</si>
  <si>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</si>
  <si>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</si>
  <si>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</si>
  <si>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</si>
  <si>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</si>
  <si>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</si>
  <si>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</si>
  <si>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</si>
  <si>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</si>
  <si>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</si>
  <si>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</si>
  <si>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</si>
  <si>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</si>
  <si>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</si>
  <si>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</si>
  <si>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</si>
  <si>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</si>
  <si>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</si>
  <si>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</si>
  <si>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</si>
  <si>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</si>
  <si>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</si>
  <si>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</si>
  <si>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</si>
  <si>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</si>
  <si>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</si>
  <si>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</si>
  <si>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</si>
  <si>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</si>
  <si>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</si>
  <si>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</si>
  <si>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</si>
  <si>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</si>
  <si>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</si>
  <si>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</si>
  <si>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</si>
  <si>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</si>
  <si>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</si>
  <si>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</si>
  <si>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</si>
  <si>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</si>
  <si>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</si>
  <si>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</si>
  <si>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</si>
  <si>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</si>
  <si>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</si>
  <si>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</si>
  <si>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</si>
  <si>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</si>
  <si>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</si>
  <si>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</si>
  <si>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</si>
  <si>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</si>
  <si>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</si>
  <si>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</si>
  <si>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</si>
  <si>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</si>
  <si>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</si>
  <si>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</si>
  <si>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</si>
  <si>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</si>
  <si>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</si>
  <si>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</si>
  <si>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</si>
  <si>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</si>
  <si>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</si>
  <si>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</si>
  <si>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</si>
  <si>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</si>
  <si>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</si>
  <si>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</si>
  <si>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</si>
  <si>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</si>
  <si>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</si>
  <si>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</si>
  <si>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</si>
  <si>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</si>
  <si>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</si>
  <si>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</si>
  <si>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</si>
  <si>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</si>
  <si>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</si>
  <si>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</si>
  <si>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</si>
  <si>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</si>
  <si>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</si>
  <si>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</si>
  <si>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</si>
  <si>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</si>
  <si>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</si>
  <si>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</si>
  <si>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</si>
  <si>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</si>
  <si>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</si>
  <si>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</si>
  <si>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</si>
  <si>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</si>
  <si>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</si>
  <si>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</si>
  <si>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</si>
  <si>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</si>
  <si>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</si>
  <si>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</si>
  <si>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</si>
  <si>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</si>
  <si>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</si>
  <si>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</si>
  <si>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</si>
  <si>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</si>
  <si>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</si>
  <si>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</si>
  <si>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</si>
  <si>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</si>
  <si>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</si>
  <si>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</si>
  <si>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</si>
  <si>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</si>
  <si>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</si>
  <si>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</si>
  <si>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</si>
  <si>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</si>
  <si>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</si>
  <si>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</si>
  <si>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</si>
  <si>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</si>
  <si>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</si>
  <si>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</si>
  <si>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</si>
  <si>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</si>
  <si>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</si>
  <si>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</si>
  <si>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</si>
  <si>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</si>
  <si>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</si>
  <si>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</si>
  <si>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</si>
  <si>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</si>
  <si>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</si>
  <si>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</si>
  <si>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</si>
  <si>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</si>
  <si>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</si>
  <si>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</si>
  <si>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</si>
  <si>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</si>
  <si>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</si>
  <si>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</si>
  <si>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</si>
  <si>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</si>
  <si>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</si>
  <si>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</si>
  <si>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</si>
  <si>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</si>
  <si>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</si>
  <si>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</si>
  <si>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</si>
  <si>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</si>
  <si>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</si>
  <si>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</si>
  <si>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</si>
  <si>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</si>
  <si>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</si>
  <si>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</si>
  <si>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</si>
  <si>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</si>
  <si>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</si>
  <si>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</si>
  <si>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</si>
  <si>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</si>
  <si>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</si>
  <si>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</si>
  <si>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</si>
  <si>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</si>
  <si>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</si>
  <si>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</si>
  <si>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</si>
  <si>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</si>
  <si>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</si>
  <si>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</si>
  <si>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</si>
  <si>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</si>
  <si>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</si>
  <si>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</si>
  <si>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</si>
  <si>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</si>
  <si>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</si>
  <si>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</si>
  <si>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</si>
  <si>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</si>
  <si>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</si>
  <si>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</si>
  <si>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</si>
  <si>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</si>
  <si>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</si>
  <si>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</si>
  <si>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</si>
  <si>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</si>
  <si>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</si>
  <si>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</si>
  <si>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</si>
  <si>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</si>
  <si>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</si>
  <si>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</si>
  <si>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</si>
  <si>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</si>
  <si>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</si>
  <si>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</si>
  <si>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</si>
  <si>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</si>
  <si>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</si>
  <si>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</si>
  <si>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</si>
  <si>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</si>
  <si>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</si>
  <si>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</si>
  <si>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</si>
  <si>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</si>
  <si>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</si>
  <si>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</si>
  <si>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</si>
  <si>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</si>
  <si>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</si>
  <si>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</si>
  <si>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</si>
  <si>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</si>
  <si>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</si>
  <si>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</si>
  <si>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</si>
  <si>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</si>
  <si>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</si>
  <si>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</si>
  <si>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</si>
  <si>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</si>
  <si>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</si>
  <si>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</si>
  <si>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</si>
  <si>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</si>
  <si>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</si>
  <si>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</si>
  <si>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</si>
  <si>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</si>
  <si>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</si>
  <si>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</si>
  <si>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</si>
  <si>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</si>
  <si>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</si>
  <si>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</si>
  <si>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</si>
  <si>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</si>
  <si>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</si>
  <si>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</si>
  <si>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</si>
  <si>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</si>
  <si>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</si>
  <si>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</si>
  <si>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</si>
  <si>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</si>
  <si>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</si>
  <si>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</si>
  <si>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</si>
  <si>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</si>
  <si>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</si>
  <si>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</si>
  <si>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</si>
  <si>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</si>
  <si>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</si>
  <si>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</si>
  <si>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</si>
  <si>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</si>
  <si>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</si>
  <si>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</si>
  <si>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</si>
  <si>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</si>
  <si>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</si>
  <si>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</si>
  <si>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</si>
  <si>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</si>
  <si>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</si>
  <si>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</si>
  <si>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</si>
  <si>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</si>
  <si>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</si>
  <si>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</si>
  <si>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</si>
  <si>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</si>
  <si>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</si>
  <si>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</si>
  <si>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</si>
  <si>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</si>
  <si>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</si>
  <si>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</si>
  <si>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</si>
  <si>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</si>
  <si>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</si>
  <si>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</si>
  <si>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</si>
  <si>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</si>
  <si>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</si>
  <si>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</si>
  <si>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</si>
  <si>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</si>
  <si>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</si>
  <si>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</si>
  <si>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</si>
  <si>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</si>
  <si>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</si>
  <si>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</si>
  <si>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</si>
  <si>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</si>
  <si>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</si>
  <si>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</si>
  <si>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</si>
  <si>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</si>
  <si>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</si>
  <si>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</si>
  <si>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</si>
  <si>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</si>
  <si>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</si>
  <si>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</si>
  <si>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</si>
  <si>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</si>
  <si>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</si>
  <si>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</si>
  <si>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</si>
  <si>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</si>
  <si>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</si>
  <si>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</si>
  <si>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</si>
  <si>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</si>
  <si>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</si>
  <si>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</si>
  <si>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</si>
  <si>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</si>
  <si>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</si>
  <si>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</si>
  <si>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</si>
  <si>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</si>
  <si>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</si>
  <si>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</si>
  <si>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</si>
  <si>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</si>
  <si>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</si>
  <si>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</si>
  <si>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</si>
  <si>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</si>
  <si>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</si>
  <si>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</si>
  <si>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</si>
  <si>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</si>
  <si>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</si>
  <si>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</si>
  <si>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</si>
  <si>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</si>
  <si>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</si>
  <si>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</si>
  <si>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</si>
  <si>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</si>
  <si>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</si>
  <si>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</si>
  <si>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</si>
  <si>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</si>
  <si>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</si>
  <si>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</si>
  <si>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</si>
  <si>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</si>
  <si>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</si>
  <si>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</si>
  <si>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</si>
  <si>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</si>
  <si>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</si>
  <si>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</si>
  <si>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</si>
  <si>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</si>
  <si>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</si>
  <si>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</si>
  <si>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</si>
  <si>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</si>
  <si>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</si>
  <si>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</si>
  <si>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</si>
  <si>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</si>
  <si>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</si>
  <si>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</si>
  <si>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</si>
  <si>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</si>
  <si>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</si>
  <si>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</si>
  <si>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</si>
  <si>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</si>
  <si>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</si>
  <si>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</si>
  <si>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</si>
  <si>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</si>
  <si>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</si>
  <si>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</si>
  <si>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</si>
  <si>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</si>
  <si>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</si>
  <si>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</si>
  <si>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</si>
  <si>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</si>
  <si>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</si>
  <si>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</si>
  <si>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</si>
  <si>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</si>
  <si>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</si>
  <si>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</si>
  <si>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</si>
  <si>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</si>
  <si>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</si>
  <si>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</si>
  <si>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</si>
  <si>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</si>
  <si>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</si>
  <si>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</si>
  <si>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</si>
  <si>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</si>
  <si>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</si>
  <si>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</si>
  <si>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</si>
  <si>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</si>
  <si>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</si>
  <si>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</si>
  <si>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</si>
  <si>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</si>
  <si>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</si>
  <si>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</si>
  <si>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</si>
  <si>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</si>
  <si>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</si>
  <si>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</si>
  <si>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</si>
  <si>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</si>
  <si>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</si>
  <si>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</si>
  <si>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</si>
  <si>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</si>
  <si>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</si>
  <si>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</si>
  <si>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</si>
  <si>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</si>
  <si>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</si>
  <si>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</si>
  <si>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</si>
  <si>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</si>
  <si>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</si>
  <si>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</si>
  <si>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</si>
  <si>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</si>
  <si>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</si>
  <si>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</si>
  <si>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</si>
  <si>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</si>
  <si>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</si>
  <si>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</si>
  <si>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</si>
  <si>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</si>
  <si>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</si>
  <si>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</si>
  <si>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</si>
  <si>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</si>
  <si>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</si>
  <si>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</si>
  <si>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</si>
  <si>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</si>
  <si>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</si>
  <si>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</si>
  <si>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</si>
  <si>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</si>
  <si>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</si>
  <si>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</si>
  <si>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</si>
  <si>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</si>
  <si>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</si>
  <si>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</si>
  <si>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</si>
  <si>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</si>
  <si>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</si>
  <si>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</si>
  <si>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</si>
  <si>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</si>
  <si>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</si>
  <si>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</si>
  <si>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</si>
  <si>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</si>
  <si>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</si>
  <si>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</si>
  <si>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</si>
  <si>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</si>
  <si>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</si>
  <si>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</si>
  <si>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</si>
  <si>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</si>
  <si>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</si>
  <si>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</si>
  <si>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</si>
  <si>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</si>
  <si>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</si>
  <si>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</si>
  <si>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</si>
  <si>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</si>
  <si>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</si>
  <si>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</si>
  <si>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</si>
  <si>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</si>
  <si>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</si>
  <si>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</si>
  <si>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</si>
  <si>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</si>
  <si>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</si>
  <si>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</si>
  <si>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</si>
  <si>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</si>
  <si>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</si>
  <si>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</si>
  <si>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</si>
  <si>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</si>
  <si>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</si>
  <si>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</si>
  <si>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</si>
  <si>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</si>
  <si>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</si>
  <si>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</si>
  <si>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</si>
  <si>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</si>
  <si>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</si>
  <si>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</si>
  <si>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</si>
  <si>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</si>
  <si>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</si>
  <si>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</si>
  <si>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</si>
  <si>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</si>
  <si>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</si>
  <si>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</si>
  <si>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</si>
  <si>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</si>
  <si>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</si>
  <si>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</si>
  <si>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</si>
  <si>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</si>
  <si>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</si>
  <si>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</si>
  <si>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</si>
  <si>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</si>
  <si>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</si>
  <si>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</si>
  <si>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</si>
  <si>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</si>
  <si>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</si>
  <si>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</si>
  <si>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</si>
  <si>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</si>
  <si>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</si>
  <si>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</si>
  <si>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</si>
  <si>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</si>
  <si>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</si>
  <si>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</si>
  <si>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</si>
  <si>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</si>
  <si>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</si>
  <si>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</si>
  <si>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</si>
  <si>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</si>
  <si>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</si>
  <si>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</si>
  <si>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</si>
  <si>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</si>
  <si>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</si>
  <si>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</si>
  <si>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</si>
  <si>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</si>
  <si>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</si>
  <si>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</si>
  <si>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</si>
  <si>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</si>
  <si>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</si>
  <si>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</si>
  <si>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</si>
  <si>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</si>
  <si>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</si>
  <si>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</si>
  <si>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</si>
  <si>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</si>
  <si>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</si>
  <si>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</si>
  <si>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</si>
  <si>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</si>
  <si>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</si>
  <si>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</si>
  <si>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</si>
  <si>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</si>
  <si>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</si>
  <si>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</si>
  <si>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</si>
  <si>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</si>
  <si>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</si>
  <si>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</si>
  <si>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</si>
  <si>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</si>
  <si>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</si>
  <si>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</si>
  <si>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</si>
  <si>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</si>
  <si>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</si>
  <si>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</si>
  <si>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</si>
  <si>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</si>
  <si>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</si>
  <si>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</si>
  <si>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</si>
  <si>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</si>
  <si>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</si>
  <si>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</si>
  <si>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</si>
  <si>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</si>
  <si>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</si>
  <si>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</si>
  <si>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</si>
  <si>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</si>
  <si>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</si>
  <si>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</si>
  <si>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</si>
  <si>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</si>
  <si>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</si>
  <si>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</si>
  <si>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</si>
  <si>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</si>
  <si>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</si>
  <si>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</si>
  <si>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</si>
  <si>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</si>
  <si>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</si>
  <si>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</si>
  <si>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</si>
  <si>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</si>
  <si>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</si>
  <si>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</si>
  <si>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</si>
  <si>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</si>
  <si>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</si>
  <si>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</si>
  <si>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</si>
  <si>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</si>
  <si>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</si>
  <si>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</si>
  <si>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</si>
  <si>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</si>
  <si>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</si>
  <si>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</si>
  <si>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</si>
  <si>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</si>
  <si>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</si>
  <si>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</si>
  <si>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</si>
  <si>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</si>
  <si>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</si>
  <si>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</si>
  <si>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</si>
  <si>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</si>
  <si>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</si>
  <si>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</si>
  <si>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</si>
  <si>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</si>
  <si>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</si>
  <si>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</si>
  <si>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</si>
  <si>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</si>
  <si>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</si>
  <si>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</si>
  <si>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</si>
  <si>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</si>
  <si>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</si>
  <si>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</si>
  <si>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</si>
  <si>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</si>
  <si>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</si>
  <si>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</si>
  <si>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</si>
  <si>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</si>
  <si>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</si>
  <si>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</si>
  <si>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</si>
  <si>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</si>
  <si>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</si>
  <si>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</si>
  <si>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</si>
  <si>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</si>
  <si>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</si>
  <si>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</si>
  <si>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</si>
  <si>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</si>
  <si>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</si>
  <si>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</si>
  <si>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</si>
  <si>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</si>
  <si>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</si>
  <si>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</si>
  <si>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</si>
  <si>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</si>
  <si>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</si>
  <si>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</si>
  <si>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</si>
  <si>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</si>
  <si>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</si>
  <si>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</si>
  <si>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</si>
  <si>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</si>
  <si>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</si>
  <si>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</si>
  <si>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</si>
  <si>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</si>
  <si>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</si>
  <si>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</si>
  <si>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</si>
  <si>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</si>
  <si>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</si>
  <si>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</si>
  <si>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</si>
  <si>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</si>
  <si>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</si>
  <si>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</si>
  <si>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</si>
  <si>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</si>
  <si>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</si>
  <si>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</si>
  <si>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</si>
  <si>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</si>
  <si>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</si>
  <si>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</si>
  <si>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</si>
  <si>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</si>
  <si>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</si>
  <si>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</si>
  <si>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</si>
  <si>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</si>
  <si>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</si>
  <si>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</si>
  <si>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</si>
  <si>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</si>
  <si>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</si>
  <si>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</si>
  <si>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</si>
  <si>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</si>
  <si>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</si>
  <si>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</si>
  <si>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</si>
  <si>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</si>
  <si>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</si>
  <si>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</si>
  <si>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</si>
  <si>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</si>
  <si>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</si>
  <si>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</si>
  <si>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</si>
  <si>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</si>
  <si>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</si>
  <si>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</si>
  <si>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</si>
  <si>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</si>
  <si>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</si>
  <si>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</si>
  <si>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</si>
  <si>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</si>
  <si>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</si>
  <si>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</si>
  <si>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</si>
  <si>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</si>
  <si>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</si>
  <si>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</si>
  <si>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</si>
  <si>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</si>
  <si>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</si>
  <si>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</si>
  <si>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</si>
  <si>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</si>
  <si>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</si>
  <si>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</si>
  <si>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</si>
  <si>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</si>
  <si>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</si>
  <si>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</si>
  <si>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</si>
  <si>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</si>
  <si>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</si>
  <si>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</si>
  <si>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</si>
  <si>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</si>
  <si>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t>г.Астана, ул.Кунаева 6</t>
  </si>
  <si>
    <t>031040001799</t>
  </si>
  <si>
    <t>302040.300.001341</t>
  </si>
  <si>
    <t>Щетка электрографитовая</t>
  </si>
  <si>
    <t>для подвижного состава</t>
  </si>
  <si>
    <t xml:space="preserve"> Атырауская обл., г.Атырау, ул. Баймуханова 82/5</t>
  </si>
  <si>
    <t xml:space="preserve"> Атырауская обл., Макатский р-н, ст. Макат , ул.Лотиф Шахатова,90</t>
  </si>
  <si>
    <t>Актюбинская обл, Мугалжарский р-н, г. Кандыагаш, ул. Локомотивная 1</t>
  </si>
  <si>
    <t>Мангистауская область, ст.Мангистау, ул.Деповская 1</t>
  </si>
  <si>
    <t>Северно-Казахстанская обл., район им. Габита Мусрепова, ст. Жана-Есиль, ул. Путейская 1</t>
  </si>
  <si>
    <t>Акмолинская обл.,  г. Кокшетау, ул. Северная, промзона 59а</t>
  </si>
  <si>
    <t xml:space="preserve">г.Караганда, ст.Караганда-Сортировочная, ул.Карпатская,19Г </t>
  </si>
  <si>
    <t>Карагандинская обл, г.Балхаш, ст.Балхаш, ул. Привокзальная 1</t>
  </si>
  <si>
    <t xml:space="preserve">Карагандинская обл., Жанааркинская район, село Атасу, ст.Жана-Арка, ул, Т.Смаилова, 39 </t>
  </si>
  <si>
    <t>г.Екибастуз, ул.Деповская,1</t>
  </si>
  <si>
    <t>Павлодарская обл., г.Павлодар, ул. Путейская 2</t>
  </si>
  <si>
    <t>Кустанайская обл.,Тарановский р-н, ст. Тобол, ул. Станционная 2</t>
  </si>
  <si>
    <t>ВКО, г. Усть-Каменгорск, ст. Защита, ул. Лениногорская,1</t>
  </si>
  <si>
    <t>Жамбылская обл.,Шуйский р-н, г.Шу, ул. Паровозная д.1А</t>
  </si>
  <si>
    <t xml:space="preserve"> Южно-Казахстанская обл., г.Арысь, ул. Злихи Тойбековой 5</t>
  </si>
  <si>
    <t>г.Кызылорда ,ул.Егизбаева,27</t>
  </si>
  <si>
    <t>г.Алматы, Сортировочная 3</t>
  </si>
  <si>
    <t>г.Астана, Котовского 1</t>
  </si>
  <si>
    <t>Восточно-Казахстанская область,  г.Усть-Каменогорск, ул. Лениногорская, 1</t>
  </si>
  <si>
    <t>Восточно-Казахстанская область, г.Семей, ул. Привокзальная 1</t>
  </si>
  <si>
    <t xml:space="preserve">Восточно-Казахстанская область, Аягозский район, станция Актогай, улица Т. Кузембаева, 103 </t>
  </si>
  <si>
    <t>Жамбылская область, Шуский район, г.Шу, ул.Паровозная, 2</t>
  </si>
  <si>
    <t>12.2021</t>
  </si>
  <si>
    <t>Электрощетка ЭГ-61 2(12,5х40х60) ТЭД, ФЭЗ.596.542</t>
  </si>
  <si>
    <t xml:space="preserve">Электрощетка ЭГ-61А (2*12,5*)*32*57 ТЭД, 5ТН.578.079 </t>
  </si>
  <si>
    <t xml:space="preserve">Электрощетки ЭГ-61А (2*12,5*)*32*57 ТЭД, 5ТН.578.079 </t>
  </si>
  <si>
    <t>Электрощетки ЭГ-4  10*12,5*32 ( П-21, жағар, май сорғыш)ФЭЗ 596 952</t>
  </si>
  <si>
    <t>Электрощетки ЭГ-4 10*12,5*32 ( П-21, топ, мас насос)ФЭЗ 596 952</t>
  </si>
  <si>
    <t>Электрощетка ЭГ-14 12,5х44х40 (А-705Б) 2-х маш, ФЭ3,596.956</t>
  </si>
  <si>
    <t>Электрощетка ЭГ-2А 8х9х17,5 МВ-75 колорифер</t>
  </si>
  <si>
    <t>Электрощетка ДМК ЭГ 74 10х12,5х32</t>
  </si>
  <si>
    <t>Электрощетки на ДМК ЭГ 74 10х12,5х32</t>
  </si>
  <si>
    <t>Щетка (ЕС97) 12,5х25х32 көмекші генератор</t>
  </si>
  <si>
    <t>Щетка (ЕС97) 12,5х25х32 вспомогательный генератор</t>
  </si>
  <si>
    <t>Щетка ТЭД (RP5B)ЭГ-74, 12,5х32х50 ТЭД, Т332.02.00(3-810625)</t>
  </si>
  <si>
    <t>Щетка (FG165) ЭГ-14,ЭГ-74 2  10х32х40 бас генератор, Т332.03.00(4-820923)</t>
  </si>
  <si>
    <t>Щетка (FG165) ЭГ-14,ЭГ-74 2  10х32х40 главный генератор, Т332.03.00(4-820923)</t>
  </si>
  <si>
    <t>Щетка (EC97) 16х25х40 қоздырғыш, Т332.06.00(4-Н-350821-07)</t>
  </si>
  <si>
    <t>Щетка (EC97) 16х25х40 возбудитель, Т332.06.00(4-Н-350821-07)</t>
  </si>
  <si>
    <t>Щетка (E2027) ЭГ-14,ЭГ-2а 8х12,5х25 майсоррғыш насос, Т86.63.03.00</t>
  </si>
  <si>
    <t>Щетка (E2027) ЭГ-14,ЭГ-2а 8х12,5х25 маслопрокачивающий насос, Т86.63.03.00</t>
  </si>
  <si>
    <t>Щетка (8616) ЭГ -14 10х20х30 вентилятор холодильниктің (МВХ) Т332.04.00(5-05352009)</t>
  </si>
  <si>
    <t>Щетка (8616) ЭГ -14 10х20х30 вентилятора холодильника (МВХ) Т332.04.00(5-05352009)</t>
  </si>
  <si>
    <t>Щетка (8618)ЭГ -2а 6,4х10х20 калорифер, Т332.04.00(5-05352009)</t>
  </si>
  <si>
    <t>Щетка (8618)ЭГ -2а 6,4х10х20 калорифера, Т332.04.00(5-05352009)</t>
  </si>
  <si>
    <t>Щетка 6,4х8х12 сервомотора СМД, Т332.04.00(5-05352009)</t>
  </si>
  <si>
    <t>590000000</t>
  </si>
  <si>
    <t>230000000</t>
  </si>
  <si>
    <t>710000000</t>
  </si>
  <si>
    <t>Кызылординская обл. Аральский район, ст. Сексеул</t>
  </si>
  <si>
    <t>630000000</t>
  </si>
  <si>
    <t>Электрощетка ЭГ-14 2(12,5х32х65) Глав. Генератор, ФЭЗ596.1691</t>
  </si>
  <si>
    <t>Электрощетка ЭГ-14 2(12,5х32х65) Бас. Генератор, ФЭЗ596.1691</t>
  </si>
  <si>
    <t>64</t>
  </si>
  <si>
    <t>65</t>
  </si>
  <si>
    <t>2024</t>
  </si>
  <si>
    <t>2025</t>
  </si>
  <si>
    <t>2026</t>
  </si>
  <si>
    <t>2027</t>
  </si>
  <si>
    <t>2028</t>
  </si>
  <si>
    <t>66</t>
  </si>
  <si>
    <t>67</t>
  </si>
  <si>
    <t>68</t>
  </si>
  <si>
    <t>69</t>
  </si>
  <si>
    <t>70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</si>
  <si>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</si>
  <si>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</si>
  <si>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</si>
  <si>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</si>
  <si>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</si>
  <si>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</si>
  <si>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</si>
  <si>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</si>
  <si>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</si>
  <si>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</si>
  <si>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</si>
  <si>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</si>
  <si>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</si>
  <si>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</si>
  <si>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</si>
  <si>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</si>
  <si>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</si>
  <si>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</si>
  <si>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</si>
  <si>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2029</t>
  </si>
  <si>
    <t>2030</t>
  </si>
  <si>
    <t>492 Т</t>
  </si>
  <si>
    <t>302012.000.000007</t>
  </si>
  <si>
    <t>Тепловоз</t>
  </si>
  <si>
    <t>маневровый, 2 типа</t>
  </si>
  <si>
    <t>01.2018</t>
  </si>
  <si>
    <t>г.Астана</t>
  </si>
  <si>
    <t>11.2019</t>
  </si>
  <si>
    <t>03.2030</t>
  </si>
  <si>
    <t>1100 кВт</t>
  </si>
  <si>
    <t>Осьтік формула 2о–2о; тіркесу құрылғысы осі бойынша ұзындығы артық емес, мм - 18000; конструкциондық жылдамдық, (км/ч) - 100; ГОСТ 9238-2013 бойынша габариты- 0-ВМ; тағайындалған қызмет мерзімі, жыл - 40.</t>
  </si>
  <si>
    <t>Осевая формула 2о–2о; длина по осям автосцепок не более, мм - 18000; Конструкционная скорость, (км/ч) - 100; Габарит по ГОСТ 9238-2013 - 0-ВМ; назначенный срок службы тепловоза до списания, лет - 40.</t>
  </si>
  <si>
    <t>айналым бойынша донғалақтар диаметрі, мм-1050; шанақ типі - капотты тіреуші рамалы, басқару бір кабинадан.</t>
  </si>
  <si>
    <t>Диаметр колеса по кругу катания при неизношенных колёсах колесной пары, мм-1050; тип кузова - капотный с несущей рамой, с одной кабиной управления.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</si>
  <si>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</si>
  <si>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</si>
  <si>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</si>
  <si>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</si>
  <si>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</si>
  <si>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</si>
  <si>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</si>
  <si>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</si>
  <si>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</si>
  <si>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</si>
  <si>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</si>
  <si>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</si>
  <si>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</si>
  <si>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</si>
  <si>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</si>
  <si>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</si>
  <si>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</si>
  <si>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</si>
  <si>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</si>
  <si>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</si>
  <si>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</si>
  <si>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</si>
  <si>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</si>
  <si>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</si>
  <si>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</si>
  <si>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</si>
  <si>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</si>
  <si>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</si>
  <si>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</si>
  <si>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</si>
  <si>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</si>
  <si>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</si>
  <si>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</si>
  <si>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</si>
  <si>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</si>
  <si>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</si>
  <si>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</si>
  <si>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</si>
  <si>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</si>
  <si>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</si>
  <si>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</si>
  <si>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</si>
  <si>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</si>
  <si>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</si>
  <si>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</si>
  <si>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</si>
  <si>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</si>
  <si>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</si>
  <si>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</si>
  <si>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</si>
  <si>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</si>
  <si>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</si>
  <si>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</si>
  <si>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</si>
  <si>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</si>
  <si>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</si>
  <si>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</si>
  <si>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</si>
  <si>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</si>
  <si>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</si>
  <si>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</si>
  <si>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</si>
  <si>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</si>
  <si>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</si>
  <si>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</si>
  <si>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</si>
  <si>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</si>
  <si>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</si>
  <si>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</si>
  <si>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</si>
  <si>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итого по товарам</t>
  </si>
  <si>
    <t>1. Товары</t>
  </si>
  <si>
    <t>2. Работы</t>
  </si>
  <si>
    <t>178 Р</t>
  </si>
  <si>
    <t>331711.300.000001</t>
  </si>
  <si>
    <t>Работы по техническому/сервисному обслуживанию локомотивов</t>
  </si>
  <si>
    <t>12.2017</t>
  </si>
  <si>
    <t>100000000</t>
  </si>
  <si>
    <t>Территория Республики Казахстан</t>
  </si>
  <si>
    <t>12.2044</t>
  </si>
  <si>
    <t>ТЭП33А сериялы жолаушылар  тепловозына  сервистік қызмет көрсету</t>
  </si>
  <si>
    <t>Сервисное обслуживание пассажирских тепловозов серии ТЭП33А</t>
  </si>
  <si>
    <t>итого по работам</t>
  </si>
  <si>
    <t>3. Услуги</t>
  </si>
  <si>
    <t>1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</si>
  <si>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</si>
  <si>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</si>
  <si>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</si>
  <si>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</si>
  <si>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</si>
  <si>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</si>
  <si>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</si>
  <si>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</si>
  <si>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</si>
  <si>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</si>
  <si>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итого по услугам</t>
  </si>
  <si>
    <t>331119.100.000003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</si>
  <si>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</si>
  <si>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Станция Достык</t>
  </si>
  <si>
    <t>12.2022</t>
  </si>
  <si>
    <t xml:space="preserve">Достық станциясында дизельдi қазандыққа техникалық күтiм, (7 тұрғын үйлердiң жылытуы) </t>
  </si>
  <si>
    <t>Техническое обслуживание дизельной котельной, на ст. Достык (отопление 7 жилых домов)</t>
  </si>
  <si>
    <t>391010000</t>
  </si>
  <si>
    <t>г.Костанай</t>
  </si>
  <si>
    <t>Қазандық стансаларына техникалық күтiм: ст. Есиль ПТО, ст. Есиль ППВ, ст. Кушмурун ПТО, ст. Майлин ПТО, ст. Железорудная ПТО, cт. Костанай</t>
  </si>
  <si>
    <t>Техническое обслуживание котельных станций: ст. Есиль ПТО, ст. Есиль ППВ, ст. Кушмурун ПТО, ст. Майлин ПТО, ст. Железорудная ПТО, cт. Костанай (ТО на 6 котельных)</t>
  </si>
  <si>
    <t>Қазандық стансасына техникалық күтiм: АБК ТЧЭ-20 Костанай</t>
  </si>
  <si>
    <t>Техническое обслуживание котельной здания АБК ТЧЭ-20 Костанай</t>
  </si>
  <si>
    <t>492014.000.000001</t>
  </si>
  <si>
    <t>Услуги железнодорожного транспорта по перевозкам грузов в контейнерах</t>
  </si>
  <si>
    <t>г.Астана, ул. Кунаева 6</t>
  </si>
  <si>
    <t>контейнеро-сутки</t>
  </si>
  <si>
    <t xml:space="preserve">20 фут. контейнерлермен тасымалдауды қамтамасыз ету үшін </t>
  </si>
  <si>
    <t xml:space="preserve">Обеспечение перевозок 20 фут. контейнерами </t>
  </si>
  <si>
    <t xml:space="preserve">40 фут. контейнерлермен тасымалдауды қамтамасыз ету үшін </t>
  </si>
  <si>
    <t xml:space="preserve">Обеспечение перевозок 40 фут. контейнерами </t>
  </si>
  <si>
    <t>522412.000.000000</t>
  </si>
  <si>
    <t>Услуги по обработке контейнеров (кроме их обработки в портах)</t>
  </si>
  <si>
    <t>контейнер</t>
  </si>
  <si>
    <t xml:space="preserve"> 40 фут. контейнерлер тиеу</t>
  </si>
  <si>
    <t>Погрузка 40 фут. контейнеров</t>
  </si>
  <si>
    <t xml:space="preserve">Контейнерлерді тиеу, түсіру және сұрыптау, контейнерлермен (түсіру 3тн, 5тн) тасымалдауды қамтамасыз ету </t>
  </si>
  <si>
    <t>Погрузка, выгрузка и сортировка контейнеров, обеспечение перевозок контейнерами (выгрузка 3тн, 5тн)</t>
  </si>
  <si>
    <t xml:space="preserve">Контейнерлерді тиеу, түсіру және сұрыптау, контейнерлермен (40 фут.) тасымалдауды қамтамасыз ету </t>
  </si>
  <si>
    <t>Погрузка, выгрузка и сортировка контейнеров, обеспечение перевозок контейнерами (выгрузка 40 фут.)</t>
  </si>
  <si>
    <t xml:space="preserve">20 фут. контейнерлер сұрыптау </t>
  </si>
  <si>
    <t>Сортировка 20 фут. контейнеров</t>
  </si>
  <si>
    <t xml:space="preserve">40 фут. контейнерлер сұрыптау </t>
  </si>
  <si>
    <t>Сортировка 40 фут. контейнеров</t>
  </si>
  <si>
    <t>Всего: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</si>
  <si>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</si>
  <si>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</si>
  <si>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</si>
  <si>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услуга</t>
  </si>
  <si>
    <t>Телекоммуникациялық қызметтер</t>
  </si>
  <si>
    <t xml:space="preserve">Телекоммуникационные услуги </t>
  </si>
  <si>
    <t>04.2018</t>
  </si>
  <si>
    <t>1-1 Т</t>
  </si>
  <si>
    <t>2-1 Т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</si>
  <si>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</si>
  <si>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</si>
  <si>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</si>
  <si>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</si>
  <si>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</si>
  <si>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</si>
  <si>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</si>
  <si>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</si>
  <si>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</si>
  <si>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</si>
  <si>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</si>
  <si>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</si>
  <si>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</si>
  <si>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</si>
  <si>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</si>
  <si>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</si>
  <si>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</si>
  <si>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</si>
  <si>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</si>
  <si>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</si>
  <si>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</si>
  <si>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</si>
  <si>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</si>
  <si>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</si>
  <si>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</si>
  <si>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</si>
  <si>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</si>
  <si>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</si>
  <si>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</si>
  <si>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</si>
  <si>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</si>
  <si>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</si>
  <si>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</si>
  <si>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</si>
  <si>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</si>
  <si>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</si>
  <si>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</si>
  <si>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</si>
  <si>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</si>
  <si>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</si>
  <si>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</si>
  <si>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</si>
  <si>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</si>
  <si>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</si>
  <si>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</si>
  <si>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</si>
  <si>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</si>
  <si>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</si>
  <si>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</si>
  <si>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</si>
  <si>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</si>
  <si>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</si>
  <si>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</si>
  <si>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</si>
  <si>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</si>
  <si>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</si>
  <si>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</si>
  <si>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</si>
  <si>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</si>
  <si>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</si>
  <si>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</si>
  <si>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</si>
  <si>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</si>
  <si>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</si>
  <si>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</si>
  <si>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</si>
  <si>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</si>
  <si>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</si>
  <si>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</si>
  <si>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</si>
  <si>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</si>
  <si>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</si>
  <si>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</si>
  <si>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</si>
  <si>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</si>
  <si>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</si>
  <si>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</si>
  <si>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</si>
  <si>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</si>
  <si>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</si>
  <si>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</si>
  <si>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</si>
  <si>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</si>
  <si>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</si>
  <si>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</si>
  <si>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</si>
  <si>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</si>
  <si>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</si>
  <si>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</si>
  <si>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</si>
  <si>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</si>
  <si>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</si>
  <si>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</si>
  <si>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</si>
  <si>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</si>
  <si>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</si>
  <si>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</si>
  <si>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</si>
  <si>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</si>
  <si>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</si>
  <si>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</si>
  <si>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</si>
  <si>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</si>
  <si>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</si>
  <si>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</si>
  <si>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</si>
  <si>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</si>
  <si>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</si>
  <si>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</si>
  <si>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</si>
  <si>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</si>
  <si>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</si>
  <si>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</si>
  <si>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</si>
  <si>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</si>
  <si>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</si>
  <si>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</si>
  <si>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</si>
  <si>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</si>
  <si>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</si>
  <si>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</si>
  <si>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</si>
  <si>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</si>
  <si>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</si>
  <si>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</si>
  <si>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</si>
  <si>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</si>
  <si>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</si>
  <si>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</si>
  <si>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</si>
  <si>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</si>
  <si>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</si>
  <si>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</si>
  <si>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</si>
  <si>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</si>
  <si>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</si>
  <si>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682012.950.000000</t>
  </si>
  <si>
    <t>Услуги по аренде складских помещений</t>
  </si>
  <si>
    <t>06.2018</t>
  </si>
  <si>
    <t>г.Астана, ул.23, д.5/1</t>
  </si>
  <si>
    <t>м2</t>
  </si>
  <si>
    <t>18997</t>
  </si>
  <si>
    <t>Мүлiктiк жалдауға беру  қызметі (қойма)</t>
  </si>
  <si>
    <t>Услуги по предоставлению в имущественный наем (аренду) помещений  (склад)</t>
  </si>
  <si>
    <t>2 У</t>
  </si>
  <si>
    <t>3 У</t>
  </si>
  <si>
    <t>932919.900.000001</t>
  </si>
  <si>
    <t>Услуги домов/баз/лагерей для отдыха</t>
  </si>
  <si>
    <t>Орал</t>
  </si>
  <si>
    <t>12.2027</t>
  </si>
  <si>
    <t>койко мест</t>
  </si>
  <si>
    <t>4 У</t>
  </si>
  <si>
    <t>Озен</t>
  </si>
  <si>
    <t>5 У</t>
  </si>
  <si>
    <t>Болашак</t>
  </si>
  <si>
    <t>6 У</t>
  </si>
  <si>
    <t>Сай-Утес</t>
  </si>
  <si>
    <t>7 У</t>
  </si>
  <si>
    <t>Мангистау</t>
  </si>
  <si>
    <t>8 У</t>
  </si>
  <si>
    <t>Бейнеу</t>
  </si>
  <si>
    <t>9 У</t>
  </si>
  <si>
    <t>Сагиз</t>
  </si>
  <si>
    <t>10 У</t>
  </si>
  <si>
    <t>Ганюшкино</t>
  </si>
  <si>
    <t>11 У</t>
  </si>
  <si>
    <t>Макат</t>
  </si>
  <si>
    <t>12 У</t>
  </si>
  <si>
    <t>Кульсары</t>
  </si>
  <si>
    <t>13 У</t>
  </si>
  <si>
    <t>Атырау</t>
  </si>
  <si>
    <t>14 У</t>
  </si>
  <si>
    <t>150000000</t>
  </si>
  <si>
    <t>Кандыагаш</t>
  </si>
  <si>
    <t>15 У</t>
  </si>
  <si>
    <t>Айтекеби</t>
  </si>
  <si>
    <t>16 У</t>
  </si>
  <si>
    <t>Тассай</t>
  </si>
  <si>
    <t>17 У</t>
  </si>
  <si>
    <t>Жем</t>
  </si>
  <si>
    <t>18 У</t>
  </si>
  <si>
    <t>Шалкар</t>
  </si>
  <si>
    <t>19 У</t>
  </si>
  <si>
    <t>Никельтау</t>
  </si>
  <si>
    <t>20 У</t>
  </si>
  <si>
    <t>Актобе</t>
  </si>
  <si>
    <t>21 У</t>
  </si>
  <si>
    <t>Сексеул</t>
  </si>
  <si>
    <t>22 У</t>
  </si>
  <si>
    <t>Шиели</t>
  </si>
  <si>
    <t>23 У</t>
  </si>
  <si>
    <t>Казалы</t>
  </si>
  <si>
    <t>24 У</t>
  </si>
  <si>
    <t>Кызылорда</t>
  </si>
  <si>
    <t>25 У</t>
  </si>
  <si>
    <t>Тюлькубас</t>
  </si>
  <si>
    <t>26 У</t>
  </si>
  <si>
    <t>Сарыагаш</t>
  </si>
  <si>
    <t xml:space="preserve">27 У
</t>
  </si>
  <si>
    <t>Арысь</t>
  </si>
  <si>
    <t>28 У</t>
  </si>
  <si>
    <t>Жамбыл</t>
  </si>
  <si>
    <t>29 У</t>
  </si>
  <si>
    <t>Шу</t>
  </si>
  <si>
    <t>30 У</t>
  </si>
  <si>
    <t>190000000</t>
  </si>
  <si>
    <t>Достык</t>
  </si>
  <si>
    <t>31 У</t>
  </si>
  <si>
    <t>Сары-шаган</t>
  </si>
  <si>
    <t>32 У</t>
  </si>
  <si>
    <t>Актогай</t>
  </si>
  <si>
    <t>33 У</t>
  </si>
  <si>
    <t>Шелек</t>
  </si>
  <si>
    <t>34 У</t>
  </si>
  <si>
    <t>Алтынколь</t>
  </si>
  <si>
    <t>35 У</t>
  </si>
  <si>
    <t>Бесколь</t>
  </si>
  <si>
    <t>36 У</t>
  </si>
  <si>
    <t>Отар</t>
  </si>
  <si>
    <t>37 У</t>
  </si>
  <si>
    <t>Сары-озек</t>
  </si>
  <si>
    <t>38 У</t>
  </si>
  <si>
    <t>Матай</t>
  </si>
  <si>
    <t>39 У</t>
  </si>
  <si>
    <t>Шар</t>
  </si>
  <si>
    <t>40 У</t>
  </si>
  <si>
    <t>Аягоз</t>
  </si>
  <si>
    <t>41 У</t>
  </si>
  <si>
    <t>Дегелен</t>
  </si>
  <si>
    <t>42 У</t>
  </si>
  <si>
    <t>Семей</t>
  </si>
  <si>
    <t>43 У</t>
  </si>
  <si>
    <t>Защита</t>
  </si>
  <si>
    <t>44 У</t>
  </si>
  <si>
    <t>Лениногорск</t>
  </si>
  <si>
    <t>45 У</t>
  </si>
  <si>
    <t>Зыряновск</t>
  </si>
  <si>
    <t>46 У</t>
  </si>
  <si>
    <t>Серебрянка</t>
  </si>
  <si>
    <t>47 У</t>
  </si>
  <si>
    <t>Шемонайха</t>
  </si>
  <si>
    <t>48 У</t>
  </si>
  <si>
    <t>Косколь</t>
  </si>
  <si>
    <t>49 У</t>
  </si>
  <si>
    <t>Шубарколь</t>
  </si>
  <si>
    <t>50 У</t>
  </si>
  <si>
    <t>Карагайлы</t>
  </si>
  <si>
    <t>51 У</t>
  </si>
  <si>
    <t>Саяк</t>
  </si>
  <si>
    <t>52 У</t>
  </si>
  <si>
    <t>Кызылжар</t>
  </si>
  <si>
    <t>53 У</t>
  </si>
  <si>
    <t>Агадырь</t>
  </si>
  <si>
    <t>54 У</t>
  </si>
  <si>
    <t>Жезказган</t>
  </si>
  <si>
    <t>55 У</t>
  </si>
  <si>
    <t>Мойынты</t>
  </si>
  <si>
    <t>56 У</t>
  </si>
  <si>
    <t>Екибастуз-1</t>
  </si>
  <si>
    <t>57 У</t>
  </si>
  <si>
    <t>Акбидаик</t>
  </si>
  <si>
    <t>58 У</t>
  </si>
  <si>
    <t>Ушкулун</t>
  </si>
  <si>
    <t>59 У</t>
  </si>
  <si>
    <t>Ерейментау</t>
  </si>
  <si>
    <t>60 У</t>
  </si>
  <si>
    <t>390000000</t>
  </si>
  <si>
    <t>Тобол</t>
  </si>
  <si>
    <t>61 У</t>
  </si>
  <si>
    <t>Костанай</t>
  </si>
  <si>
    <t>62 У</t>
  </si>
  <si>
    <t>Арка</t>
  </si>
  <si>
    <t>63 У</t>
  </si>
  <si>
    <t>Аркалык</t>
  </si>
  <si>
    <t>64 У</t>
  </si>
  <si>
    <t>Есиль</t>
  </si>
  <si>
    <t>65 У</t>
  </si>
  <si>
    <t>Астана</t>
  </si>
  <si>
    <t>66 У</t>
  </si>
  <si>
    <t>110000000</t>
  </si>
  <si>
    <t>Атбасар</t>
  </si>
  <si>
    <t>67 У</t>
  </si>
  <si>
    <t>Кокшетау</t>
  </si>
  <si>
    <t>68 У</t>
  </si>
  <si>
    <t>Пресногорковская</t>
  </si>
  <si>
    <t>69 У</t>
  </si>
  <si>
    <t>Жана-Есиль</t>
  </si>
  <si>
    <t>Демалыс бөлме орындарын беру  қызметі</t>
  </si>
  <si>
    <t>Предоставление мест в комнате отдыха</t>
  </si>
  <si>
    <t>Утвержден:</t>
  </si>
  <si>
    <t>Приказ Президента АО "Локомотив" от "30"июня 2015 г. №304-АОТ</t>
  </si>
  <si>
    <t>с измененями от №360-ГПЗ 11.06.2018 г.</t>
  </si>
  <si>
    <t>с измененями от №402-ГПЗ 26.06.2018 г.</t>
  </si>
  <si>
    <t>3-1 У</t>
  </si>
  <si>
    <t>Акмолинская область</t>
  </si>
  <si>
    <t>4-1 У</t>
  </si>
  <si>
    <t>Костанайская область</t>
  </si>
  <si>
    <t>5-1 У</t>
  </si>
  <si>
    <t>Павлодарская область</t>
  </si>
  <si>
    <t>6-1 У</t>
  </si>
  <si>
    <t>Карагандинская область</t>
  </si>
  <si>
    <t>7-1 У</t>
  </si>
  <si>
    <t>Восточно-Казахстанская область</t>
  </si>
  <si>
    <t>8-1 У</t>
  </si>
  <si>
    <t>Алматинская область</t>
  </si>
  <si>
    <t>9-1 У</t>
  </si>
  <si>
    <t>310000000</t>
  </si>
  <si>
    <t>Жамбылская область</t>
  </si>
  <si>
    <t>10-1 У</t>
  </si>
  <si>
    <t>Южно-Казахстанская область</t>
  </si>
  <si>
    <t>11-1 У</t>
  </si>
  <si>
    <t>Кызылординская область</t>
  </si>
  <si>
    <t>12-1 У</t>
  </si>
  <si>
    <t>Актюбинская область</t>
  </si>
  <si>
    <t>13-1 У</t>
  </si>
  <si>
    <t>Атырауская область</t>
  </si>
  <si>
    <t>14-1 У</t>
  </si>
  <si>
    <t>Мангистауская область</t>
  </si>
  <si>
    <t>15-1 У</t>
  </si>
  <si>
    <t>Западно-Казахстанская область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</si>
  <si>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</si>
  <si>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</si>
  <si>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t>с измененями от №459-ГПЗ 24.07.2018 г.</t>
  </si>
  <si>
    <t>70 У</t>
  </si>
  <si>
    <t>691014.000.000001</t>
  </si>
  <si>
    <t>Услуги юридические консультационные</t>
  </si>
  <si>
    <t>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</si>
  <si>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08.2018</t>
  </si>
  <si>
    <t>г.Астана, ул.Кунаева 10</t>
  </si>
  <si>
    <t>12.2020</t>
  </si>
  <si>
    <t>Занды кеңес беру қызметтері (Салык есеп жөнінде және Салық салуға байланысты )</t>
  </si>
  <si>
    <t>Услуги юридические консультационные. 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</si>
  <si>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с измененями от №487-ГПЗ 02.08.2018 г.</t>
  </si>
  <si>
    <t>3-2 У</t>
  </si>
  <si>
    <t>4-2 У</t>
  </si>
  <si>
    <t>5-2 У</t>
  </si>
  <si>
    <t>6-2 У</t>
  </si>
  <si>
    <t>7-2 У</t>
  </si>
  <si>
    <t>8-2 У</t>
  </si>
  <si>
    <t>9-2 У</t>
  </si>
  <si>
    <t>10-2 У</t>
  </si>
  <si>
    <t>11-2 У</t>
  </si>
  <si>
    <t>12-2 У</t>
  </si>
  <si>
    <t>13-2 У</t>
  </si>
  <si>
    <t>14-2 У</t>
  </si>
  <si>
    <t>15-2 У</t>
  </si>
  <si>
    <t>71 У</t>
  </si>
  <si>
    <t>72 У</t>
  </si>
  <si>
    <t>115-1 У</t>
  </si>
  <si>
    <t>с измененями от №542-ГПЗ 28.08.2018 г.</t>
  </si>
  <si>
    <t>109-1 У</t>
  </si>
  <si>
    <t>110-1 У</t>
  </si>
  <si>
    <t>111-1 У</t>
  </si>
  <si>
    <t>112-1 У</t>
  </si>
  <si>
    <t>113-1 У</t>
  </si>
  <si>
    <t>3-3 У</t>
  </si>
  <si>
    <t>09.2018</t>
  </si>
  <si>
    <t>По всей территории РК</t>
  </si>
  <si>
    <t>План долгосрочных закупок товаров, работ и услуг АО "КТЖ-Грузовые перевозки" по состоянию на 17.09.2018 г.</t>
  </si>
  <si>
    <t>с измененями от №570-ГПЗ 17.09.2018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</si>
</sst>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7" fillId="0" borderId="0">
      <alignment/>
      <protection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49" fontId="49" fillId="0" borderId="0" xfId="0" applyNumberFormat="1" applyFont="1" applyBorder="1" applyAlignment="1">
      <alignment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1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49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/>
    </xf>
    <xf numFmtId="185" fontId="6" fillId="33" borderId="0" xfId="0" applyNumberFormat="1" applyFont="1" applyFill="1" applyAlignment="1">
      <alignment horizontal="center" vertical="center" wrapText="1"/>
    </xf>
    <xf numFmtId="185" fontId="5" fillId="33" borderId="0" xfId="0" applyNumberFormat="1" applyFont="1" applyFill="1" applyAlignment="1">
      <alignment horizontal="center" vertical="center" wrapText="1"/>
    </xf>
    <xf numFmtId="185" fontId="6" fillId="33" borderId="10" xfId="54" applyNumberFormat="1" applyFont="1" applyFill="1" applyBorder="1" applyAlignment="1">
      <alignment horizontal="center" vertical="center" wrapText="1"/>
      <protection/>
    </xf>
    <xf numFmtId="185" fontId="6" fillId="33" borderId="14" xfId="0" applyNumberFormat="1" applyFont="1" applyFill="1" applyBorder="1" applyAlignment="1">
      <alignment horizontal="center" vertical="center" wrapText="1"/>
    </xf>
    <xf numFmtId="185" fontId="5" fillId="33" borderId="0" xfId="0" applyNumberFormat="1" applyFont="1" applyFill="1" applyAlignment="1">
      <alignment horizontal="left" vertical="center"/>
    </xf>
    <xf numFmtId="185" fontId="6" fillId="33" borderId="15" xfId="0" applyNumberFormat="1" applyFont="1" applyFill="1" applyBorder="1" applyAlignment="1">
      <alignment horizontal="center" vertical="center" wrapText="1"/>
    </xf>
    <xf numFmtId="185" fontId="6" fillId="33" borderId="16" xfId="0" applyNumberFormat="1" applyFont="1" applyFill="1" applyBorder="1" applyAlignment="1">
      <alignment horizontal="center" vertical="center" wrapText="1"/>
    </xf>
    <xf numFmtId="180" fontId="6" fillId="33" borderId="10" xfId="93" applyNumberFormat="1" applyFont="1" applyFill="1" applyBorder="1" applyAlignment="1">
      <alignment horizontal="center" vertical="center" wrapText="1"/>
    </xf>
    <xf numFmtId="185" fontId="6" fillId="33" borderId="10" xfId="93" applyNumberFormat="1" applyFont="1" applyFill="1" applyBorder="1" applyAlignment="1">
      <alignment horizontal="center" vertical="center" wrapText="1"/>
    </xf>
    <xf numFmtId="185" fontId="6" fillId="33" borderId="15" xfId="82" applyNumberFormat="1" applyFont="1" applyFill="1" applyBorder="1" applyAlignment="1">
      <alignment horizontal="center" vertical="center" wrapText="1"/>
      <protection/>
    </xf>
    <xf numFmtId="185" fontId="6" fillId="33" borderId="10" xfId="57" applyNumberFormat="1" applyFont="1" applyFill="1" applyBorder="1" applyAlignment="1">
      <alignment horizontal="center" vertical="center" wrapText="1"/>
      <protection/>
    </xf>
    <xf numFmtId="180" fontId="6" fillId="33" borderId="14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5" fontId="6" fillId="33" borderId="12" xfId="0" applyNumberFormat="1" applyFont="1" applyFill="1" applyBorder="1" applyAlignment="1">
      <alignment horizontal="center" vertical="center" wrapText="1"/>
    </xf>
    <xf numFmtId="185" fontId="6" fillId="33" borderId="10" xfId="82" applyNumberFormat="1" applyFont="1" applyFill="1" applyBorder="1" applyAlignment="1">
      <alignment horizontal="center" vertical="center" wrapText="1"/>
      <protection/>
    </xf>
    <xf numFmtId="185" fontId="6" fillId="33" borderId="14" xfId="57" applyNumberFormat="1" applyFont="1" applyFill="1" applyBorder="1" applyAlignment="1">
      <alignment horizontal="center" vertical="center" wrapText="1"/>
      <protection/>
    </xf>
    <xf numFmtId="185" fontId="6" fillId="33" borderId="17" xfId="0" applyNumberFormat="1" applyFont="1" applyFill="1" applyBorder="1" applyAlignment="1">
      <alignment horizontal="center" vertical="center" wrapText="1"/>
    </xf>
    <xf numFmtId="180" fontId="6" fillId="33" borderId="10" xfId="95" applyNumberFormat="1" applyFont="1" applyFill="1" applyBorder="1" applyAlignment="1">
      <alignment horizontal="center" vertical="center" wrapText="1"/>
    </xf>
    <xf numFmtId="185" fontId="6" fillId="33" borderId="0" xfId="0" applyNumberFormat="1" applyFont="1" applyFill="1" applyBorder="1" applyAlignment="1">
      <alignment horizontal="center" vertical="center" wrapText="1"/>
    </xf>
    <xf numFmtId="180" fontId="6" fillId="33" borderId="14" xfId="95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0" fontId="6" fillId="33" borderId="14" xfId="93" applyNumberFormat="1" applyFont="1" applyFill="1" applyBorder="1" applyAlignment="1">
      <alignment horizontal="center" vertical="center" wrapText="1"/>
    </xf>
    <xf numFmtId="185" fontId="6" fillId="33" borderId="18" xfId="0" applyNumberFormat="1" applyFont="1" applyFill="1" applyBorder="1" applyAlignment="1">
      <alignment horizontal="center" vertical="center" wrapText="1"/>
    </xf>
    <xf numFmtId="180" fontId="5" fillId="33" borderId="19" xfId="0" applyNumberFormat="1" applyFont="1" applyFill="1" applyBorder="1" applyAlignment="1">
      <alignment horizontal="center" vertical="center" wrapText="1"/>
    </xf>
    <xf numFmtId="185" fontId="10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5" fontId="6" fillId="33" borderId="20" xfId="0" applyNumberFormat="1" applyFont="1" applyFill="1" applyBorder="1" applyAlignment="1">
      <alignment horizontal="center" vertical="center" wrapText="1"/>
    </xf>
    <xf numFmtId="180" fontId="6" fillId="33" borderId="2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93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" fontId="6" fillId="33" borderId="10" xfId="95" applyNumberFormat="1" applyFont="1" applyFill="1" applyBorder="1" applyAlignment="1">
      <alignment horizontal="center" vertical="center" wrapText="1"/>
    </xf>
    <xf numFmtId="4" fontId="6" fillId="33" borderId="14" xfId="95" applyNumberFormat="1" applyFont="1" applyFill="1" applyBorder="1" applyAlignment="1">
      <alignment horizontal="center" vertical="center" wrapText="1"/>
    </xf>
    <xf numFmtId="185" fontId="6" fillId="33" borderId="16" xfId="82" applyNumberFormat="1" applyFont="1" applyFill="1" applyBorder="1" applyAlignment="1">
      <alignment horizontal="center" vertical="center" wrapText="1"/>
      <protection/>
    </xf>
    <xf numFmtId="185" fontId="5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19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14" xfId="0" applyNumberFormat="1" applyFont="1" applyFill="1" applyBorder="1" applyAlignment="1">
      <alignment horizontal="center" vertical="center" wrapText="1"/>
    </xf>
    <xf numFmtId="185" fontId="5" fillId="33" borderId="22" xfId="0" applyNumberFormat="1" applyFont="1" applyFill="1" applyBorder="1" applyAlignment="1">
      <alignment horizontal="center" vertical="center" wrapText="1"/>
    </xf>
    <xf numFmtId="185" fontId="5" fillId="33" borderId="19" xfId="0" applyNumberFormat="1" applyFont="1" applyFill="1" applyBorder="1" applyAlignment="1">
      <alignment horizontal="center" vertical="center" wrapText="1"/>
    </xf>
    <xf numFmtId="185" fontId="5" fillId="33" borderId="12" xfId="0" applyNumberFormat="1" applyFont="1" applyFill="1" applyBorder="1" applyAlignment="1">
      <alignment horizontal="center" vertical="center" wrapText="1"/>
    </xf>
    <xf numFmtId="185" fontId="5" fillId="33" borderId="23" xfId="0" applyNumberFormat="1" applyFont="1" applyFill="1" applyBorder="1" applyAlignment="1">
      <alignment horizontal="center" vertical="center" wrapText="1"/>
    </xf>
    <xf numFmtId="185" fontId="5" fillId="33" borderId="20" xfId="0" applyNumberFormat="1" applyFont="1" applyFill="1" applyBorder="1" applyAlignment="1">
      <alignment horizontal="center" vertical="center" wrapText="1"/>
    </xf>
    <xf numFmtId="185" fontId="5" fillId="33" borderId="17" xfId="0" applyNumberFormat="1" applyFont="1" applyFill="1" applyBorder="1" applyAlignment="1">
      <alignment horizontal="center" vertical="center" wrapText="1"/>
    </xf>
    <xf numFmtId="185" fontId="5" fillId="33" borderId="24" xfId="0" applyNumberFormat="1" applyFont="1" applyFill="1" applyBorder="1" applyAlignment="1">
      <alignment horizontal="center" vertical="center" wrapText="1"/>
    </xf>
    <xf numFmtId="185" fontId="5" fillId="33" borderId="25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18" xfId="0" applyNumberFormat="1" applyFont="1" applyFill="1" applyBorder="1" applyAlignment="1">
      <alignment horizontal="center" vertical="center" wrapText="1"/>
    </xf>
    <xf numFmtId="185" fontId="5" fillId="33" borderId="2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39" fillId="0" borderId="18" xfId="0" applyFont="1" applyBorder="1" applyAlignment="1">
      <alignment horizontal="center"/>
    </xf>
    <xf numFmtId="49" fontId="51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NumberFormat="1" applyFont="1" applyBorder="1" applyAlignment="1">
      <alignment horizontal="center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5" xfId="81"/>
    <cellStyle name="Обычный 6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Процентный 2" xfId="88"/>
    <cellStyle name="Процентный 3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 2" xfId="95"/>
    <cellStyle name="Финансовый 2 2" xfId="96"/>
    <cellStyle name="Финансовый 2 2 2" xfId="97"/>
    <cellStyle name="Финансовый 2 2 2 2" xfId="98"/>
    <cellStyle name="Финансовый 2 2 2 3" xfId="99"/>
    <cellStyle name="Финансовый 2 2 3" xfId="100"/>
    <cellStyle name="Финансовый 2 2 3 2" xfId="101"/>
    <cellStyle name="Финансовый 2 2 3 3" xfId="102"/>
    <cellStyle name="Финансовый 2 2 4" xfId="103"/>
    <cellStyle name="Финансовый 2 2 5" xfId="104"/>
    <cellStyle name="Финансовый 2 2 6" xfId="105"/>
    <cellStyle name="Финансовый 2 3" xfId="106"/>
    <cellStyle name="Финансовый 2 3 2" xfId="107"/>
    <cellStyle name="Финансовый 2 3 3" xfId="108"/>
    <cellStyle name="Финансовый 2 4" xfId="109"/>
    <cellStyle name="Финансовый 2 4 2" xfId="110"/>
    <cellStyle name="Финансовый 2 4 3" xfId="111"/>
    <cellStyle name="Финансовый 2 5" xfId="112"/>
    <cellStyle name="Финансовый 2 5 2" xfId="113"/>
    <cellStyle name="Финансовый 2 5 3" xfId="114"/>
    <cellStyle name="Финансовый 2 6" xfId="115"/>
    <cellStyle name="Финансовый 3" xfId="116"/>
    <cellStyle name="Финансовый 4" xfId="117"/>
    <cellStyle name="Финансовый 5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281"/>
  <sheetViews>
    <sheetView tabSelected="1" zoomScale="70" zoomScaleNormal="70" zoomScalePageLayoutView="0" workbookViewId="0" topLeftCell="B1">
      <pane xSplit="5" ySplit="19" topLeftCell="G226" activePane="bottomRight" state="frozen"/>
      <selection pane="topLeft" activeCell="B1" sqref="B1"/>
      <selection pane="topRight" activeCell="I1" sqref="I1"/>
      <selection pane="bottomLeft" activeCell="B9" sqref="B9"/>
      <selection pane="bottomRight" activeCell="EI15" sqref="EI15:EQ227"/>
    </sheetView>
  </sheetViews>
  <sheetFormatPr defaultColWidth="9.140625" defaultRowHeight="19.5" customHeight="1" outlineLevelRow="1"/>
  <cols>
    <col min="1" max="1" width="20.421875" style="25" customWidth="1"/>
    <col min="2" max="2" width="12.28125" style="25" customWidth="1"/>
    <col min="3" max="3" width="20.28125" style="25" customWidth="1"/>
    <col min="4" max="4" width="36.7109375" style="25" customWidth="1"/>
    <col min="5" max="5" width="37.421875" style="25" customWidth="1"/>
    <col min="6" max="6" width="9.421875" style="25" customWidth="1"/>
    <col min="7" max="7" width="21.7109375" style="25" customWidth="1"/>
    <col min="8" max="8" width="14.28125" style="25" customWidth="1"/>
    <col min="9" max="9" width="10.8515625" style="25" customWidth="1"/>
    <col min="10" max="10" width="18.140625" style="25" customWidth="1"/>
    <col min="11" max="11" width="16.28125" style="25" customWidth="1"/>
    <col min="12" max="13" width="18.8515625" style="25" customWidth="1"/>
    <col min="14" max="14" width="19.28125" style="25" customWidth="1"/>
    <col min="15" max="15" width="20.421875" style="25" customWidth="1"/>
    <col min="16" max="16" width="12.28125" style="25" customWidth="1"/>
    <col min="17" max="17" width="19.28125" style="25" customWidth="1"/>
    <col min="18" max="18" width="17.00390625" style="25" customWidth="1"/>
    <col min="19" max="19" width="18.421875" style="25" customWidth="1"/>
    <col min="20" max="20" width="13.421875" style="25" customWidth="1"/>
    <col min="21" max="21" width="15.28125" style="25" customWidth="1"/>
    <col min="22" max="22" width="15.421875" style="25" customWidth="1"/>
    <col min="23" max="24" width="14.421875" style="25" customWidth="1"/>
    <col min="25" max="25" width="12.28125" style="25" customWidth="1"/>
    <col min="26" max="26" width="17.8515625" style="25" customWidth="1"/>
    <col min="27" max="27" width="17.28125" style="25" customWidth="1"/>
    <col min="28" max="28" width="17.140625" style="25" customWidth="1"/>
    <col min="29" max="29" width="13.7109375" style="25" customWidth="1"/>
    <col min="30" max="30" width="16.00390625" style="25" customWidth="1"/>
    <col min="31" max="31" width="17.140625" style="25" customWidth="1"/>
    <col min="32" max="32" width="18.28125" style="25" customWidth="1"/>
    <col min="33" max="33" width="13.7109375" style="25" customWidth="1"/>
    <col min="34" max="34" width="16.00390625" style="25" customWidth="1"/>
    <col min="35" max="35" width="17.140625" style="25" customWidth="1"/>
    <col min="36" max="36" width="18.28125" style="25" customWidth="1"/>
    <col min="37" max="37" width="13.7109375" style="25" customWidth="1"/>
    <col min="38" max="38" width="16.00390625" style="25" customWidth="1"/>
    <col min="39" max="39" width="17.140625" style="25" customWidth="1"/>
    <col min="40" max="40" width="18.28125" style="25" customWidth="1"/>
    <col min="41" max="41" width="13.7109375" style="25" customWidth="1"/>
    <col min="42" max="42" width="16.00390625" style="25" customWidth="1"/>
    <col min="43" max="43" width="17.140625" style="25" customWidth="1"/>
    <col min="44" max="44" width="18.28125" style="25" customWidth="1"/>
    <col min="45" max="45" width="13.7109375" style="25" customWidth="1"/>
    <col min="46" max="46" width="16.00390625" style="25" customWidth="1"/>
    <col min="47" max="47" width="17.140625" style="25" customWidth="1"/>
    <col min="48" max="133" width="18.28125" style="25" customWidth="1"/>
    <col min="134" max="134" width="37.421875" style="25" customWidth="1"/>
    <col min="135" max="135" width="18.28125" style="25" customWidth="1"/>
    <col min="136" max="136" width="17.28125" style="25" customWidth="1"/>
    <col min="137" max="137" width="20.57421875" style="43" customWidth="1"/>
    <col min="138" max="138" width="20.421875" style="43" customWidth="1"/>
    <col min="139" max="139" width="19.421875" style="43" customWidth="1"/>
    <col min="140" max="140" width="14.57421875" style="43" customWidth="1"/>
    <col min="141" max="141" width="12.28125" style="25" customWidth="1"/>
    <col min="142" max="142" width="14.57421875" style="25" customWidth="1"/>
    <col min="143" max="143" width="11.7109375" style="25" customWidth="1"/>
    <col min="144" max="144" width="14.00390625" style="25" customWidth="1"/>
    <col min="145" max="145" width="20.57421875" style="25" customWidth="1"/>
    <col min="146" max="146" width="11.7109375" style="25" customWidth="1"/>
    <col min="147" max="147" width="10.8515625" style="25" customWidth="1"/>
    <col min="148" max="16384" width="9.140625" style="25" customWidth="1"/>
  </cols>
  <sheetData>
    <row r="1" ht="19.5" customHeight="1" hidden="1" outlineLevel="1">
      <c r="E1" s="25" t="s">
        <v>2063</v>
      </c>
    </row>
    <row r="2" ht="19.5" customHeight="1" hidden="1" outlineLevel="1">
      <c r="E2" s="25" t="s">
        <v>2064</v>
      </c>
    </row>
    <row r="3" ht="19.5" customHeight="1" hidden="1" outlineLevel="1"/>
    <row r="4" ht="19.5" customHeight="1" hidden="1" outlineLevel="1">
      <c r="E4" s="25" t="s">
        <v>2065</v>
      </c>
    </row>
    <row r="5" ht="19.5" customHeight="1" hidden="1" outlineLevel="1">
      <c r="E5" s="25" t="s">
        <v>2066</v>
      </c>
    </row>
    <row r="6" ht="19.5" customHeight="1" hidden="1" outlineLevel="1">
      <c r="E6" s="25" t="s">
        <v>2096</v>
      </c>
    </row>
    <row r="7" ht="19.5" customHeight="1" hidden="1" outlineLevel="1">
      <c r="E7" s="25" t="s">
        <v>2106</v>
      </c>
    </row>
    <row r="8" ht="19.5" customHeight="1" hidden="1" outlineLevel="1">
      <c r="E8" s="25" t="s">
        <v>2123</v>
      </c>
    </row>
    <row r="9" ht="19.5" customHeight="1" hidden="1" outlineLevel="1">
      <c r="E9" s="25" t="s">
        <v>2133</v>
      </c>
    </row>
    <row r="10" ht="19.5" customHeight="1" hidden="1" outlineLevel="1"/>
    <row r="11" ht="19.5" customHeight="1" collapsed="1"/>
    <row r="12" spans="2:136" ht="19.5" customHeight="1">
      <c r="B12" s="26"/>
      <c r="C12" s="29" t="s">
        <v>2132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</row>
    <row r="13" spans="2:136" ht="19.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</row>
    <row r="14" spans="3:135" ht="19.5" customHeight="1"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</row>
    <row r="15" spans="1:147" ht="19.5" customHeight="1">
      <c r="A15" s="72" t="s">
        <v>2094</v>
      </c>
      <c r="B15" s="72" t="s">
        <v>31</v>
      </c>
      <c r="C15" s="72" t="s">
        <v>0</v>
      </c>
      <c r="D15" s="72" t="s">
        <v>18</v>
      </c>
      <c r="E15" s="72" t="s">
        <v>19</v>
      </c>
      <c r="F15" s="72" t="s">
        <v>1</v>
      </c>
      <c r="G15" s="72" t="s">
        <v>29</v>
      </c>
      <c r="H15" s="72" t="s">
        <v>7</v>
      </c>
      <c r="I15" s="72" t="s">
        <v>30</v>
      </c>
      <c r="J15" s="72" t="s">
        <v>2</v>
      </c>
      <c r="K15" s="72" t="s">
        <v>9</v>
      </c>
      <c r="L15" s="72" t="s">
        <v>10</v>
      </c>
      <c r="M15" s="72" t="s">
        <v>22</v>
      </c>
      <c r="N15" s="72" t="s">
        <v>16</v>
      </c>
      <c r="O15" s="72" t="s">
        <v>11</v>
      </c>
      <c r="P15" s="72" t="s">
        <v>697</v>
      </c>
      <c r="Q15" s="75" t="s">
        <v>2095</v>
      </c>
      <c r="R15" s="77"/>
      <c r="S15" s="76"/>
      <c r="T15" s="78" t="s">
        <v>17</v>
      </c>
      <c r="U15" s="79"/>
      <c r="V15" s="80"/>
      <c r="W15" s="72" t="s">
        <v>982</v>
      </c>
      <c r="X15" s="72" t="s">
        <v>21</v>
      </c>
      <c r="Y15" s="70" t="s">
        <v>23</v>
      </c>
      <c r="Z15" s="71"/>
      <c r="AA15" s="71"/>
      <c r="AB15" s="71"/>
      <c r="AC15" s="70" t="s">
        <v>24</v>
      </c>
      <c r="AD15" s="70"/>
      <c r="AE15" s="70"/>
      <c r="AF15" s="70"/>
      <c r="AG15" s="70" t="s">
        <v>25</v>
      </c>
      <c r="AH15" s="70"/>
      <c r="AI15" s="70"/>
      <c r="AJ15" s="70"/>
      <c r="AK15" s="70" t="s">
        <v>26</v>
      </c>
      <c r="AL15" s="70"/>
      <c r="AM15" s="70"/>
      <c r="AN15" s="70"/>
      <c r="AO15" s="70" t="s">
        <v>27</v>
      </c>
      <c r="AP15" s="70"/>
      <c r="AQ15" s="70"/>
      <c r="AR15" s="70"/>
      <c r="AS15" s="70" t="s">
        <v>28</v>
      </c>
      <c r="AT15" s="70"/>
      <c r="AU15" s="70"/>
      <c r="AV15" s="70"/>
      <c r="AW15" s="70" t="s">
        <v>1591</v>
      </c>
      <c r="AX15" s="70"/>
      <c r="AY15" s="70"/>
      <c r="AZ15" s="70"/>
      <c r="BA15" s="70" t="s">
        <v>1592</v>
      </c>
      <c r="BB15" s="70"/>
      <c r="BC15" s="70"/>
      <c r="BD15" s="70"/>
      <c r="BE15" s="70" t="s">
        <v>1593</v>
      </c>
      <c r="BF15" s="70"/>
      <c r="BG15" s="70"/>
      <c r="BH15" s="70"/>
      <c r="BI15" s="70" t="s">
        <v>1594</v>
      </c>
      <c r="BJ15" s="70"/>
      <c r="BK15" s="70"/>
      <c r="BL15" s="70"/>
      <c r="BM15" s="70" t="s">
        <v>1595</v>
      </c>
      <c r="BN15" s="70"/>
      <c r="BO15" s="70"/>
      <c r="BP15" s="70"/>
      <c r="BQ15" s="70" t="s">
        <v>1620</v>
      </c>
      <c r="BR15" s="70"/>
      <c r="BS15" s="70"/>
      <c r="BT15" s="70"/>
      <c r="BU15" s="70" t="s">
        <v>1621</v>
      </c>
      <c r="BV15" s="70"/>
      <c r="BW15" s="70"/>
      <c r="BX15" s="70"/>
      <c r="BY15" s="70" t="s">
        <v>1635</v>
      </c>
      <c r="BZ15" s="70"/>
      <c r="CA15" s="70"/>
      <c r="CB15" s="70"/>
      <c r="CC15" s="70" t="s">
        <v>1636</v>
      </c>
      <c r="CD15" s="70"/>
      <c r="CE15" s="70"/>
      <c r="CF15" s="70"/>
      <c r="CG15" s="70" t="s">
        <v>1637</v>
      </c>
      <c r="CH15" s="70"/>
      <c r="CI15" s="70"/>
      <c r="CJ15" s="70"/>
      <c r="CK15" s="70" t="s">
        <v>1638</v>
      </c>
      <c r="CL15" s="70"/>
      <c r="CM15" s="70"/>
      <c r="CN15" s="70"/>
      <c r="CO15" s="70" t="s">
        <v>1639</v>
      </c>
      <c r="CP15" s="70"/>
      <c r="CQ15" s="70"/>
      <c r="CR15" s="70"/>
      <c r="CS15" s="70" t="s">
        <v>1640</v>
      </c>
      <c r="CT15" s="70"/>
      <c r="CU15" s="70"/>
      <c r="CV15" s="70"/>
      <c r="CW15" s="70" t="s">
        <v>1641</v>
      </c>
      <c r="CX15" s="70"/>
      <c r="CY15" s="70"/>
      <c r="CZ15" s="70"/>
      <c r="DA15" s="70" t="s">
        <v>1642</v>
      </c>
      <c r="DB15" s="70"/>
      <c r="DC15" s="70"/>
      <c r="DD15" s="70"/>
      <c r="DE15" s="70" t="s">
        <v>1643</v>
      </c>
      <c r="DF15" s="70"/>
      <c r="DG15" s="70"/>
      <c r="DH15" s="70"/>
      <c r="DI15" s="70" t="s">
        <v>1644</v>
      </c>
      <c r="DJ15" s="70"/>
      <c r="DK15" s="70"/>
      <c r="DL15" s="70"/>
      <c r="DM15" s="70" t="s">
        <v>1645</v>
      </c>
      <c r="DN15" s="70"/>
      <c r="DO15" s="70"/>
      <c r="DP15" s="70"/>
      <c r="DQ15" s="70" t="s">
        <v>1646</v>
      </c>
      <c r="DR15" s="70"/>
      <c r="DS15" s="70"/>
      <c r="DT15" s="70"/>
      <c r="DU15" s="70" t="s">
        <v>1647</v>
      </c>
      <c r="DV15" s="70"/>
      <c r="DW15" s="70"/>
      <c r="DX15" s="70"/>
      <c r="DY15" s="70" t="s">
        <v>1648</v>
      </c>
      <c r="DZ15" s="70"/>
      <c r="EA15" s="70"/>
      <c r="EB15" s="70"/>
      <c r="EC15" s="75" t="s">
        <v>863</v>
      </c>
      <c r="ED15" s="77"/>
      <c r="EE15" s="76"/>
      <c r="EF15" s="70" t="s">
        <v>20</v>
      </c>
      <c r="EG15" s="75" t="s">
        <v>889</v>
      </c>
      <c r="EH15" s="77"/>
      <c r="EI15" s="70" t="s">
        <v>890</v>
      </c>
      <c r="EJ15" s="70"/>
      <c r="EK15" s="70"/>
      <c r="EL15" s="70"/>
      <c r="EM15" s="70"/>
      <c r="EN15" s="70"/>
      <c r="EO15" s="70"/>
      <c r="EP15" s="70"/>
      <c r="EQ15" s="70"/>
    </row>
    <row r="16" spans="1:147" ht="19.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62" t="s">
        <v>12</v>
      </c>
      <c r="R16" s="75" t="s">
        <v>13</v>
      </c>
      <c r="S16" s="76"/>
      <c r="T16" s="81"/>
      <c r="U16" s="82"/>
      <c r="V16" s="83"/>
      <c r="W16" s="73"/>
      <c r="X16" s="73"/>
      <c r="Y16" s="70" t="s">
        <v>3</v>
      </c>
      <c r="Z16" s="70" t="s">
        <v>4</v>
      </c>
      <c r="AA16" s="70" t="s">
        <v>5</v>
      </c>
      <c r="AB16" s="70" t="s">
        <v>6</v>
      </c>
      <c r="AC16" s="70" t="s">
        <v>3</v>
      </c>
      <c r="AD16" s="70" t="s">
        <v>4</v>
      </c>
      <c r="AE16" s="70" t="s">
        <v>5</v>
      </c>
      <c r="AF16" s="70" t="s">
        <v>6</v>
      </c>
      <c r="AG16" s="70" t="s">
        <v>3</v>
      </c>
      <c r="AH16" s="70" t="s">
        <v>4</v>
      </c>
      <c r="AI16" s="70" t="s">
        <v>5</v>
      </c>
      <c r="AJ16" s="70" t="s">
        <v>6</v>
      </c>
      <c r="AK16" s="70" t="s">
        <v>3</v>
      </c>
      <c r="AL16" s="70" t="s">
        <v>4</v>
      </c>
      <c r="AM16" s="70" t="s">
        <v>5</v>
      </c>
      <c r="AN16" s="70" t="s">
        <v>6</v>
      </c>
      <c r="AO16" s="70" t="s">
        <v>3</v>
      </c>
      <c r="AP16" s="70" t="s">
        <v>4</v>
      </c>
      <c r="AQ16" s="70" t="s">
        <v>5</v>
      </c>
      <c r="AR16" s="70" t="s">
        <v>6</v>
      </c>
      <c r="AS16" s="70" t="s">
        <v>3</v>
      </c>
      <c r="AT16" s="70" t="s">
        <v>4</v>
      </c>
      <c r="AU16" s="70" t="s">
        <v>5</v>
      </c>
      <c r="AV16" s="70" t="s">
        <v>6</v>
      </c>
      <c r="AW16" s="70" t="s">
        <v>3</v>
      </c>
      <c r="AX16" s="70" t="s">
        <v>4</v>
      </c>
      <c r="AY16" s="70" t="s">
        <v>5</v>
      </c>
      <c r="AZ16" s="70" t="s">
        <v>6</v>
      </c>
      <c r="BA16" s="70" t="s">
        <v>3</v>
      </c>
      <c r="BB16" s="70" t="s">
        <v>4</v>
      </c>
      <c r="BC16" s="70" t="s">
        <v>5</v>
      </c>
      <c r="BD16" s="70" t="s">
        <v>6</v>
      </c>
      <c r="BE16" s="70" t="s">
        <v>3</v>
      </c>
      <c r="BF16" s="70" t="s">
        <v>4</v>
      </c>
      <c r="BG16" s="70" t="s">
        <v>5</v>
      </c>
      <c r="BH16" s="70" t="s">
        <v>6</v>
      </c>
      <c r="BI16" s="70" t="s">
        <v>3</v>
      </c>
      <c r="BJ16" s="70" t="s">
        <v>4</v>
      </c>
      <c r="BK16" s="70" t="s">
        <v>5</v>
      </c>
      <c r="BL16" s="70" t="s">
        <v>6</v>
      </c>
      <c r="BM16" s="70" t="s">
        <v>3</v>
      </c>
      <c r="BN16" s="70" t="s">
        <v>4</v>
      </c>
      <c r="BO16" s="70" t="s">
        <v>5</v>
      </c>
      <c r="BP16" s="70" t="s">
        <v>6</v>
      </c>
      <c r="BQ16" s="70" t="s">
        <v>3</v>
      </c>
      <c r="BR16" s="70" t="s">
        <v>4</v>
      </c>
      <c r="BS16" s="70" t="s">
        <v>5</v>
      </c>
      <c r="BT16" s="70" t="s">
        <v>6</v>
      </c>
      <c r="BU16" s="70" t="s">
        <v>3</v>
      </c>
      <c r="BV16" s="70" t="s">
        <v>4</v>
      </c>
      <c r="BW16" s="70" t="s">
        <v>5</v>
      </c>
      <c r="BX16" s="70" t="s">
        <v>6</v>
      </c>
      <c r="BY16" s="70" t="s">
        <v>3</v>
      </c>
      <c r="BZ16" s="70" t="s">
        <v>4</v>
      </c>
      <c r="CA16" s="70" t="s">
        <v>5</v>
      </c>
      <c r="CB16" s="70" t="s">
        <v>6</v>
      </c>
      <c r="CC16" s="70" t="s">
        <v>3</v>
      </c>
      <c r="CD16" s="70" t="s">
        <v>4</v>
      </c>
      <c r="CE16" s="70" t="s">
        <v>5</v>
      </c>
      <c r="CF16" s="70" t="s">
        <v>6</v>
      </c>
      <c r="CG16" s="70" t="s">
        <v>3</v>
      </c>
      <c r="CH16" s="70" t="s">
        <v>4</v>
      </c>
      <c r="CI16" s="70" t="s">
        <v>5</v>
      </c>
      <c r="CJ16" s="70" t="s">
        <v>6</v>
      </c>
      <c r="CK16" s="70" t="s">
        <v>3</v>
      </c>
      <c r="CL16" s="70" t="s">
        <v>4</v>
      </c>
      <c r="CM16" s="70" t="s">
        <v>5</v>
      </c>
      <c r="CN16" s="70" t="s">
        <v>6</v>
      </c>
      <c r="CO16" s="70" t="s">
        <v>3</v>
      </c>
      <c r="CP16" s="70" t="s">
        <v>4</v>
      </c>
      <c r="CQ16" s="70" t="s">
        <v>5</v>
      </c>
      <c r="CR16" s="70" t="s">
        <v>6</v>
      </c>
      <c r="CS16" s="70" t="s">
        <v>3</v>
      </c>
      <c r="CT16" s="70" t="s">
        <v>4</v>
      </c>
      <c r="CU16" s="70" t="s">
        <v>5</v>
      </c>
      <c r="CV16" s="70" t="s">
        <v>6</v>
      </c>
      <c r="CW16" s="70" t="s">
        <v>3</v>
      </c>
      <c r="CX16" s="70" t="s">
        <v>4</v>
      </c>
      <c r="CY16" s="70" t="s">
        <v>5</v>
      </c>
      <c r="CZ16" s="70" t="s">
        <v>6</v>
      </c>
      <c r="DA16" s="70" t="s">
        <v>3</v>
      </c>
      <c r="DB16" s="70" t="s">
        <v>4</v>
      </c>
      <c r="DC16" s="70" t="s">
        <v>5</v>
      </c>
      <c r="DD16" s="70" t="s">
        <v>6</v>
      </c>
      <c r="DE16" s="70" t="s">
        <v>3</v>
      </c>
      <c r="DF16" s="70" t="s">
        <v>4</v>
      </c>
      <c r="DG16" s="70" t="s">
        <v>5</v>
      </c>
      <c r="DH16" s="70" t="s">
        <v>6</v>
      </c>
      <c r="DI16" s="70" t="s">
        <v>3</v>
      </c>
      <c r="DJ16" s="70" t="s">
        <v>4</v>
      </c>
      <c r="DK16" s="70" t="s">
        <v>5</v>
      </c>
      <c r="DL16" s="70" t="s">
        <v>6</v>
      </c>
      <c r="DM16" s="70" t="s">
        <v>3</v>
      </c>
      <c r="DN16" s="70" t="s">
        <v>4</v>
      </c>
      <c r="DO16" s="70" t="s">
        <v>5</v>
      </c>
      <c r="DP16" s="70" t="s">
        <v>6</v>
      </c>
      <c r="DQ16" s="70" t="s">
        <v>3</v>
      </c>
      <c r="DR16" s="70" t="s">
        <v>4</v>
      </c>
      <c r="DS16" s="70" t="s">
        <v>5</v>
      </c>
      <c r="DT16" s="70" t="s">
        <v>6</v>
      </c>
      <c r="DU16" s="70" t="s">
        <v>3</v>
      </c>
      <c r="DV16" s="70" t="s">
        <v>4</v>
      </c>
      <c r="DW16" s="70" t="s">
        <v>5</v>
      </c>
      <c r="DX16" s="70" t="s">
        <v>6</v>
      </c>
      <c r="DY16" s="70" t="s">
        <v>3</v>
      </c>
      <c r="DZ16" s="70" t="s">
        <v>4</v>
      </c>
      <c r="EA16" s="70" t="s">
        <v>5</v>
      </c>
      <c r="EB16" s="70" t="s">
        <v>6</v>
      </c>
      <c r="EC16" s="70" t="s">
        <v>3</v>
      </c>
      <c r="ED16" s="70" t="s">
        <v>5</v>
      </c>
      <c r="EE16" s="70" t="s">
        <v>1529</v>
      </c>
      <c r="EF16" s="70"/>
      <c r="EG16" s="70" t="s">
        <v>891</v>
      </c>
      <c r="EH16" s="75" t="s">
        <v>892</v>
      </c>
      <c r="EI16" s="70" t="s">
        <v>893</v>
      </c>
      <c r="EJ16" s="70"/>
      <c r="EK16" s="70"/>
      <c r="EL16" s="70" t="s">
        <v>894</v>
      </c>
      <c r="EM16" s="70"/>
      <c r="EN16" s="70"/>
      <c r="EO16" s="70" t="s">
        <v>895</v>
      </c>
      <c r="EP16" s="70"/>
      <c r="EQ16" s="70"/>
    </row>
    <row r="17" spans="1:147" s="26" customFormat="1" ht="19.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62" t="s">
        <v>14</v>
      </c>
      <c r="R17" s="62" t="s">
        <v>15</v>
      </c>
      <c r="S17" s="62" t="s">
        <v>14</v>
      </c>
      <c r="T17" s="62" t="s">
        <v>703</v>
      </c>
      <c r="U17" s="62" t="s">
        <v>704</v>
      </c>
      <c r="V17" s="62" t="s">
        <v>705</v>
      </c>
      <c r="W17" s="74"/>
      <c r="X17" s="74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5"/>
      <c r="EI17" s="66" t="s">
        <v>896</v>
      </c>
      <c r="EJ17" s="66" t="s">
        <v>897</v>
      </c>
      <c r="EK17" s="66" t="s">
        <v>898</v>
      </c>
      <c r="EL17" s="66" t="s">
        <v>896</v>
      </c>
      <c r="EM17" s="66" t="s">
        <v>897</v>
      </c>
      <c r="EN17" s="66" t="s">
        <v>898</v>
      </c>
      <c r="EO17" s="66" t="s">
        <v>896</v>
      </c>
      <c r="EP17" s="66" t="s">
        <v>897</v>
      </c>
      <c r="EQ17" s="66" t="s">
        <v>898</v>
      </c>
    </row>
    <row r="18" spans="1:147" s="26" customFormat="1" ht="19.5" customHeight="1">
      <c r="A18" s="62" t="s">
        <v>718</v>
      </c>
      <c r="B18" s="64" t="s">
        <v>701</v>
      </c>
      <c r="C18" s="64" t="s">
        <v>702</v>
      </c>
      <c r="D18" s="64" t="s">
        <v>720</v>
      </c>
      <c r="E18" s="64" t="s">
        <v>721</v>
      </c>
      <c r="F18" s="64" t="s">
        <v>722</v>
      </c>
      <c r="G18" s="64" t="s">
        <v>723</v>
      </c>
      <c r="H18" s="64" t="s">
        <v>719</v>
      </c>
      <c r="I18" s="64" t="s">
        <v>724</v>
      </c>
      <c r="J18" s="64" t="s">
        <v>706</v>
      </c>
      <c r="K18" s="64" t="s">
        <v>725</v>
      </c>
      <c r="L18" s="64" t="s">
        <v>726</v>
      </c>
      <c r="M18" s="64" t="s">
        <v>727</v>
      </c>
      <c r="N18" s="64" t="s">
        <v>728</v>
      </c>
      <c r="O18" s="64" t="s">
        <v>729</v>
      </c>
      <c r="P18" s="64" t="s">
        <v>730</v>
      </c>
      <c r="Q18" s="64" t="s">
        <v>731</v>
      </c>
      <c r="R18" s="64" t="s">
        <v>732</v>
      </c>
      <c r="S18" s="64" t="s">
        <v>733</v>
      </c>
      <c r="T18" s="64" t="s">
        <v>734</v>
      </c>
      <c r="U18" s="64" t="s">
        <v>735</v>
      </c>
      <c r="V18" s="64" t="s">
        <v>736</v>
      </c>
      <c r="W18" s="64" t="s">
        <v>737</v>
      </c>
      <c r="X18" s="64" t="s">
        <v>738</v>
      </c>
      <c r="Y18" s="64" t="s">
        <v>739</v>
      </c>
      <c r="Z18" s="64" t="s">
        <v>740</v>
      </c>
      <c r="AA18" s="64" t="s">
        <v>741</v>
      </c>
      <c r="AB18" s="64" t="s">
        <v>742</v>
      </c>
      <c r="AC18" s="64" t="s">
        <v>743</v>
      </c>
      <c r="AD18" s="64" t="s">
        <v>744</v>
      </c>
      <c r="AE18" s="64" t="s">
        <v>745</v>
      </c>
      <c r="AF18" s="64" t="s">
        <v>746</v>
      </c>
      <c r="AG18" s="64" t="s">
        <v>747</v>
      </c>
      <c r="AH18" s="64" t="s">
        <v>748</v>
      </c>
      <c r="AI18" s="64" t="s">
        <v>749</v>
      </c>
      <c r="AJ18" s="64" t="s">
        <v>750</v>
      </c>
      <c r="AK18" s="64" t="s">
        <v>751</v>
      </c>
      <c r="AL18" s="64" t="s">
        <v>864</v>
      </c>
      <c r="AM18" s="64" t="s">
        <v>865</v>
      </c>
      <c r="AN18" s="64" t="s">
        <v>866</v>
      </c>
      <c r="AO18" s="64" t="s">
        <v>867</v>
      </c>
      <c r="AP18" s="64" t="s">
        <v>868</v>
      </c>
      <c r="AQ18" s="64" t="s">
        <v>869</v>
      </c>
      <c r="AR18" s="64" t="s">
        <v>870</v>
      </c>
      <c r="AS18" s="64" t="s">
        <v>871</v>
      </c>
      <c r="AT18" s="64" t="s">
        <v>872</v>
      </c>
      <c r="AU18" s="64" t="s">
        <v>873</v>
      </c>
      <c r="AV18" s="64" t="s">
        <v>874</v>
      </c>
      <c r="AW18" s="64" t="s">
        <v>875</v>
      </c>
      <c r="AX18" s="64" t="s">
        <v>876</v>
      </c>
      <c r="AY18" s="64" t="s">
        <v>877</v>
      </c>
      <c r="AZ18" s="64" t="s">
        <v>878</v>
      </c>
      <c r="BA18" s="64" t="s">
        <v>879</v>
      </c>
      <c r="BB18" s="64" t="s">
        <v>901</v>
      </c>
      <c r="BC18" s="64" t="s">
        <v>902</v>
      </c>
      <c r="BD18" s="64" t="s">
        <v>903</v>
      </c>
      <c r="BE18" s="64" t="s">
        <v>904</v>
      </c>
      <c r="BF18" s="64" t="s">
        <v>905</v>
      </c>
      <c r="BG18" s="64" t="s">
        <v>906</v>
      </c>
      <c r="BH18" s="64" t="s">
        <v>907</v>
      </c>
      <c r="BI18" s="64" t="s">
        <v>1530</v>
      </c>
      <c r="BJ18" s="64" t="s">
        <v>1589</v>
      </c>
      <c r="BK18" s="64" t="s">
        <v>1590</v>
      </c>
      <c r="BL18" s="64" t="s">
        <v>1596</v>
      </c>
      <c r="BM18" s="64" t="s">
        <v>1597</v>
      </c>
      <c r="BN18" s="64" t="s">
        <v>1598</v>
      </c>
      <c r="BO18" s="64" t="s">
        <v>1599</v>
      </c>
      <c r="BP18" s="64" t="s">
        <v>1600</v>
      </c>
      <c r="BQ18" s="64" t="s">
        <v>1597</v>
      </c>
      <c r="BR18" s="64" t="s">
        <v>1598</v>
      </c>
      <c r="BS18" s="64" t="s">
        <v>1599</v>
      </c>
      <c r="BT18" s="64" t="s">
        <v>1600</v>
      </c>
      <c r="BU18" s="64" t="s">
        <v>1601</v>
      </c>
      <c r="BV18" s="64" t="s">
        <v>1602</v>
      </c>
      <c r="BW18" s="64" t="s">
        <v>1603</v>
      </c>
      <c r="BX18" s="64" t="s">
        <v>1604</v>
      </c>
      <c r="BY18" s="64" t="s">
        <v>1605</v>
      </c>
      <c r="BZ18" s="64" t="s">
        <v>1606</v>
      </c>
      <c r="CA18" s="64" t="s">
        <v>1607</v>
      </c>
      <c r="CB18" s="64" t="s">
        <v>1608</v>
      </c>
      <c r="CC18" s="64" t="s">
        <v>1609</v>
      </c>
      <c r="CD18" s="64" t="s">
        <v>1610</v>
      </c>
      <c r="CE18" s="64" t="s">
        <v>1611</v>
      </c>
      <c r="CF18" s="64" t="s">
        <v>1612</v>
      </c>
      <c r="CG18" s="64" t="s">
        <v>1613</v>
      </c>
      <c r="CH18" s="64" t="s">
        <v>1614</v>
      </c>
      <c r="CI18" s="64" t="s">
        <v>1615</v>
      </c>
      <c r="CJ18" s="64" t="s">
        <v>1616</v>
      </c>
      <c r="CK18" s="64" t="s">
        <v>1617</v>
      </c>
      <c r="CL18" s="64" t="s">
        <v>1618</v>
      </c>
      <c r="CM18" s="64" t="s">
        <v>1619</v>
      </c>
      <c r="CN18" s="64" t="s">
        <v>1649</v>
      </c>
      <c r="CO18" s="64" t="s">
        <v>1650</v>
      </c>
      <c r="CP18" s="64" t="s">
        <v>1651</v>
      </c>
      <c r="CQ18" s="64" t="s">
        <v>1652</v>
      </c>
      <c r="CR18" s="64" t="s">
        <v>1653</v>
      </c>
      <c r="CS18" s="64" t="s">
        <v>1654</v>
      </c>
      <c r="CT18" s="64" t="s">
        <v>1655</v>
      </c>
      <c r="CU18" s="64" t="s">
        <v>1656</v>
      </c>
      <c r="CV18" s="64" t="s">
        <v>1657</v>
      </c>
      <c r="CW18" s="64" t="s">
        <v>1658</v>
      </c>
      <c r="CX18" s="64" t="s">
        <v>1659</v>
      </c>
      <c r="CY18" s="64" t="s">
        <v>1660</v>
      </c>
      <c r="CZ18" s="64" t="s">
        <v>1661</v>
      </c>
      <c r="DA18" s="64" t="s">
        <v>1662</v>
      </c>
      <c r="DB18" s="64" t="s">
        <v>1663</v>
      </c>
      <c r="DC18" s="64" t="s">
        <v>1664</v>
      </c>
      <c r="DD18" s="64" t="s">
        <v>1665</v>
      </c>
      <c r="DE18" s="64" t="s">
        <v>1666</v>
      </c>
      <c r="DF18" s="64" t="s">
        <v>1667</v>
      </c>
      <c r="DG18" s="64" t="s">
        <v>1668</v>
      </c>
      <c r="DH18" s="64" t="s">
        <v>1669</v>
      </c>
      <c r="DI18" s="64" t="s">
        <v>1670</v>
      </c>
      <c r="DJ18" s="64" t="s">
        <v>1671</v>
      </c>
      <c r="DK18" s="64" t="s">
        <v>1672</v>
      </c>
      <c r="DL18" s="64" t="s">
        <v>1673</v>
      </c>
      <c r="DM18" s="64" t="s">
        <v>1674</v>
      </c>
      <c r="DN18" s="64" t="s">
        <v>1675</v>
      </c>
      <c r="DO18" s="64" t="s">
        <v>1676</v>
      </c>
      <c r="DP18" s="64" t="s">
        <v>1677</v>
      </c>
      <c r="DQ18" s="64" t="s">
        <v>1678</v>
      </c>
      <c r="DR18" s="64" t="s">
        <v>1679</v>
      </c>
      <c r="DS18" s="64" t="s">
        <v>1680</v>
      </c>
      <c r="DT18" s="64" t="s">
        <v>1681</v>
      </c>
      <c r="DU18" s="64" t="s">
        <v>1682</v>
      </c>
      <c r="DV18" s="64" t="s">
        <v>1683</v>
      </c>
      <c r="DW18" s="64" t="s">
        <v>1684</v>
      </c>
      <c r="DX18" s="64" t="s">
        <v>1685</v>
      </c>
      <c r="DY18" s="64" t="s">
        <v>1686</v>
      </c>
      <c r="DZ18" s="64" t="s">
        <v>1687</v>
      </c>
      <c r="EA18" s="64" t="s">
        <v>1688</v>
      </c>
      <c r="EB18" s="64" t="s">
        <v>1689</v>
      </c>
      <c r="EC18" s="64" t="s">
        <v>1690</v>
      </c>
      <c r="ED18" s="64" t="s">
        <v>1691</v>
      </c>
      <c r="EE18" s="64" t="s">
        <v>1692</v>
      </c>
      <c r="EF18" s="64" t="s">
        <v>1693</v>
      </c>
      <c r="EG18" s="64" t="s">
        <v>1694</v>
      </c>
      <c r="EH18" s="67" t="s">
        <v>1695</v>
      </c>
      <c r="EI18" s="66" t="s">
        <v>1696</v>
      </c>
      <c r="EJ18" s="66" t="s">
        <v>1697</v>
      </c>
      <c r="EK18" s="66" t="s">
        <v>1698</v>
      </c>
      <c r="EL18" s="66" t="s">
        <v>1699</v>
      </c>
      <c r="EM18" s="66" t="s">
        <v>1700</v>
      </c>
      <c r="EN18" s="66" t="s">
        <v>1701</v>
      </c>
      <c r="EO18" s="66" t="s">
        <v>1702</v>
      </c>
      <c r="EP18" s="66" t="s">
        <v>1703</v>
      </c>
      <c r="EQ18" s="66" t="s">
        <v>1704</v>
      </c>
    </row>
    <row r="19" spans="1:147" s="26" customFormat="1" ht="19.5" customHeight="1">
      <c r="A19" s="62"/>
      <c r="B19" s="62" t="s">
        <v>1706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65"/>
      <c r="EG19" s="64"/>
      <c r="EH19" s="67"/>
      <c r="EI19" s="66"/>
      <c r="EJ19" s="66"/>
      <c r="EK19" s="66"/>
      <c r="EL19" s="66"/>
      <c r="EM19" s="66"/>
      <c r="EN19" s="66"/>
      <c r="EO19" s="66"/>
      <c r="EP19" s="66"/>
      <c r="EQ19" s="66"/>
    </row>
    <row r="20" spans="1:147" ht="19.5" customHeight="1">
      <c r="A20" s="63"/>
      <c r="B20" s="30" t="s">
        <v>1772</v>
      </c>
      <c r="C20" s="63" t="s">
        <v>1533</v>
      </c>
      <c r="D20" s="63" t="s">
        <v>1534</v>
      </c>
      <c r="E20" s="63" t="s">
        <v>1535</v>
      </c>
      <c r="F20" s="63" t="s">
        <v>855</v>
      </c>
      <c r="G20" s="63"/>
      <c r="H20" s="63" t="s">
        <v>862</v>
      </c>
      <c r="I20" s="63">
        <v>58</v>
      </c>
      <c r="J20" s="63">
        <v>710000000</v>
      </c>
      <c r="K20" s="63" t="s">
        <v>1531</v>
      </c>
      <c r="L20" s="63" t="s">
        <v>1771</v>
      </c>
      <c r="M20" s="63" t="s">
        <v>359</v>
      </c>
      <c r="N20" s="63">
        <v>396473100</v>
      </c>
      <c r="O20" s="63" t="s">
        <v>1547</v>
      </c>
      <c r="P20" s="63" t="s">
        <v>686</v>
      </c>
      <c r="Q20" s="63" t="s">
        <v>1558</v>
      </c>
      <c r="R20" s="63"/>
      <c r="S20" s="63"/>
      <c r="T20" s="63">
        <v>0</v>
      </c>
      <c r="U20" s="63">
        <v>0</v>
      </c>
      <c r="V20" s="63">
        <v>100</v>
      </c>
      <c r="W20" s="63" t="s">
        <v>968</v>
      </c>
      <c r="X20" s="63" t="s">
        <v>886</v>
      </c>
      <c r="Y20" s="37">
        <v>13</v>
      </c>
      <c r="Z20" s="37">
        <v>449.4</v>
      </c>
      <c r="AA20" s="37">
        <f aca="true" t="shared" si="0" ref="AA20:AA83">Y20*Z20</f>
        <v>5842.2</v>
      </c>
      <c r="AB20" s="37">
        <f aca="true" t="shared" si="1" ref="AB20:AB83">IF(X20="С НДС",AA20*1.12,AA20)</f>
        <v>6543.264</v>
      </c>
      <c r="AC20" s="37">
        <v>13</v>
      </c>
      <c r="AD20" s="37">
        <v>449.4</v>
      </c>
      <c r="AE20" s="37">
        <f aca="true" t="shared" si="2" ref="AE20:AE83">AC20*AD20</f>
        <v>5842.2</v>
      </c>
      <c r="AF20" s="37">
        <f aca="true" t="shared" si="3" ref="AF20:AF83">IF(X20="С НДС",AE20*1.12,AE20)</f>
        <v>6543.264</v>
      </c>
      <c r="AG20" s="37">
        <v>13</v>
      </c>
      <c r="AH20" s="37">
        <v>449.4</v>
      </c>
      <c r="AI20" s="37">
        <f aca="true" t="shared" si="4" ref="AI20:AI83">AG20*AH20</f>
        <v>5842.2</v>
      </c>
      <c r="AJ20" s="37">
        <f aca="true" t="shared" si="5" ref="AJ20:AJ51">IF(X20="С НДС",AI20*1.12,AI20)</f>
        <v>6543.264</v>
      </c>
      <c r="AK20" s="37">
        <v>13</v>
      </c>
      <c r="AL20" s="37">
        <v>449.4</v>
      </c>
      <c r="AM20" s="37">
        <f aca="true" t="shared" si="6" ref="AM20:AM83">AK20*AL20</f>
        <v>5842.2</v>
      </c>
      <c r="AN20" s="37">
        <f aca="true" t="shared" si="7" ref="AN20:AN51">IF(X20="С НДС",AM20*1.12,AM20)</f>
        <v>6543.264</v>
      </c>
      <c r="AO20" s="37"/>
      <c r="AP20" s="37"/>
      <c r="AQ20" s="37">
        <f aca="true" t="shared" si="8" ref="AQ20:AQ83">AO20*AP20</f>
        <v>0</v>
      </c>
      <c r="AR20" s="37">
        <f aca="true" t="shared" si="9" ref="AR20:AR51">IF(X20="С НДС",AQ20*1.12,AQ20)</f>
        <v>0</v>
      </c>
      <c r="AS20" s="37"/>
      <c r="AT20" s="37"/>
      <c r="AU20" s="37">
        <f aca="true" t="shared" si="10" ref="AU20:AU83">AS20*AT20</f>
        <v>0</v>
      </c>
      <c r="AV20" s="37">
        <f aca="true" t="shared" si="11" ref="AV20:AV51">IF(X20="С НДС",AU20*1.12,AU20)</f>
        <v>0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>
        <f aca="true" t="shared" si="12" ref="EC20:EC51">SUM(Y20,AC20,AG20,AK20,AO20)</f>
        <v>52</v>
      </c>
      <c r="ED20" s="37">
        <f aca="true" t="shared" si="13" ref="ED20:ED51">SUM(AU20,AQ20,AM20,AE20,AA20,AI20)</f>
        <v>23368.8</v>
      </c>
      <c r="EE20" s="37">
        <f aca="true" t="shared" si="14" ref="EE20:EE51">IF(X20="С НДС",ED20*1.12,ED20)</f>
        <v>26173.056</v>
      </c>
      <c r="EF20" s="38" t="s">
        <v>1532</v>
      </c>
      <c r="EG20" s="63"/>
      <c r="EH20" s="38"/>
      <c r="EI20" s="68" t="s">
        <v>1342</v>
      </c>
      <c r="EJ20" s="68" t="s">
        <v>1581</v>
      </c>
      <c r="EK20" s="68" t="s">
        <v>1581</v>
      </c>
      <c r="EL20" s="68"/>
      <c r="EM20" s="68"/>
      <c r="EN20" s="68"/>
      <c r="EO20" s="68"/>
      <c r="EP20" s="68"/>
      <c r="EQ20" s="68"/>
    </row>
    <row r="21" spans="1:147" ht="19.5" customHeight="1">
      <c r="A21" s="63"/>
      <c r="B21" s="30" t="s">
        <v>1773</v>
      </c>
      <c r="C21" s="63" t="s">
        <v>1533</v>
      </c>
      <c r="D21" s="63" t="s">
        <v>1534</v>
      </c>
      <c r="E21" s="63" t="s">
        <v>1535</v>
      </c>
      <c r="F21" s="63" t="s">
        <v>855</v>
      </c>
      <c r="G21" s="63"/>
      <c r="H21" s="63" t="s">
        <v>862</v>
      </c>
      <c r="I21" s="63">
        <v>58</v>
      </c>
      <c r="J21" s="63">
        <v>710000000</v>
      </c>
      <c r="K21" s="63" t="s">
        <v>1531</v>
      </c>
      <c r="L21" s="63" t="s">
        <v>1771</v>
      </c>
      <c r="M21" s="63" t="s">
        <v>359</v>
      </c>
      <c r="N21" s="63">
        <v>351010000</v>
      </c>
      <c r="O21" s="63" t="s">
        <v>1542</v>
      </c>
      <c r="P21" s="63" t="s">
        <v>686</v>
      </c>
      <c r="Q21" s="63" t="s">
        <v>1558</v>
      </c>
      <c r="R21" s="63"/>
      <c r="S21" s="63"/>
      <c r="T21" s="63">
        <v>0</v>
      </c>
      <c r="U21" s="63">
        <v>0</v>
      </c>
      <c r="V21" s="63">
        <v>100</v>
      </c>
      <c r="W21" s="63" t="s">
        <v>968</v>
      </c>
      <c r="X21" s="63" t="s">
        <v>886</v>
      </c>
      <c r="Y21" s="37">
        <v>26</v>
      </c>
      <c r="Z21" s="37">
        <v>449.4</v>
      </c>
      <c r="AA21" s="37">
        <f t="shared" si="0"/>
        <v>11684.4</v>
      </c>
      <c r="AB21" s="37">
        <f t="shared" si="1"/>
        <v>13086.528</v>
      </c>
      <c r="AC21" s="37">
        <v>26</v>
      </c>
      <c r="AD21" s="37">
        <v>449.4</v>
      </c>
      <c r="AE21" s="37">
        <f t="shared" si="2"/>
        <v>11684.4</v>
      </c>
      <c r="AF21" s="37">
        <f t="shared" si="3"/>
        <v>13086.528</v>
      </c>
      <c r="AG21" s="37">
        <v>26</v>
      </c>
      <c r="AH21" s="37">
        <v>449.4</v>
      </c>
      <c r="AI21" s="37">
        <f t="shared" si="4"/>
        <v>11684.4</v>
      </c>
      <c r="AJ21" s="37">
        <f t="shared" si="5"/>
        <v>13086.528</v>
      </c>
      <c r="AK21" s="37">
        <v>26</v>
      </c>
      <c r="AL21" s="37">
        <v>449.4</v>
      </c>
      <c r="AM21" s="37">
        <f t="shared" si="6"/>
        <v>11684.4</v>
      </c>
      <c r="AN21" s="37">
        <f t="shared" si="7"/>
        <v>13086.528</v>
      </c>
      <c r="AO21" s="37"/>
      <c r="AP21" s="37"/>
      <c r="AQ21" s="37">
        <f t="shared" si="8"/>
        <v>0</v>
      </c>
      <c r="AR21" s="37">
        <f t="shared" si="9"/>
        <v>0</v>
      </c>
      <c r="AS21" s="37"/>
      <c r="AT21" s="37"/>
      <c r="AU21" s="37">
        <f t="shared" si="10"/>
        <v>0</v>
      </c>
      <c r="AV21" s="37">
        <f t="shared" si="11"/>
        <v>0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>
        <f t="shared" si="12"/>
        <v>104</v>
      </c>
      <c r="ED21" s="37">
        <f t="shared" si="13"/>
        <v>46737.6</v>
      </c>
      <c r="EE21" s="37">
        <f t="shared" si="14"/>
        <v>52346.112</v>
      </c>
      <c r="EF21" s="38" t="s">
        <v>1532</v>
      </c>
      <c r="EG21" s="63"/>
      <c r="EH21" s="38"/>
      <c r="EI21" s="68" t="s">
        <v>1342</v>
      </c>
      <c r="EJ21" s="68" t="s">
        <v>1581</v>
      </c>
      <c r="EK21" s="68" t="s">
        <v>1581</v>
      </c>
      <c r="EL21" s="68"/>
      <c r="EM21" s="68"/>
      <c r="EN21" s="68"/>
      <c r="EO21" s="68"/>
      <c r="EP21" s="68"/>
      <c r="EQ21" s="68"/>
    </row>
    <row r="22" spans="1:147" ht="19.5" customHeight="1">
      <c r="A22" s="63"/>
      <c r="B22" s="30" t="s">
        <v>1774</v>
      </c>
      <c r="C22" s="63" t="s">
        <v>1533</v>
      </c>
      <c r="D22" s="63" t="s">
        <v>1534</v>
      </c>
      <c r="E22" s="63" t="s">
        <v>1535</v>
      </c>
      <c r="F22" s="63" t="s">
        <v>855</v>
      </c>
      <c r="G22" s="63"/>
      <c r="H22" s="63" t="s">
        <v>862</v>
      </c>
      <c r="I22" s="63">
        <v>58</v>
      </c>
      <c r="J22" s="63">
        <v>710000000</v>
      </c>
      <c r="K22" s="63" t="s">
        <v>1531</v>
      </c>
      <c r="L22" s="63" t="s">
        <v>1771</v>
      </c>
      <c r="M22" s="63" t="s">
        <v>359</v>
      </c>
      <c r="N22" s="63" t="s">
        <v>1584</v>
      </c>
      <c r="O22" s="63" t="s">
        <v>1553</v>
      </c>
      <c r="P22" s="63" t="s">
        <v>686</v>
      </c>
      <c r="Q22" s="63" t="s">
        <v>1558</v>
      </c>
      <c r="R22" s="63"/>
      <c r="S22" s="63"/>
      <c r="T22" s="63">
        <v>0</v>
      </c>
      <c r="U22" s="63">
        <v>0</v>
      </c>
      <c r="V22" s="63">
        <v>100</v>
      </c>
      <c r="W22" s="63" t="s">
        <v>968</v>
      </c>
      <c r="X22" s="63" t="s">
        <v>886</v>
      </c>
      <c r="Y22" s="37">
        <v>26</v>
      </c>
      <c r="Z22" s="37">
        <v>449.4</v>
      </c>
      <c r="AA22" s="37">
        <f t="shared" si="0"/>
        <v>11684.4</v>
      </c>
      <c r="AB22" s="37">
        <f t="shared" si="1"/>
        <v>13086.528</v>
      </c>
      <c r="AC22" s="37">
        <v>26</v>
      </c>
      <c r="AD22" s="37">
        <v>449.4</v>
      </c>
      <c r="AE22" s="37">
        <f t="shared" si="2"/>
        <v>11684.4</v>
      </c>
      <c r="AF22" s="37">
        <f t="shared" si="3"/>
        <v>13086.528</v>
      </c>
      <c r="AG22" s="37">
        <v>26</v>
      </c>
      <c r="AH22" s="37">
        <v>449.4</v>
      </c>
      <c r="AI22" s="37">
        <f t="shared" si="4"/>
        <v>11684.4</v>
      </c>
      <c r="AJ22" s="37">
        <f t="shared" si="5"/>
        <v>13086.528</v>
      </c>
      <c r="AK22" s="37">
        <v>26</v>
      </c>
      <c r="AL22" s="37">
        <v>449.4</v>
      </c>
      <c r="AM22" s="37">
        <f t="shared" si="6"/>
        <v>11684.4</v>
      </c>
      <c r="AN22" s="37">
        <f t="shared" si="7"/>
        <v>13086.528</v>
      </c>
      <c r="AO22" s="37"/>
      <c r="AP22" s="37"/>
      <c r="AQ22" s="37">
        <f t="shared" si="8"/>
        <v>0</v>
      </c>
      <c r="AR22" s="37">
        <f t="shared" si="9"/>
        <v>0</v>
      </c>
      <c r="AS22" s="37"/>
      <c r="AT22" s="37"/>
      <c r="AU22" s="37">
        <f t="shared" si="10"/>
        <v>0</v>
      </c>
      <c r="AV22" s="37">
        <f t="shared" si="11"/>
        <v>0</v>
      </c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>
        <f t="shared" si="12"/>
        <v>104</v>
      </c>
      <c r="ED22" s="37">
        <f t="shared" si="13"/>
        <v>46737.6</v>
      </c>
      <c r="EE22" s="37">
        <f t="shared" si="14"/>
        <v>52346.112</v>
      </c>
      <c r="EF22" s="38" t="s">
        <v>1532</v>
      </c>
      <c r="EG22" s="63"/>
      <c r="EH22" s="38"/>
      <c r="EI22" s="68" t="s">
        <v>1342</v>
      </c>
      <c r="EJ22" s="68" t="s">
        <v>1581</v>
      </c>
      <c r="EK22" s="68" t="s">
        <v>1581</v>
      </c>
      <c r="EL22" s="68"/>
      <c r="EM22" s="68"/>
      <c r="EN22" s="68"/>
      <c r="EO22" s="68"/>
      <c r="EP22" s="68"/>
      <c r="EQ22" s="68"/>
    </row>
    <row r="23" spans="1:147" ht="19.5" customHeight="1">
      <c r="A23" s="63"/>
      <c r="B23" s="30" t="s">
        <v>1775</v>
      </c>
      <c r="C23" s="63" t="s">
        <v>1533</v>
      </c>
      <c r="D23" s="63" t="s">
        <v>1534</v>
      </c>
      <c r="E23" s="63" t="s">
        <v>1535</v>
      </c>
      <c r="F23" s="63" t="s">
        <v>855</v>
      </c>
      <c r="G23" s="63"/>
      <c r="H23" s="63" t="s">
        <v>862</v>
      </c>
      <c r="I23" s="63">
        <v>58</v>
      </c>
      <c r="J23" s="63">
        <v>710000000</v>
      </c>
      <c r="K23" s="63" t="s">
        <v>1531</v>
      </c>
      <c r="L23" s="63" t="s">
        <v>1771</v>
      </c>
      <c r="M23" s="63" t="s">
        <v>359</v>
      </c>
      <c r="N23" s="63">
        <v>396473100</v>
      </c>
      <c r="O23" s="63" t="s">
        <v>1547</v>
      </c>
      <c r="P23" s="63" t="s">
        <v>686</v>
      </c>
      <c r="Q23" s="63" t="s">
        <v>1558</v>
      </c>
      <c r="R23" s="63"/>
      <c r="S23" s="63"/>
      <c r="T23" s="63">
        <v>0</v>
      </c>
      <c r="U23" s="63">
        <v>0</v>
      </c>
      <c r="V23" s="63">
        <v>100</v>
      </c>
      <c r="W23" s="63" t="s">
        <v>968</v>
      </c>
      <c r="X23" s="63" t="s">
        <v>886</v>
      </c>
      <c r="Y23" s="37">
        <v>33</v>
      </c>
      <c r="Z23" s="37">
        <v>325.28</v>
      </c>
      <c r="AA23" s="37">
        <f t="shared" si="0"/>
        <v>10734.24</v>
      </c>
      <c r="AB23" s="37">
        <f t="shared" si="1"/>
        <v>12022.348800000002</v>
      </c>
      <c r="AC23" s="37">
        <v>33</v>
      </c>
      <c r="AD23" s="37">
        <v>325.28</v>
      </c>
      <c r="AE23" s="37">
        <f t="shared" si="2"/>
        <v>10734.24</v>
      </c>
      <c r="AF23" s="37">
        <f t="shared" si="3"/>
        <v>12022.348800000002</v>
      </c>
      <c r="AG23" s="37">
        <v>33</v>
      </c>
      <c r="AH23" s="37">
        <v>325.28</v>
      </c>
      <c r="AI23" s="37">
        <f t="shared" si="4"/>
        <v>10734.24</v>
      </c>
      <c r="AJ23" s="37">
        <f t="shared" si="5"/>
        <v>12022.348800000002</v>
      </c>
      <c r="AK23" s="37">
        <v>33</v>
      </c>
      <c r="AL23" s="37">
        <v>325.28</v>
      </c>
      <c r="AM23" s="37">
        <f t="shared" si="6"/>
        <v>10734.24</v>
      </c>
      <c r="AN23" s="37">
        <f t="shared" si="7"/>
        <v>12022.348800000002</v>
      </c>
      <c r="AO23" s="37"/>
      <c r="AP23" s="37"/>
      <c r="AQ23" s="37">
        <f t="shared" si="8"/>
        <v>0</v>
      </c>
      <c r="AR23" s="37">
        <f t="shared" si="9"/>
        <v>0</v>
      </c>
      <c r="AS23" s="37"/>
      <c r="AT23" s="37"/>
      <c r="AU23" s="37">
        <f t="shared" si="10"/>
        <v>0</v>
      </c>
      <c r="AV23" s="37">
        <f t="shared" si="11"/>
        <v>0</v>
      </c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>
        <f t="shared" si="12"/>
        <v>132</v>
      </c>
      <c r="ED23" s="37">
        <f t="shared" si="13"/>
        <v>42936.96</v>
      </c>
      <c r="EE23" s="37">
        <f t="shared" si="14"/>
        <v>48089.395200000006</v>
      </c>
      <c r="EF23" s="38" t="s">
        <v>1532</v>
      </c>
      <c r="EG23" s="63"/>
      <c r="EH23" s="38"/>
      <c r="EI23" s="68" t="s">
        <v>1342</v>
      </c>
      <c r="EJ23" s="68" t="s">
        <v>1579</v>
      </c>
      <c r="EK23" s="68" t="s">
        <v>1580</v>
      </c>
      <c r="EL23" s="68"/>
      <c r="EM23" s="68"/>
      <c r="EN23" s="68"/>
      <c r="EO23" s="68"/>
      <c r="EP23" s="68"/>
      <c r="EQ23" s="68"/>
    </row>
    <row r="24" spans="1:147" ht="19.5" customHeight="1">
      <c r="A24" s="63"/>
      <c r="B24" s="30" t="s">
        <v>1776</v>
      </c>
      <c r="C24" s="63" t="s">
        <v>1533</v>
      </c>
      <c r="D24" s="63" t="s">
        <v>1534</v>
      </c>
      <c r="E24" s="63" t="s">
        <v>1535</v>
      </c>
      <c r="F24" s="63" t="s">
        <v>855</v>
      </c>
      <c r="G24" s="63"/>
      <c r="H24" s="63" t="s">
        <v>862</v>
      </c>
      <c r="I24" s="63">
        <v>58</v>
      </c>
      <c r="J24" s="63">
        <v>710000000</v>
      </c>
      <c r="K24" s="63" t="s">
        <v>1531</v>
      </c>
      <c r="L24" s="63" t="s">
        <v>1771</v>
      </c>
      <c r="M24" s="63" t="s">
        <v>359</v>
      </c>
      <c r="N24" s="63">
        <v>351010000</v>
      </c>
      <c r="O24" s="63" t="s">
        <v>1542</v>
      </c>
      <c r="P24" s="63" t="s">
        <v>686</v>
      </c>
      <c r="Q24" s="63" t="s">
        <v>1558</v>
      </c>
      <c r="R24" s="63"/>
      <c r="S24" s="63"/>
      <c r="T24" s="63">
        <v>0</v>
      </c>
      <c r="U24" s="63">
        <v>0</v>
      </c>
      <c r="V24" s="63">
        <v>100</v>
      </c>
      <c r="W24" s="63" t="s">
        <v>968</v>
      </c>
      <c r="X24" s="63" t="s">
        <v>886</v>
      </c>
      <c r="Y24" s="37">
        <v>66</v>
      </c>
      <c r="Z24" s="37">
        <v>325.28</v>
      </c>
      <c r="AA24" s="37">
        <f t="shared" si="0"/>
        <v>21468.48</v>
      </c>
      <c r="AB24" s="37">
        <f t="shared" si="1"/>
        <v>24044.697600000003</v>
      </c>
      <c r="AC24" s="37">
        <v>66</v>
      </c>
      <c r="AD24" s="37">
        <v>325.28</v>
      </c>
      <c r="AE24" s="37">
        <f t="shared" si="2"/>
        <v>21468.48</v>
      </c>
      <c r="AF24" s="37">
        <f t="shared" si="3"/>
        <v>24044.697600000003</v>
      </c>
      <c r="AG24" s="37">
        <v>66</v>
      </c>
      <c r="AH24" s="37">
        <v>325.28</v>
      </c>
      <c r="AI24" s="37">
        <f t="shared" si="4"/>
        <v>21468.48</v>
      </c>
      <c r="AJ24" s="37">
        <f t="shared" si="5"/>
        <v>24044.697600000003</v>
      </c>
      <c r="AK24" s="37">
        <v>66</v>
      </c>
      <c r="AL24" s="37">
        <v>325.28</v>
      </c>
      <c r="AM24" s="37">
        <f t="shared" si="6"/>
        <v>21468.48</v>
      </c>
      <c r="AN24" s="37">
        <f t="shared" si="7"/>
        <v>24044.697600000003</v>
      </c>
      <c r="AO24" s="37"/>
      <c r="AP24" s="37"/>
      <c r="AQ24" s="37">
        <f t="shared" si="8"/>
        <v>0</v>
      </c>
      <c r="AR24" s="37">
        <f t="shared" si="9"/>
        <v>0</v>
      </c>
      <c r="AS24" s="37"/>
      <c r="AT24" s="37"/>
      <c r="AU24" s="37">
        <f t="shared" si="10"/>
        <v>0</v>
      </c>
      <c r="AV24" s="37">
        <f t="shared" si="11"/>
        <v>0</v>
      </c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>
        <f t="shared" si="12"/>
        <v>264</v>
      </c>
      <c r="ED24" s="37">
        <f t="shared" si="13"/>
        <v>85873.92</v>
      </c>
      <c r="EE24" s="37">
        <f t="shared" si="14"/>
        <v>96178.79040000001</v>
      </c>
      <c r="EF24" s="38" t="s">
        <v>1532</v>
      </c>
      <c r="EG24" s="63"/>
      <c r="EH24" s="38"/>
      <c r="EI24" s="68" t="s">
        <v>1342</v>
      </c>
      <c r="EJ24" s="68" t="s">
        <v>1579</v>
      </c>
      <c r="EK24" s="68" t="s">
        <v>1580</v>
      </c>
      <c r="EL24" s="68"/>
      <c r="EM24" s="68"/>
      <c r="EN24" s="68"/>
      <c r="EO24" s="68"/>
      <c r="EP24" s="68"/>
      <c r="EQ24" s="68"/>
    </row>
    <row r="25" spans="1:147" ht="19.5" customHeight="1">
      <c r="A25" s="63"/>
      <c r="B25" s="30" t="s">
        <v>1777</v>
      </c>
      <c r="C25" s="63" t="s">
        <v>1533</v>
      </c>
      <c r="D25" s="63" t="s">
        <v>1534</v>
      </c>
      <c r="E25" s="63" t="s">
        <v>1535</v>
      </c>
      <c r="F25" s="63" t="s">
        <v>855</v>
      </c>
      <c r="G25" s="63"/>
      <c r="H25" s="63" t="s">
        <v>862</v>
      </c>
      <c r="I25" s="63">
        <v>58</v>
      </c>
      <c r="J25" s="63">
        <v>710000000</v>
      </c>
      <c r="K25" s="63" t="s">
        <v>1531</v>
      </c>
      <c r="L25" s="63" t="s">
        <v>1771</v>
      </c>
      <c r="M25" s="63" t="s">
        <v>359</v>
      </c>
      <c r="N25" s="63" t="s">
        <v>1584</v>
      </c>
      <c r="O25" s="63" t="s">
        <v>1553</v>
      </c>
      <c r="P25" s="63" t="s">
        <v>686</v>
      </c>
      <c r="Q25" s="63" t="s">
        <v>1558</v>
      </c>
      <c r="R25" s="63"/>
      <c r="S25" s="63"/>
      <c r="T25" s="63">
        <v>0</v>
      </c>
      <c r="U25" s="63">
        <v>0</v>
      </c>
      <c r="V25" s="63">
        <v>100</v>
      </c>
      <c r="W25" s="63" t="s">
        <v>968</v>
      </c>
      <c r="X25" s="63" t="s">
        <v>886</v>
      </c>
      <c r="Y25" s="37">
        <v>64</v>
      </c>
      <c r="Z25" s="37">
        <v>325.28</v>
      </c>
      <c r="AA25" s="37">
        <f t="shared" si="0"/>
        <v>20817.92</v>
      </c>
      <c r="AB25" s="37">
        <f t="shared" si="1"/>
        <v>23316.0704</v>
      </c>
      <c r="AC25" s="37">
        <v>64</v>
      </c>
      <c r="AD25" s="37">
        <v>325.28</v>
      </c>
      <c r="AE25" s="37">
        <f t="shared" si="2"/>
        <v>20817.92</v>
      </c>
      <c r="AF25" s="37">
        <f t="shared" si="3"/>
        <v>23316.0704</v>
      </c>
      <c r="AG25" s="37">
        <v>64</v>
      </c>
      <c r="AH25" s="37">
        <v>325.28</v>
      </c>
      <c r="AI25" s="37">
        <f t="shared" si="4"/>
        <v>20817.92</v>
      </c>
      <c r="AJ25" s="37">
        <f t="shared" si="5"/>
        <v>23316.0704</v>
      </c>
      <c r="AK25" s="37">
        <v>64</v>
      </c>
      <c r="AL25" s="37">
        <v>325.28</v>
      </c>
      <c r="AM25" s="37">
        <f t="shared" si="6"/>
        <v>20817.92</v>
      </c>
      <c r="AN25" s="37">
        <f t="shared" si="7"/>
        <v>23316.0704</v>
      </c>
      <c r="AO25" s="37"/>
      <c r="AP25" s="37"/>
      <c r="AQ25" s="37">
        <f t="shared" si="8"/>
        <v>0</v>
      </c>
      <c r="AR25" s="37">
        <f t="shared" si="9"/>
        <v>0</v>
      </c>
      <c r="AS25" s="37"/>
      <c r="AT25" s="37"/>
      <c r="AU25" s="37">
        <f t="shared" si="10"/>
        <v>0</v>
      </c>
      <c r="AV25" s="37">
        <f t="shared" si="11"/>
        <v>0</v>
      </c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>
        <f t="shared" si="12"/>
        <v>256</v>
      </c>
      <c r="ED25" s="37">
        <f t="shared" si="13"/>
        <v>83271.68</v>
      </c>
      <c r="EE25" s="37">
        <f t="shared" si="14"/>
        <v>93264.2816</v>
      </c>
      <c r="EF25" s="38" t="s">
        <v>1532</v>
      </c>
      <c r="EG25" s="63"/>
      <c r="EH25" s="38"/>
      <c r="EI25" s="68" t="s">
        <v>1342</v>
      </c>
      <c r="EJ25" s="68" t="s">
        <v>1579</v>
      </c>
      <c r="EK25" s="68" t="s">
        <v>1580</v>
      </c>
      <c r="EL25" s="68"/>
      <c r="EM25" s="68"/>
      <c r="EN25" s="68"/>
      <c r="EO25" s="68"/>
      <c r="EP25" s="68"/>
      <c r="EQ25" s="68"/>
    </row>
    <row r="26" spans="1:147" ht="19.5" customHeight="1">
      <c r="A26" s="63"/>
      <c r="B26" s="30" t="s">
        <v>1778</v>
      </c>
      <c r="C26" s="63" t="s">
        <v>1533</v>
      </c>
      <c r="D26" s="63" t="s">
        <v>1534</v>
      </c>
      <c r="E26" s="63" t="s">
        <v>1535</v>
      </c>
      <c r="F26" s="63" t="s">
        <v>855</v>
      </c>
      <c r="G26" s="63"/>
      <c r="H26" s="63" t="s">
        <v>862</v>
      </c>
      <c r="I26" s="63">
        <v>58</v>
      </c>
      <c r="J26" s="63">
        <v>710000000</v>
      </c>
      <c r="K26" s="63" t="s">
        <v>1531</v>
      </c>
      <c r="L26" s="63" t="s">
        <v>1771</v>
      </c>
      <c r="M26" s="63" t="s">
        <v>359</v>
      </c>
      <c r="N26" s="63">
        <v>396473100</v>
      </c>
      <c r="O26" s="63" t="s">
        <v>1547</v>
      </c>
      <c r="P26" s="63" t="s">
        <v>686</v>
      </c>
      <c r="Q26" s="63" t="s">
        <v>1558</v>
      </c>
      <c r="R26" s="63"/>
      <c r="S26" s="63"/>
      <c r="T26" s="63">
        <v>0</v>
      </c>
      <c r="U26" s="63">
        <v>0</v>
      </c>
      <c r="V26" s="63">
        <v>100</v>
      </c>
      <c r="W26" s="63" t="s">
        <v>968</v>
      </c>
      <c r="X26" s="63" t="s">
        <v>886</v>
      </c>
      <c r="Y26" s="37">
        <v>26</v>
      </c>
      <c r="Z26" s="37">
        <v>850.65</v>
      </c>
      <c r="AA26" s="37">
        <f t="shared" si="0"/>
        <v>22116.899999999998</v>
      </c>
      <c r="AB26" s="37">
        <f t="shared" si="1"/>
        <v>24770.928</v>
      </c>
      <c r="AC26" s="37">
        <v>26</v>
      </c>
      <c r="AD26" s="37">
        <v>850.65</v>
      </c>
      <c r="AE26" s="37">
        <f t="shared" si="2"/>
        <v>22116.899999999998</v>
      </c>
      <c r="AF26" s="37">
        <f t="shared" si="3"/>
        <v>24770.928</v>
      </c>
      <c r="AG26" s="37">
        <v>26</v>
      </c>
      <c r="AH26" s="37">
        <v>850.65</v>
      </c>
      <c r="AI26" s="37">
        <f t="shared" si="4"/>
        <v>22116.899999999998</v>
      </c>
      <c r="AJ26" s="37">
        <f t="shared" si="5"/>
        <v>24770.928</v>
      </c>
      <c r="AK26" s="37">
        <v>26</v>
      </c>
      <c r="AL26" s="37">
        <v>850.65</v>
      </c>
      <c r="AM26" s="37">
        <f t="shared" si="6"/>
        <v>22116.899999999998</v>
      </c>
      <c r="AN26" s="37">
        <f t="shared" si="7"/>
        <v>24770.928</v>
      </c>
      <c r="AO26" s="37"/>
      <c r="AP26" s="37"/>
      <c r="AQ26" s="37">
        <f t="shared" si="8"/>
        <v>0</v>
      </c>
      <c r="AR26" s="37">
        <f t="shared" si="9"/>
        <v>0</v>
      </c>
      <c r="AS26" s="37"/>
      <c r="AT26" s="37"/>
      <c r="AU26" s="37">
        <f t="shared" si="10"/>
        <v>0</v>
      </c>
      <c r="AV26" s="37">
        <f t="shared" si="11"/>
        <v>0</v>
      </c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>
        <f t="shared" si="12"/>
        <v>104</v>
      </c>
      <c r="ED26" s="37">
        <f t="shared" si="13"/>
        <v>88467.59999999999</v>
      </c>
      <c r="EE26" s="37">
        <f t="shared" si="14"/>
        <v>99083.712</v>
      </c>
      <c r="EF26" s="38" t="s">
        <v>1532</v>
      </c>
      <c r="EG26" s="63"/>
      <c r="EH26" s="38"/>
      <c r="EI26" s="68" t="s">
        <v>1342</v>
      </c>
      <c r="EJ26" s="68" t="s">
        <v>1577</v>
      </c>
      <c r="EK26" s="68" t="s">
        <v>1578</v>
      </c>
      <c r="EL26" s="68"/>
      <c r="EM26" s="68"/>
      <c r="EN26" s="68"/>
      <c r="EO26" s="68"/>
      <c r="EP26" s="68"/>
      <c r="EQ26" s="68"/>
    </row>
    <row r="27" spans="1:147" ht="19.5" customHeight="1">
      <c r="A27" s="63"/>
      <c r="B27" s="30" t="s">
        <v>1779</v>
      </c>
      <c r="C27" s="63" t="s">
        <v>1533</v>
      </c>
      <c r="D27" s="63" t="s">
        <v>1534</v>
      </c>
      <c r="E27" s="63" t="s">
        <v>1535</v>
      </c>
      <c r="F27" s="63" t="s">
        <v>855</v>
      </c>
      <c r="G27" s="63"/>
      <c r="H27" s="63" t="s">
        <v>862</v>
      </c>
      <c r="I27" s="63">
        <v>58</v>
      </c>
      <c r="J27" s="63">
        <v>710000000</v>
      </c>
      <c r="K27" s="63" t="s">
        <v>1531</v>
      </c>
      <c r="L27" s="63" t="s">
        <v>1771</v>
      </c>
      <c r="M27" s="63" t="s">
        <v>359</v>
      </c>
      <c r="N27" s="63">
        <v>351010000</v>
      </c>
      <c r="O27" s="63" t="s">
        <v>1542</v>
      </c>
      <c r="P27" s="63" t="s">
        <v>686</v>
      </c>
      <c r="Q27" s="63" t="s">
        <v>1558</v>
      </c>
      <c r="R27" s="63"/>
      <c r="S27" s="63"/>
      <c r="T27" s="63">
        <v>0</v>
      </c>
      <c r="U27" s="63">
        <v>0</v>
      </c>
      <c r="V27" s="63">
        <v>100</v>
      </c>
      <c r="W27" s="63" t="s">
        <v>968</v>
      </c>
      <c r="X27" s="63" t="s">
        <v>886</v>
      </c>
      <c r="Y27" s="37">
        <v>53</v>
      </c>
      <c r="Z27" s="37">
        <v>850.65</v>
      </c>
      <c r="AA27" s="37">
        <f t="shared" si="0"/>
        <v>45084.45</v>
      </c>
      <c r="AB27" s="37">
        <f t="shared" si="1"/>
        <v>50494.584</v>
      </c>
      <c r="AC27" s="37">
        <v>53</v>
      </c>
      <c r="AD27" s="37">
        <v>850.65</v>
      </c>
      <c r="AE27" s="37">
        <f t="shared" si="2"/>
        <v>45084.45</v>
      </c>
      <c r="AF27" s="37">
        <f t="shared" si="3"/>
        <v>50494.584</v>
      </c>
      <c r="AG27" s="37">
        <v>53</v>
      </c>
      <c r="AH27" s="37">
        <v>850.65</v>
      </c>
      <c r="AI27" s="37">
        <f t="shared" si="4"/>
        <v>45084.45</v>
      </c>
      <c r="AJ27" s="37">
        <f t="shared" si="5"/>
        <v>50494.584</v>
      </c>
      <c r="AK27" s="37">
        <v>53</v>
      </c>
      <c r="AL27" s="37">
        <v>850.65</v>
      </c>
      <c r="AM27" s="37">
        <f t="shared" si="6"/>
        <v>45084.45</v>
      </c>
      <c r="AN27" s="37">
        <f t="shared" si="7"/>
        <v>50494.584</v>
      </c>
      <c r="AO27" s="37"/>
      <c r="AP27" s="37"/>
      <c r="AQ27" s="37">
        <f t="shared" si="8"/>
        <v>0</v>
      </c>
      <c r="AR27" s="37">
        <f t="shared" si="9"/>
        <v>0</v>
      </c>
      <c r="AS27" s="37"/>
      <c r="AT27" s="37"/>
      <c r="AU27" s="37">
        <f t="shared" si="10"/>
        <v>0</v>
      </c>
      <c r="AV27" s="37">
        <f t="shared" si="11"/>
        <v>0</v>
      </c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>
        <f t="shared" si="12"/>
        <v>212</v>
      </c>
      <c r="ED27" s="37">
        <f t="shared" si="13"/>
        <v>180337.8</v>
      </c>
      <c r="EE27" s="37">
        <f t="shared" si="14"/>
        <v>201978.336</v>
      </c>
      <c r="EF27" s="38" t="s">
        <v>1532</v>
      </c>
      <c r="EG27" s="63"/>
      <c r="EH27" s="38"/>
      <c r="EI27" s="68" t="s">
        <v>1342</v>
      </c>
      <c r="EJ27" s="68" t="s">
        <v>1577</v>
      </c>
      <c r="EK27" s="68" t="s">
        <v>1578</v>
      </c>
      <c r="EL27" s="68"/>
      <c r="EM27" s="68"/>
      <c r="EN27" s="68"/>
      <c r="EO27" s="68"/>
      <c r="EP27" s="68"/>
      <c r="EQ27" s="68"/>
    </row>
    <row r="28" spans="1:147" ht="19.5" customHeight="1">
      <c r="A28" s="63"/>
      <c r="B28" s="30" t="s">
        <v>1780</v>
      </c>
      <c r="C28" s="63" t="s">
        <v>1533</v>
      </c>
      <c r="D28" s="63" t="s">
        <v>1534</v>
      </c>
      <c r="E28" s="63" t="s">
        <v>1535</v>
      </c>
      <c r="F28" s="63" t="s">
        <v>855</v>
      </c>
      <c r="G28" s="63"/>
      <c r="H28" s="63" t="s">
        <v>862</v>
      </c>
      <c r="I28" s="63">
        <v>58</v>
      </c>
      <c r="J28" s="63">
        <v>710000000</v>
      </c>
      <c r="K28" s="63" t="s">
        <v>1531</v>
      </c>
      <c r="L28" s="63" t="s">
        <v>1771</v>
      </c>
      <c r="M28" s="63" t="s">
        <v>359</v>
      </c>
      <c r="N28" s="63" t="s">
        <v>1584</v>
      </c>
      <c r="O28" s="63" t="s">
        <v>1553</v>
      </c>
      <c r="P28" s="63" t="s">
        <v>686</v>
      </c>
      <c r="Q28" s="63" t="s">
        <v>1558</v>
      </c>
      <c r="R28" s="63"/>
      <c r="S28" s="63"/>
      <c r="T28" s="63">
        <v>0</v>
      </c>
      <c r="U28" s="63">
        <v>0</v>
      </c>
      <c r="V28" s="63">
        <v>100</v>
      </c>
      <c r="W28" s="63" t="s">
        <v>968</v>
      </c>
      <c r="X28" s="63" t="s">
        <v>886</v>
      </c>
      <c r="Y28" s="37">
        <v>51</v>
      </c>
      <c r="Z28" s="37">
        <v>850.65</v>
      </c>
      <c r="AA28" s="37">
        <f t="shared" si="0"/>
        <v>43383.15</v>
      </c>
      <c r="AB28" s="37">
        <f t="shared" si="1"/>
        <v>48589.128000000004</v>
      </c>
      <c r="AC28" s="37">
        <v>51</v>
      </c>
      <c r="AD28" s="37">
        <v>850.65</v>
      </c>
      <c r="AE28" s="37">
        <f t="shared" si="2"/>
        <v>43383.15</v>
      </c>
      <c r="AF28" s="37">
        <f t="shared" si="3"/>
        <v>48589.128000000004</v>
      </c>
      <c r="AG28" s="37">
        <v>51</v>
      </c>
      <c r="AH28" s="37">
        <v>850.65</v>
      </c>
      <c r="AI28" s="37">
        <f t="shared" si="4"/>
        <v>43383.15</v>
      </c>
      <c r="AJ28" s="37">
        <f t="shared" si="5"/>
        <v>48589.128000000004</v>
      </c>
      <c r="AK28" s="37">
        <v>51</v>
      </c>
      <c r="AL28" s="37">
        <v>850.65</v>
      </c>
      <c r="AM28" s="37">
        <f t="shared" si="6"/>
        <v>43383.15</v>
      </c>
      <c r="AN28" s="37">
        <f t="shared" si="7"/>
        <v>48589.128000000004</v>
      </c>
      <c r="AO28" s="37"/>
      <c r="AP28" s="37"/>
      <c r="AQ28" s="37">
        <f t="shared" si="8"/>
        <v>0</v>
      </c>
      <c r="AR28" s="37">
        <f t="shared" si="9"/>
        <v>0</v>
      </c>
      <c r="AS28" s="37"/>
      <c r="AT28" s="37"/>
      <c r="AU28" s="37">
        <f t="shared" si="10"/>
        <v>0</v>
      </c>
      <c r="AV28" s="37">
        <f t="shared" si="11"/>
        <v>0</v>
      </c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>
        <f t="shared" si="12"/>
        <v>204</v>
      </c>
      <c r="ED28" s="37">
        <f t="shared" si="13"/>
        <v>173532.6</v>
      </c>
      <c r="EE28" s="37">
        <f t="shared" si="14"/>
        <v>194356.51200000002</v>
      </c>
      <c r="EF28" s="38" t="s">
        <v>1532</v>
      </c>
      <c r="EG28" s="63"/>
      <c r="EH28" s="38"/>
      <c r="EI28" s="68" t="s">
        <v>1342</v>
      </c>
      <c r="EJ28" s="68" t="s">
        <v>1577</v>
      </c>
      <c r="EK28" s="68" t="s">
        <v>1578</v>
      </c>
      <c r="EL28" s="68"/>
      <c r="EM28" s="68"/>
      <c r="EN28" s="68"/>
      <c r="EO28" s="68"/>
      <c r="EP28" s="68"/>
      <c r="EQ28" s="68"/>
    </row>
    <row r="29" spans="1:147" ht="19.5" customHeight="1">
      <c r="A29" s="63"/>
      <c r="B29" s="30" t="s">
        <v>1781</v>
      </c>
      <c r="C29" s="63" t="s">
        <v>1533</v>
      </c>
      <c r="D29" s="63" t="s">
        <v>1534</v>
      </c>
      <c r="E29" s="63" t="s">
        <v>1535</v>
      </c>
      <c r="F29" s="63" t="s">
        <v>855</v>
      </c>
      <c r="G29" s="63"/>
      <c r="H29" s="63" t="s">
        <v>862</v>
      </c>
      <c r="I29" s="63">
        <v>58</v>
      </c>
      <c r="J29" s="63">
        <v>710000000</v>
      </c>
      <c r="K29" s="63" t="s">
        <v>1531</v>
      </c>
      <c r="L29" s="63" t="s">
        <v>1771</v>
      </c>
      <c r="M29" s="63" t="s">
        <v>359</v>
      </c>
      <c r="N29" s="63">
        <v>396473100</v>
      </c>
      <c r="O29" s="63" t="s">
        <v>1547</v>
      </c>
      <c r="P29" s="63" t="s">
        <v>686</v>
      </c>
      <c r="Q29" s="63" t="s">
        <v>1558</v>
      </c>
      <c r="R29" s="63"/>
      <c r="S29" s="63"/>
      <c r="T29" s="63">
        <v>0</v>
      </c>
      <c r="U29" s="63">
        <v>0</v>
      </c>
      <c r="V29" s="63">
        <v>100</v>
      </c>
      <c r="W29" s="63" t="s">
        <v>968</v>
      </c>
      <c r="X29" s="63" t="s">
        <v>886</v>
      </c>
      <c r="Y29" s="37">
        <v>33</v>
      </c>
      <c r="Z29" s="37">
        <v>419.44</v>
      </c>
      <c r="AA29" s="37">
        <f t="shared" si="0"/>
        <v>13841.52</v>
      </c>
      <c r="AB29" s="37">
        <f t="shared" si="1"/>
        <v>15502.502400000001</v>
      </c>
      <c r="AC29" s="37">
        <v>33</v>
      </c>
      <c r="AD29" s="37">
        <v>419.44</v>
      </c>
      <c r="AE29" s="37">
        <f t="shared" si="2"/>
        <v>13841.52</v>
      </c>
      <c r="AF29" s="37">
        <f t="shared" si="3"/>
        <v>15502.502400000001</v>
      </c>
      <c r="AG29" s="37">
        <v>33</v>
      </c>
      <c r="AH29" s="37">
        <v>419.44</v>
      </c>
      <c r="AI29" s="37">
        <f t="shared" si="4"/>
        <v>13841.52</v>
      </c>
      <c r="AJ29" s="37">
        <f t="shared" si="5"/>
        <v>15502.502400000001</v>
      </c>
      <c r="AK29" s="37">
        <v>33</v>
      </c>
      <c r="AL29" s="37">
        <v>419.44</v>
      </c>
      <c r="AM29" s="37">
        <f t="shared" si="6"/>
        <v>13841.52</v>
      </c>
      <c r="AN29" s="37">
        <f t="shared" si="7"/>
        <v>15502.502400000001</v>
      </c>
      <c r="AO29" s="37"/>
      <c r="AP29" s="37"/>
      <c r="AQ29" s="37">
        <f t="shared" si="8"/>
        <v>0</v>
      </c>
      <c r="AR29" s="37">
        <f t="shared" si="9"/>
        <v>0</v>
      </c>
      <c r="AS29" s="37"/>
      <c r="AT29" s="37"/>
      <c r="AU29" s="37">
        <f t="shared" si="10"/>
        <v>0</v>
      </c>
      <c r="AV29" s="37">
        <f t="shared" si="11"/>
        <v>0</v>
      </c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>
        <f t="shared" si="12"/>
        <v>132</v>
      </c>
      <c r="ED29" s="37">
        <f t="shared" si="13"/>
        <v>55366.08</v>
      </c>
      <c r="EE29" s="37">
        <f t="shared" si="14"/>
        <v>62010.009600000005</v>
      </c>
      <c r="EF29" s="38" t="s">
        <v>1532</v>
      </c>
      <c r="EG29" s="63"/>
      <c r="EH29" s="38"/>
      <c r="EI29" s="68" t="s">
        <v>1342</v>
      </c>
      <c r="EJ29" s="68" t="s">
        <v>1575</v>
      </c>
      <c r="EK29" s="68" t="s">
        <v>1576</v>
      </c>
      <c r="EL29" s="68"/>
      <c r="EM29" s="68"/>
      <c r="EN29" s="68"/>
      <c r="EO29" s="68"/>
      <c r="EP29" s="68"/>
      <c r="EQ29" s="68"/>
    </row>
    <row r="30" spans="1:147" ht="19.5" customHeight="1">
      <c r="A30" s="63"/>
      <c r="B30" s="30" t="s">
        <v>1782</v>
      </c>
      <c r="C30" s="63" t="s">
        <v>1533</v>
      </c>
      <c r="D30" s="63" t="s">
        <v>1534</v>
      </c>
      <c r="E30" s="63" t="s">
        <v>1535</v>
      </c>
      <c r="F30" s="63" t="s">
        <v>855</v>
      </c>
      <c r="G30" s="63"/>
      <c r="H30" s="63" t="s">
        <v>862</v>
      </c>
      <c r="I30" s="63">
        <v>58</v>
      </c>
      <c r="J30" s="63">
        <v>710000000</v>
      </c>
      <c r="K30" s="63" t="s">
        <v>1531</v>
      </c>
      <c r="L30" s="63" t="s">
        <v>1771</v>
      </c>
      <c r="M30" s="63" t="s">
        <v>359</v>
      </c>
      <c r="N30" s="63">
        <v>351010000</v>
      </c>
      <c r="O30" s="63" t="s">
        <v>1542</v>
      </c>
      <c r="P30" s="63" t="s">
        <v>686</v>
      </c>
      <c r="Q30" s="63" t="s">
        <v>1558</v>
      </c>
      <c r="R30" s="63"/>
      <c r="S30" s="63"/>
      <c r="T30" s="63">
        <v>0</v>
      </c>
      <c r="U30" s="63">
        <v>0</v>
      </c>
      <c r="V30" s="63">
        <v>100</v>
      </c>
      <c r="W30" s="63" t="s">
        <v>968</v>
      </c>
      <c r="X30" s="63" t="s">
        <v>886</v>
      </c>
      <c r="Y30" s="37">
        <v>66</v>
      </c>
      <c r="Z30" s="37">
        <v>419.44</v>
      </c>
      <c r="AA30" s="37">
        <f t="shared" si="0"/>
        <v>27683.04</v>
      </c>
      <c r="AB30" s="37">
        <f t="shared" si="1"/>
        <v>31005.004800000002</v>
      </c>
      <c r="AC30" s="37">
        <v>66</v>
      </c>
      <c r="AD30" s="37">
        <v>419.44</v>
      </c>
      <c r="AE30" s="37">
        <f t="shared" si="2"/>
        <v>27683.04</v>
      </c>
      <c r="AF30" s="37">
        <f t="shared" si="3"/>
        <v>31005.004800000002</v>
      </c>
      <c r="AG30" s="37">
        <v>66</v>
      </c>
      <c r="AH30" s="37">
        <v>419.44</v>
      </c>
      <c r="AI30" s="37">
        <f t="shared" si="4"/>
        <v>27683.04</v>
      </c>
      <c r="AJ30" s="37">
        <f t="shared" si="5"/>
        <v>31005.004800000002</v>
      </c>
      <c r="AK30" s="37">
        <v>66</v>
      </c>
      <c r="AL30" s="37">
        <v>419.44</v>
      </c>
      <c r="AM30" s="37">
        <f t="shared" si="6"/>
        <v>27683.04</v>
      </c>
      <c r="AN30" s="37">
        <f t="shared" si="7"/>
        <v>31005.004800000002</v>
      </c>
      <c r="AO30" s="37"/>
      <c r="AP30" s="37"/>
      <c r="AQ30" s="37">
        <f t="shared" si="8"/>
        <v>0</v>
      </c>
      <c r="AR30" s="37">
        <f t="shared" si="9"/>
        <v>0</v>
      </c>
      <c r="AS30" s="37"/>
      <c r="AT30" s="37"/>
      <c r="AU30" s="37">
        <f t="shared" si="10"/>
        <v>0</v>
      </c>
      <c r="AV30" s="37">
        <f t="shared" si="11"/>
        <v>0</v>
      </c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>
        <f t="shared" si="12"/>
        <v>264</v>
      </c>
      <c r="ED30" s="37">
        <f t="shared" si="13"/>
        <v>110732.16</v>
      </c>
      <c r="EE30" s="37">
        <f t="shared" si="14"/>
        <v>124020.01920000001</v>
      </c>
      <c r="EF30" s="38" t="s">
        <v>1532</v>
      </c>
      <c r="EG30" s="63"/>
      <c r="EH30" s="38"/>
      <c r="EI30" s="68" t="s">
        <v>1342</v>
      </c>
      <c r="EJ30" s="68" t="s">
        <v>1575</v>
      </c>
      <c r="EK30" s="68" t="s">
        <v>1576</v>
      </c>
      <c r="EL30" s="68"/>
      <c r="EM30" s="68"/>
      <c r="EN30" s="68"/>
      <c r="EO30" s="68"/>
      <c r="EP30" s="68"/>
      <c r="EQ30" s="68"/>
    </row>
    <row r="31" spans="1:147" ht="19.5" customHeight="1">
      <c r="A31" s="63"/>
      <c r="B31" s="30" t="s">
        <v>1783</v>
      </c>
      <c r="C31" s="63" t="s">
        <v>1533</v>
      </c>
      <c r="D31" s="63" t="s">
        <v>1534</v>
      </c>
      <c r="E31" s="63" t="s">
        <v>1535</v>
      </c>
      <c r="F31" s="63" t="s">
        <v>855</v>
      </c>
      <c r="G31" s="63"/>
      <c r="H31" s="63" t="s">
        <v>862</v>
      </c>
      <c r="I31" s="63">
        <v>58</v>
      </c>
      <c r="J31" s="63">
        <v>710000000</v>
      </c>
      <c r="K31" s="63" t="s">
        <v>1531</v>
      </c>
      <c r="L31" s="63" t="s">
        <v>1771</v>
      </c>
      <c r="M31" s="63" t="s">
        <v>359</v>
      </c>
      <c r="N31" s="63" t="s">
        <v>1584</v>
      </c>
      <c r="O31" s="63" t="s">
        <v>1553</v>
      </c>
      <c r="P31" s="63" t="s">
        <v>686</v>
      </c>
      <c r="Q31" s="63" t="s">
        <v>1558</v>
      </c>
      <c r="R31" s="63"/>
      <c r="S31" s="63"/>
      <c r="T31" s="63">
        <v>0</v>
      </c>
      <c r="U31" s="63">
        <v>0</v>
      </c>
      <c r="V31" s="63">
        <v>100</v>
      </c>
      <c r="W31" s="63" t="s">
        <v>968</v>
      </c>
      <c r="X31" s="63" t="s">
        <v>886</v>
      </c>
      <c r="Y31" s="37">
        <v>64</v>
      </c>
      <c r="Z31" s="37">
        <v>419.44</v>
      </c>
      <c r="AA31" s="37">
        <f t="shared" si="0"/>
        <v>26844.16</v>
      </c>
      <c r="AB31" s="37">
        <f t="shared" si="1"/>
        <v>30065.4592</v>
      </c>
      <c r="AC31" s="37">
        <v>64</v>
      </c>
      <c r="AD31" s="37">
        <v>419.44</v>
      </c>
      <c r="AE31" s="37">
        <f t="shared" si="2"/>
        <v>26844.16</v>
      </c>
      <c r="AF31" s="37">
        <f t="shared" si="3"/>
        <v>30065.4592</v>
      </c>
      <c r="AG31" s="37">
        <v>64</v>
      </c>
      <c r="AH31" s="37">
        <v>419.44</v>
      </c>
      <c r="AI31" s="37">
        <f t="shared" si="4"/>
        <v>26844.16</v>
      </c>
      <c r="AJ31" s="37">
        <f t="shared" si="5"/>
        <v>30065.4592</v>
      </c>
      <c r="AK31" s="37">
        <v>64</v>
      </c>
      <c r="AL31" s="37">
        <v>419.44</v>
      </c>
      <c r="AM31" s="37">
        <f t="shared" si="6"/>
        <v>26844.16</v>
      </c>
      <c r="AN31" s="37">
        <f t="shared" si="7"/>
        <v>30065.4592</v>
      </c>
      <c r="AO31" s="37"/>
      <c r="AP31" s="37"/>
      <c r="AQ31" s="37">
        <f t="shared" si="8"/>
        <v>0</v>
      </c>
      <c r="AR31" s="37">
        <f t="shared" si="9"/>
        <v>0</v>
      </c>
      <c r="AS31" s="37"/>
      <c r="AT31" s="37"/>
      <c r="AU31" s="37">
        <f t="shared" si="10"/>
        <v>0</v>
      </c>
      <c r="AV31" s="37">
        <f t="shared" si="11"/>
        <v>0</v>
      </c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>
        <f t="shared" si="12"/>
        <v>256</v>
      </c>
      <c r="ED31" s="37">
        <f t="shared" si="13"/>
        <v>107376.64</v>
      </c>
      <c r="EE31" s="37">
        <f t="shared" si="14"/>
        <v>120261.8368</v>
      </c>
      <c r="EF31" s="38" t="s">
        <v>1532</v>
      </c>
      <c r="EG31" s="63"/>
      <c r="EH31" s="38"/>
      <c r="EI31" s="68" t="s">
        <v>1342</v>
      </c>
      <c r="EJ31" s="68" t="s">
        <v>1575</v>
      </c>
      <c r="EK31" s="68" t="s">
        <v>1576</v>
      </c>
      <c r="EL31" s="68"/>
      <c r="EM31" s="68"/>
      <c r="EN31" s="68"/>
      <c r="EO31" s="68"/>
      <c r="EP31" s="68"/>
      <c r="EQ31" s="68"/>
    </row>
    <row r="32" spans="1:147" ht="19.5" customHeight="1">
      <c r="A32" s="63"/>
      <c r="B32" s="30" t="s">
        <v>1784</v>
      </c>
      <c r="C32" s="63" t="s">
        <v>1533</v>
      </c>
      <c r="D32" s="63" t="s">
        <v>1534</v>
      </c>
      <c r="E32" s="63" t="s">
        <v>1535</v>
      </c>
      <c r="F32" s="63" t="s">
        <v>855</v>
      </c>
      <c r="G32" s="63"/>
      <c r="H32" s="63" t="s">
        <v>862</v>
      </c>
      <c r="I32" s="63">
        <v>58</v>
      </c>
      <c r="J32" s="63">
        <v>710000000</v>
      </c>
      <c r="K32" s="63" t="s">
        <v>1531</v>
      </c>
      <c r="L32" s="63" t="s">
        <v>1771</v>
      </c>
      <c r="M32" s="63" t="s">
        <v>359</v>
      </c>
      <c r="N32" s="63">
        <v>396473100</v>
      </c>
      <c r="O32" s="63" t="s">
        <v>1547</v>
      </c>
      <c r="P32" s="63" t="s">
        <v>686</v>
      </c>
      <c r="Q32" s="63" t="s">
        <v>1558</v>
      </c>
      <c r="R32" s="63"/>
      <c r="S32" s="63"/>
      <c r="T32" s="63">
        <v>0</v>
      </c>
      <c r="U32" s="63">
        <v>0</v>
      </c>
      <c r="V32" s="63">
        <v>100</v>
      </c>
      <c r="W32" s="63" t="s">
        <v>968</v>
      </c>
      <c r="X32" s="63" t="s">
        <v>886</v>
      </c>
      <c r="Y32" s="37">
        <v>20</v>
      </c>
      <c r="Z32" s="37">
        <v>1101.03</v>
      </c>
      <c r="AA32" s="37">
        <f t="shared" si="0"/>
        <v>22020.6</v>
      </c>
      <c r="AB32" s="37">
        <f t="shared" si="1"/>
        <v>24663.072</v>
      </c>
      <c r="AC32" s="37">
        <v>20</v>
      </c>
      <c r="AD32" s="37">
        <v>1101.03</v>
      </c>
      <c r="AE32" s="37">
        <f t="shared" si="2"/>
        <v>22020.6</v>
      </c>
      <c r="AF32" s="37">
        <f t="shared" si="3"/>
        <v>24663.072</v>
      </c>
      <c r="AG32" s="37">
        <v>20</v>
      </c>
      <c r="AH32" s="37">
        <v>1101.03</v>
      </c>
      <c r="AI32" s="37">
        <f t="shared" si="4"/>
        <v>22020.6</v>
      </c>
      <c r="AJ32" s="37">
        <f t="shared" si="5"/>
        <v>24663.072</v>
      </c>
      <c r="AK32" s="37">
        <v>20</v>
      </c>
      <c r="AL32" s="37">
        <v>1101.03</v>
      </c>
      <c r="AM32" s="37">
        <f t="shared" si="6"/>
        <v>22020.6</v>
      </c>
      <c r="AN32" s="37">
        <f t="shared" si="7"/>
        <v>24663.072</v>
      </c>
      <c r="AO32" s="37"/>
      <c r="AP32" s="37"/>
      <c r="AQ32" s="37">
        <f t="shared" si="8"/>
        <v>0</v>
      </c>
      <c r="AR32" s="37">
        <f t="shared" si="9"/>
        <v>0</v>
      </c>
      <c r="AS32" s="37"/>
      <c r="AT32" s="37"/>
      <c r="AU32" s="37">
        <f t="shared" si="10"/>
        <v>0</v>
      </c>
      <c r="AV32" s="37">
        <f t="shared" si="11"/>
        <v>0</v>
      </c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>
        <f t="shared" si="12"/>
        <v>80</v>
      </c>
      <c r="ED32" s="37">
        <f t="shared" si="13"/>
        <v>88082.4</v>
      </c>
      <c r="EE32" s="37">
        <f t="shared" si="14"/>
        <v>98652.288</v>
      </c>
      <c r="EF32" s="38" t="s">
        <v>1532</v>
      </c>
      <c r="EG32" s="63"/>
      <c r="EH32" s="38"/>
      <c r="EI32" s="68" t="s">
        <v>1342</v>
      </c>
      <c r="EJ32" s="68" t="s">
        <v>1573</v>
      </c>
      <c r="EK32" s="68" t="s">
        <v>1574</v>
      </c>
      <c r="EL32" s="68"/>
      <c r="EM32" s="68"/>
      <c r="EN32" s="68"/>
      <c r="EO32" s="68"/>
      <c r="EP32" s="68"/>
      <c r="EQ32" s="68"/>
    </row>
    <row r="33" spans="1:147" ht="19.5" customHeight="1">
      <c r="A33" s="63"/>
      <c r="B33" s="30" t="s">
        <v>1785</v>
      </c>
      <c r="C33" s="63" t="s">
        <v>1533</v>
      </c>
      <c r="D33" s="63" t="s">
        <v>1534</v>
      </c>
      <c r="E33" s="63" t="s">
        <v>1535</v>
      </c>
      <c r="F33" s="63" t="s">
        <v>855</v>
      </c>
      <c r="G33" s="63"/>
      <c r="H33" s="63" t="s">
        <v>862</v>
      </c>
      <c r="I33" s="63">
        <v>58</v>
      </c>
      <c r="J33" s="63">
        <v>710000000</v>
      </c>
      <c r="K33" s="63" t="s">
        <v>1531</v>
      </c>
      <c r="L33" s="63" t="s">
        <v>1771</v>
      </c>
      <c r="M33" s="63" t="s">
        <v>359</v>
      </c>
      <c r="N33" s="63">
        <v>351010000</v>
      </c>
      <c r="O33" s="63" t="s">
        <v>1542</v>
      </c>
      <c r="P33" s="63" t="s">
        <v>686</v>
      </c>
      <c r="Q33" s="63" t="s">
        <v>1558</v>
      </c>
      <c r="R33" s="63"/>
      <c r="S33" s="63"/>
      <c r="T33" s="63">
        <v>0</v>
      </c>
      <c r="U33" s="63">
        <v>0</v>
      </c>
      <c r="V33" s="63">
        <v>100</v>
      </c>
      <c r="W33" s="63" t="s">
        <v>968</v>
      </c>
      <c r="X33" s="63" t="s">
        <v>886</v>
      </c>
      <c r="Y33" s="37">
        <v>40</v>
      </c>
      <c r="Z33" s="37">
        <v>1101.03</v>
      </c>
      <c r="AA33" s="37">
        <f t="shared" si="0"/>
        <v>44041.2</v>
      </c>
      <c r="AB33" s="37">
        <f t="shared" si="1"/>
        <v>49326.144</v>
      </c>
      <c r="AC33" s="37">
        <v>40</v>
      </c>
      <c r="AD33" s="37">
        <v>1101.03</v>
      </c>
      <c r="AE33" s="37">
        <f t="shared" si="2"/>
        <v>44041.2</v>
      </c>
      <c r="AF33" s="37">
        <f t="shared" si="3"/>
        <v>49326.144</v>
      </c>
      <c r="AG33" s="37">
        <v>40</v>
      </c>
      <c r="AH33" s="37">
        <v>1101.03</v>
      </c>
      <c r="AI33" s="37">
        <f t="shared" si="4"/>
        <v>44041.2</v>
      </c>
      <c r="AJ33" s="37">
        <f t="shared" si="5"/>
        <v>49326.144</v>
      </c>
      <c r="AK33" s="37">
        <v>40</v>
      </c>
      <c r="AL33" s="37">
        <v>1101.03</v>
      </c>
      <c r="AM33" s="37">
        <f t="shared" si="6"/>
        <v>44041.2</v>
      </c>
      <c r="AN33" s="37">
        <f t="shared" si="7"/>
        <v>49326.144</v>
      </c>
      <c r="AO33" s="37"/>
      <c r="AP33" s="37"/>
      <c r="AQ33" s="37">
        <f t="shared" si="8"/>
        <v>0</v>
      </c>
      <c r="AR33" s="37">
        <f t="shared" si="9"/>
        <v>0</v>
      </c>
      <c r="AS33" s="37"/>
      <c r="AT33" s="37"/>
      <c r="AU33" s="37">
        <f t="shared" si="10"/>
        <v>0</v>
      </c>
      <c r="AV33" s="37">
        <f t="shared" si="11"/>
        <v>0</v>
      </c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>
        <f t="shared" si="12"/>
        <v>160</v>
      </c>
      <c r="ED33" s="37">
        <f t="shared" si="13"/>
        <v>176164.8</v>
      </c>
      <c r="EE33" s="37">
        <f t="shared" si="14"/>
        <v>197304.576</v>
      </c>
      <c r="EF33" s="38" t="s">
        <v>1532</v>
      </c>
      <c r="EG33" s="63"/>
      <c r="EH33" s="38"/>
      <c r="EI33" s="68" t="s">
        <v>1342</v>
      </c>
      <c r="EJ33" s="68" t="s">
        <v>1573</v>
      </c>
      <c r="EK33" s="68" t="s">
        <v>1574</v>
      </c>
      <c r="EL33" s="68"/>
      <c r="EM33" s="68"/>
      <c r="EN33" s="68"/>
      <c r="EO33" s="68"/>
      <c r="EP33" s="68"/>
      <c r="EQ33" s="68"/>
    </row>
    <row r="34" spans="1:147" ht="19.5" customHeight="1">
      <c r="A34" s="63"/>
      <c r="B34" s="30" t="s">
        <v>1786</v>
      </c>
      <c r="C34" s="63" t="s">
        <v>1533</v>
      </c>
      <c r="D34" s="63" t="s">
        <v>1534</v>
      </c>
      <c r="E34" s="63" t="s">
        <v>1535</v>
      </c>
      <c r="F34" s="63" t="s">
        <v>855</v>
      </c>
      <c r="G34" s="63"/>
      <c r="H34" s="63" t="s">
        <v>862</v>
      </c>
      <c r="I34" s="63">
        <v>58</v>
      </c>
      <c r="J34" s="63">
        <v>710000000</v>
      </c>
      <c r="K34" s="63" t="s">
        <v>1531</v>
      </c>
      <c r="L34" s="63" t="s">
        <v>1771</v>
      </c>
      <c r="M34" s="63" t="s">
        <v>359</v>
      </c>
      <c r="N34" s="63" t="s">
        <v>1584</v>
      </c>
      <c r="O34" s="63" t="s">
        <v>1553</v>
      </c>
      <c r="P34" s="63" t="s">
        <v>686</v>
      </c>
      <c r="Q34" s="63" t="s">
        <v>1558</v>
      </c>
      <c r="R34" s="63"/>
      <c r="S34" s="63"/>
      <c r="T34" s="63">
        <v>0</v>
      </c>
      <c r="U34" s="63">
        <v>0</v>
      </c>
      <c r="V34" s="63">
        <v>100</v>
      </c>
      <c r="W34" s="63" t="s">
        <v>968</v>
      </c>
      <c r="X34" s="63" t="s">
        <v>886</v>
      </c>
      <c r="Y34" s="37">
        <v>38</v>
      </c>
      <c r="Z34" s="37">
        <v>1101.03</v>
      </c>
      <c r="AA34" s="37">
        <f t="shared" si="0"/>
        <v>41839.14</v>
      </c>
      <c r="AB34" s="37">
        <f t="shared" si="1"/>
        <v>46859.836800000005</v>
      </c>
      <c r="AC34" s="37">
        <v>38</v>
      </c>
      <c r="AD34" s="37">
        <v>1101.03</v>
      </c>
      <c r="AE34" s="37">
        <f t="shared" si="2"/>
        <v>41839.14</v>
      </c>
      <c r="AF34" s="37">
        <f t="shared" si="3"/>
        <v>46859.836800000005</v>
      </c>
      <c r="AG34" s="37">
        <v>38</v>
      </c>
      <c r="AH34" s="37">
        <v>1101.03</v>
      </c>
      <c r="AI34" s="37">
        <f t="shared" si="4"/>
        <v>41839.14</v>
      </c>
      <c r="AJ34" s="37">
        <f t="shared" si="5"/>
        <v>46859.836800000005</v>
      </c>
      <c r="AK34" s="37">
        <v>38</v>
      </c>
      <c r="AL34" s="37">
        <v>1101.03</v>
      </c>
      <c r="AM34" s="37">
        <f t="shared" si="6"/>
        <v>41839.14</v>
      </c>
      <c r="AN34" s="37">
        <f t="shared" si="7"/>
        <v>46859.836800000005</v>
      </c>
      <c r="AO34" s="37"/>
      <c r="AP34" s="37"/>
      <c r="AQ34" s="37">
        <f t="shared" si="8"/>
        <v>0</v>
      </c>
      <c r="AR34" s="37">
        <f t="shared" si="9"/>
        <v>0</v>
      </c>
      <c r="AS34" s="37"/>
      <c r="AT34" s="37"/>
      <c r="AU34" s="37">
        <f t="shared" si="10"/>
        <v>0</v>
      </c>
      <c r="AV34" s="37">
        <f t="shared" si="11"/>
        <v>0</v>
      </c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>
        <f t="shared" si="12"/>
        <v>152</v>
      </c>
      <c r="ED34" s="37">
        <f t="shared" si="13"/>
        <v>167356.56</v>
      </c>
      <c r="EE34" s="37">
        <f t="shared" si="14"/>
        <v>187439.34720000002</v>
      </c>
      <c r="EF34" s="38" t="s">
        <v>1532</v>
      </c>
      <c r="EG34" s="63"/>
      <c r="EH34" s="38"/>
      <c r="EI34" s="68" t="s">
        <v>1342</v>
      </c>
      <c r="EJ34" s="68" t="s">
        <v>1573</v>
      </c>
      <c r="EK34" s="68" t="s">
        <v>1574</v>
      </c>
      <c r="EL34" s="68"/>
      <c r="EM34" s="68"/>
      <c r="EN34" s="68"/>
      <c r="EO34" s="68"/>
      <c r="EP34" s="68"/>
      <c r="EQ34" s="68"/>
    </row>
    <row r="35" spans="1:147" ht="19.5" customHeight="1">
      <c r="A35" s="63"/>
      <c r="B35" s="30" t="s">
        <v>1787</v>
      </c>
      <c r="C35" s="63" t="s">
        <v>1533</v>
      </c>
      <c r="D35" s="63" t="s">
        <v>1534</v>
      </c>
      <c r="E35" s="63" t="s">
        <v>1535</v>
      </c>
      <c r="F35" s="63" t="s">
        <v>855</v>
      </c>
      <c r="G35" s="63"/>
      <c r="H35" s="63" t="s">
        <v>862</v>
      </c>
      <c r="I35" s="63">
        <v>58</v>
      </c>
      <c r="J35" s="63">
        <v>710000000</v>
      </c>
      <c r="K35" s="63" t="s">
        <v>1531</v>
      </c>
      <c r="L35" s="63" t="s">
        <v>1771</v>
      </c>
      <c r="M35" s="63" t="s">
        <v>359</v>
      </c>
      <c r="N35" s="63">
        <v>396473100</v>
      </c>
      <c r="O35" s="63" t="s">
        <v>1547</v>
      </c>
      <c r="P35" s="63" t="s">
        <v>686</v>
      </c>
      <c r="Q35" s="63" t="s">
        <v>1558</v>
      </c>
      <c r="R35" s="63"/>
      <c r="S35" s="63"/>
      <c r="T35" s="63">
        <v>0</v>
      </c>
      <c r="U35" s="63">
        <v>0</v>
      </c>
      <c r="V35" s="63">
        <v>100</v>
      </c>
      <c r="W35" s="63" t="s">
        <v>968</v>
      </c>
      <c r="X35" s="63" t="s">
        <v>886</v>
      </c>
      <c r="Y35" s="37">
        <v>98</v>
      </c>
      <c r="Z35" s="37">
        <v>2140</v>
      </c>
      <c r="AA35" s="37">
        <f t="shared" si="0"/>
        <v>209720</v>
      </c>
      <c r="AB35" s="37">
        <f t="shared" si="1"/>
        <v>234886.40000000002</v>
      </c>
      <c r="AC35" s="37">
        <v>98</v>
      </c>
      <c r="AD35" s="37">
        <v>2140</v>
      </c>
      <c r="AE35" s="37">
        <f t="shared" si="2"/>
        <v>209720</v>
      </c>
      <c r="AF35" s="37">
        <f t="shared" si="3"/>
        <v>234886.40000000002</v>
      </c>
      <c r="AG35" s="37">
        <v>98</v>
      </c>
      <c r="AH35" s="37">
        <v>2140</v>
      </c>
      <c r="AI35" s="37">
        <f t="shared" si="4"/>
        <v>209720</v>
      </c>
      <c r="AJ35" s="37">
        <f t="shared" si="5"/>
        <v>234886.40000000002</v>
      </c>
      <c r="AK35" s="37">
        <v>98</v>
      </c>
      <c r="AL35" s="37">
        <v>2140</v>
      </c>
      <c r="AM35" s="37">
        <f t="shared" si="6"/>
        <v>209720</v>
      </c>
      <c r="AN35" s="37">
        <f t="shared" si="7"/>
        <v>234886.40000000002</v>
      </c>
      <c r="AO35" s="37"/>
      <c r="AP35" s="37"/>
      <c r="AQ35" s="37">
        <f t="shared" si="8"/>
        <v>0</v>
      </c>
      <c r="AR35" s="37">
        <f t="shared" si="9"/>
        <v>0</v>
      </c>
      <c r="AS35" s="37"/>
      <c r="AT35" s="37"/>
      <c r="AU35" s="37">
        <f t="shared" si="10"/>
        <v>0</v>
      </c>
      <c r="AV35" s="37">
        <f t="shared" si="11"/>
        <v>0</v>
      </c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>
        <f t="shared" si="12"/>
        <v>392</v>
      </c>
      <c r="ED35" s="37">
        <f t="shared" si="13"/>
        <v>838880</v>
      </c>
      <c r="EE35" s="37">
        <f t="shared" si="14"/>
        <v>939545.6000000001</v>
      </c>
      <c r="EF35" s="38" t="s">
        <v>1532</v>
      </c>
      <c r="EG35" s="63"/>
      <c r="EH35" s="38"/>
      <c r="EI35" s="68" t="s">
        <v>1342</v>
      </c>
      <c r="EJ35" s="68" t="s">
        <v>1571</v>
      </c>
      <c r="EK35" s="68" t="s">
        <v>1572</v>
      </c>
      <c r="EL35" s="68"/>
      <c r="EM35" s="68"/>
      <c r="EN35" s="68"/>
      <c r="EO35" s="68"/>
      <c r="EP35" s="68"/>
      <c r="EQ35" s="68"/>
    </row>
    <row r="36" spans="1:147" ht="19.5" customHeight="1">
      <c r="A36" s="63"/>
      <c r="B36" s="30" t="s">
        <v>1788</v>
      </c>
      <c r="C36" s="63" t="s">
        <v>1533</v>
      </c>
      <c r="D36" s="63" t="s">
        <v>1534</v>
      </c>
      <c r="E36" s="63" t="s">
        <v>1535</v>
      </c>
      <c r="F36" s="63" t="s">
        <v>855</v>
      </c>
      <c r="G36" s="63"/>
      <c r="H36" s="63" t="s">
        <v>862</v>
      </c>
      <c r="I36" s="63">
        <v>58</v>
      </c>
      <c r="J36" s="63">
        <v>710000000</v>
      </c>
      <c r="K36" s="63" t="s">
        <v>1531</v>
      </c>
      <c r="L36" s="63" t="s">
        <v>1771</v>
      </c>
      <c r="M36" s="63" t="s">
        <v>359</v>
      </c>
      <c r="N36" s="63">
        <v>351010000</v>
      </c>
      <c r="O36" s="63" t="s">
        <v>1542</v>
      </c>
      <c r="P36" s="63" t="s">
        <v>686</v>
      </c>
      <c r="Q36" s="63" t="s">
        <v>1558</v>
      </c>
      <c r="R36" s="63"/>
      <c r="S36" s="63"/>
      <c r="T36" s="63">
        <v>0</v>
      </c>
      <c r="U36" s="63">
        <v>0</v>
      </c>
      <c r="V36" s="63">
        <v>100</v>
      </c>
      <c r="W36" s="63" t="s">
        <v>968</v>
      </c>
      <c r="X36" s="63" t="s">
        <v>886</v>
      </c>
      <c r="Y36" s="37">
        <v>198</v>
      </c>
      <c r="Z36" s="37">
        <v>2140</v>
      </c>
      <c r="AA36" s="37">
        <f t="shared" si="0"/>
        <v>423720</v>
      </c>
      <c r="AB36" s="37">
        <f t="shared" si="1"/>
        <v>474566.4</v>
      </c>
      <c r="AC36" s="37">
        <v>198</v>
      </c>
      <c r="AD36" s="37">
        <v>2140</v>
      </c>
      <c r="AE36" s="37">
        <f t="shared" si="2"/>
        <v>423720</v>
      </c>
      <c r="AF36" s="37">
        <f t="shared" si="3"/>
        <v>474566.4</v>
      </c>
      <c r="AG36" s="37">
        <v>198</v>
      </c>
      <c r="AH36" s="37">
        <v>2140</v>
      </c>
      <c r="AI36" s="37">
        <f t="shared" si="4"/>
        <v>423720</v>
      </c>
      <c r="AJ36" s="37">
        <f t="shared" si="5"/>
        <v>474566.4</v>
      </c>
      <c r="AK36" s="37">
        <v>198</v>
      </c>
      <c r="AL36" s="37">
        <v>2140</v>
      </c>
      <c r="AM36" s="37">
        <f t="shared" si="6"/>
        <v>423720</v>
      </c>
      <c r="AN36" s="37">
        <f t="shared" si="7"/>
        <v>474566.4</v>
      </c>
      <c r="AO36" s="37"/>
      <c r="AP36" s="37"/>
      <c r="AQ36" s="37">
        <f t="shared" si="8"/>
        <v>0</v>
      </c>
      <c r="AR36" s="37">
        <f t="shared" si="9"/>
        <v>0</v>
      </c>
      <c r="AS36" s="37"/>
      <c r="AT36" s="37"/>
      <c r="AU36" s="37">
        <f t="shared" si="10"/>
        <v>0</v>
      </c>
      <c r="AV36" s="37">
        <f t="shared" si="11"/>
        <v>0</v>
      </c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>
        <f t="shared" si="12"/>
        <v>792</v>
      </c>
      <c r="ED36" s="37">
        <f t="shared" si="13"/>
        <v>1694880</v>
      </c>
      <c r="EE36" s="37">
        <f t="shared" si="14"/>
        <v>1898265.6</v>
      </c>
      <c r="EF36" s="38" t="s">
        <v>1532</v>
      </c>
      <c r="EG36" s="63"/>
      <c r="EH36" s="38"/>
      <c r="EI36" s="68" t="s">
        <v>1342</v>
      </c>
      <c r="EJ36" s="68" t="s">
        <v>1571</v>
      </c>
      <c r="EK36" s="68" t="s">
        <v>1572</v>
      </c>
      <c r="EL36" s="68"/>
      <c r="EM36" s="68"/>
      <c r="EN36" s="68"/>
      <c r="EO36" s="68"/>
      <c r="EP36" s="68"/>
      <c r="EQ36" s="68"/>
    </row>
    <row r="37" spans="1:147" ht="19.5" customHeight="1">
      <c r="A37" s="63"/>
      <c r="B37" s="30" t="s">
        <v>1789</v>
      </c>
      <c r="C37" s="63" t="s">
        <v>1533</v>
      </c>
      <c r="D37" s="63" t="s">
        <v>1534</v>
      </c>
      <c r="E37" s="63" t="s">
        <v>1535</v>
      </c>
      <c r="F37" s="63" t="s">
        <v>855</v>
      </c>
      <c r="G37" s="63"/>
      <c r="H37" s="63" t="s">
        <v>862</v>
      </c>
      <c r="I37" s="63">
        <v>58</v>
      </c>
      <c r="J37" s="63">
        <v>710000000</v>
      </c>
      <c r="K37" s="63" t="s">
        <v>1531</v>
      </c>
      <c r="L37" s="63" t="s">
        <v>1771</v>
      </c>
      <c r="M37" s="63" t="s">
        <v>359</v>
      </c>
      <c r="N37" s="63" t="s">
        <v>1584</v>
      </c>
      <c r="O37" s="63" t="s">
        <v>1553</v>
      </c>
      <c r="P37" s="63" t="s">
        <v>686</v>
      </c>
      <c r="Q37" s="63" t="s">
        <v>1558</v>
      </c>
      <c r="R37" s="63"/>
      <c r="S37" s="63"/>
      <c r="T37" s="63">
        <v>0</v>
      </c>
      <c r="U37" s="63">
        <v>0</v>
      </c>
      <c r="V37" s="63">
        <v>100</v>
      </c>
      <c r="W37" s="63" t="s">
        <v>968</v>
      </c>
      <c r="X37" s="63" t="s">
        <v>886</v>
      </c>
      <c r="Y37" s="37">
        <v>192</v>
      </c>
      <c r="Z37" s="37">
        <v>2140</v>
      </c>
      <c r="AA37" s="37">
        <f t="shared" si="0"/>
        <v>410880</v>
      </c>
      <c r="AB37" s="37">
        <f t="shared" si="1"/>
        <v>460185.60000000003</v>
      </c>
      <c r="AC37" s="37">
        <v>192</v>
      </c>
      <c r="AD37" s="37">
        <v>2140</v>
      </c>
      <c r="AE37" s="37">
        <f t="shared" si="2"/>
        <v>410880</v>
      </c>
      <c r="AF37" s="37">
        <f t="shared" si="3"/>
        <v>460185.60000000003</v>
      </c>
      <c r="AG37" s="37">
        <v>192</v>
      </c>
      <c r="AH37" s="37">
        <v>2140</v>
      </c>
      <c r="AI37" s="37">
        <f t="shared" si="4"/>
        <v>410880</v>
      </c>
      <c r="AJ37" s="37">
        <f t="shared" si="5"/>
        <v>460185.60000000003</v>
      </c>
      <c r="AK37" s="37">
        <v>192</v>
      </c>
      <c r="AL37" s="37">
        <v>2140</v>
      </c>
      <c r="AM37" s="37">
        <f t="shared" si="6"/>
        <v>410880</v>
      </c>
      <c r="AN37" s="37">
        <f t="shared" si="7"/>
        <v>460185.60000000003</v>
      </c>
      <c r="AO37" s="37"/>
      <c r="AP37" s="37"/>
      <c r="AQ37" s="37">
        <f t="shared" si="8"/>
        <v>0</v>
      </c>
      <c r="AR37" s="37">
        <f t="shared" si="9"/>
        <v>0</v>
      </c>
      <c r="AS37" s="37"/>
      <c r="AT37" s="37"/>
      <c r="AU37" s="37">
        <f t="shared" si="10"/>
        <v>0</v>
      </c>
      <c r="AV37" s="37">
        <f t="shared" si="11"/>
        <v>0</v>
      </c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>
        <f t="shared" si="12"/>
        <v>768</v>
      </c>
      <c r="ED37" s="37">
        <f t="shared" si="13"/>
        <v>1643520</v>
      </c>
      <c r="EE37" s="37">
        <f t="shared" si="14"/>
        <v>1840742.4000000001</v>
      </c>
      <c r="EF37" s="38" t="s">
        <v>1532</v>
      </c>
      <c r="EG37" s="63"/>
      <c r="EH37" s="38"/>
      <c r="EI37" s="68" t="s">
        <v>1342</v>
      </c>
      <c r="EJ37" s="68" t="s">
        <v>1571</v>
      </c>
      <c r="EK37" s="68" t="s">
        <v>1572</v>
      </c>
      <c r="EL37" s="68"/>
      <c r="EM37" s="68"/>
      <c r="EN37" s="68"/>
      <c r="EO37" s="68"/>
      <c r="EP37" s="68"/>
      <c r="EQ37" s="68"/>
    </row>
    <row r="38" spans="1:147" ht="19.5" customHeight="1">
      <c r="A38" s="63"/>
      <c r="B38" s="30" t="s">
        <v>1790</v>
      </c>
      <c r="C38" s="63" t="s">
        <v>1533</v>
      </c>
      <c r="D38" s="63" t="s">
        <v>1534</v>
      </c>
      <c r="E38" s="63" t="s">
        <v>1535</v>
      </c>
      <c r="F38" s="63" t="s">
        <v>855</v>
      </c>
      <c r="G38" s="63"/>
      <c r="H38" s="63" t="s">
        <v>862</v>
      </c>
      <c r="I38" s="63">
        <v>58</v>
      </c>
      <c r="J38" s="63">
        <v>710000000</v>
      </c>
      <c r="K38" s="63" t="s">
        <v>1531</v>
      </c>
      <c r="L38" s="63" t="s">
        <v>1771</v>
      </c>
      <c r="M38" s="63" t="s">
        <v>359</v>
      </c>
      <c r="N38" s="63">
        <v>396473100</v>
      </c>
      <c r="O38" s="63" t="s">
        <v>1547</v>
      </c>
      <c r="P38" s="63" t="s">
        <v>686</v>
      </c>
      <c r="Q38" s="63" t="s">
        <v>1558</v>
      </c>
      <c r="R38" s="63"/>
      <c r="S38" s="63"/>
      <c r="T38" s="63">
        <v>0</v>
      </c>
      <c r="U38" s="63">
        <v>0</v>
      </c>
      <c r="V38" s="63">
        <v>100</v>
      </c>
      <c r="W38" s="63" t="s">
        <v>968</v>
      </c>
      <c r="X38" s="63" t="s">
        <v>886</v>
      </c>
      <c r="Y38" s="37">
        <v>98</v>
      </c>
      <c r="Z38" s="37">
        <v>2086.5</v>
      </c>
      <c r="AA38" s="37">
        <f t="shared" si="0"/>
        <v>204477</v>
      </c>
      <c r="AB38" s="37">
        <f t="shared" si="1"/>
        <v>229014.24000000002</v>
      </c>
      <c r="AC38" s="37">
        <v>98</v>
      </c>
      <c r="AD38" s="37">
        <v>2086.5</v>
      </c>
      <c r="AE38" s="37">
        <f t="shared" si="2"/>
        <v>204477</v>
      </c>
      <c r="AF38" s="37">
        <f t="shared" si="3"/>
        <v>229014.24000000002</v>
      </c>
      <c r="AG38" s="37">
        <v>98</v>
      </c>
      <c r="AH38" s="37">
        <v>2086.5</v>
      </c>
      <c r="AI38" s="37">
        <f t="shared" si="4"/>
        <v>204477</v>
      </c>
      <c r="AJ38" s="37">
        <f t="shared" si="5"/>
        <v>229014.24000000002</v>
      </c>
      <c r="AK38" s="37">
        <v>98</v>
      </c>
      <c r="AL38" s="37">
        <v>2086.5</v>
      </c>
      <c r="AM38" s="37">
        <f t="shared" si="6"/>
        <v>204477</v>
      </c>
      <c r="AN38" s="37">
        <f t="shared" si="7"/>
        <v>229014.24000000002</v>
      </c>
      <c r="AO38" s="37"/>
      <c r="AP38" s="37"/>
      <c r="AQ38" s="37">
        <f t="shared" si="8"/>
        <v>0</v>
      </c>
      <c r="AR38" s="37">
        <f t="shared" si="9"/>
        <v>0</v>
      </c>
      <c r="AS38" s="37"/>
      <c r="AT38" s="37"/>
      <c r="AU38" s="37">
        <f t="shared" si="10"/>
        <v>0</v>
      </c>
      <c r="AV38" s="37">
        <f t="shared" si="11"/>
        <v>0</v>
      </c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>
        <f t="shared" si="12"/>
        <v>392</v>
      </c>
      <c r="ED38" s="37">
        <f t="shared" si="13"/>
        <v>817908</v>
      </c>
      <c r="EE38" s="37">
        <f t="shared" si="14"/>
        <v>916056.9600000001</v>
      </c>
      <c r="EF38" s="38" t="s">
        <v>1532</v>
      </c>
      <c r="EG38" s="63"/>
      <c r="EH38" s="38"/>
      <c r="EI38" s="68" t="s">
        <v>1342</v>
      </c>
      <c r="EJ38" s="68" t="s">
        <v>1570</v>
      </c>
      <c r="EK38" s="68" t="s">
        <v>1570</v>
      </c>
      <c r="EL38" s="68"/>
      <c r="EM38" s="68"/>
      <c r="EN38" s="68"/>
      <c r="EO38" s="68"/>
      <c r="EP38" s="68"/>
      <c r="EQ38" s="68"/>
    </row>
    <row r="39" spans="1:147" ht="19.5" customHeight="1">
      <c r="A39" s="63"/>
      <c r="B39" s="30" t="s">
        <v>1791</v>
      </c>
      <c r="C39" s="63" t="s">
        <v>1533</v>
      </c>
      <c r="D39" s="63" t="s">
        <v>1534</v>
      </c>
      <c r="E39" s="63" t="s">
        <v>1535</v>
      </c>
      <c r="F39" s="63" t="s">
        <v>855</v>
      </c>
      <c r="G39" s="63"/>
      <c r="H39" s="63" t="s">
        <v>862</v>
      </c>
      <c r="I39" s="63">
        <v>58</v>
      </c>
      <c r="J39" s="63">
        <v>710000000</v>
      </c>
      <c r="K39" s="63" t="s">
        <v>1531</v>
      </c>
      <c r="L39" s="63" t="s">
        <v>1771</v>
      </c>
      <c r="M39" s="63" t="s">
        <v>359</v>
      </c>
      <c r="N39" s="63">
        <v>351010000</v>
      </c>
      <c r="O39" s="63" t="s">
        <v>1542</v>
      </c>
      <c r="P39" s="63" t="s">
        <v>686</v>
      </c>
      <c r="Q39" s="63" t="s">
        <v>1558</v>
      </c>
      <c r="R39" s="63"/>
      <c r="S39" s="63"/>
      <c r="T39" s="63">
        <v>0</v>
      </c>
      <c r="U39" s="63">
        <v>0</v>
      </c>
      <c r="V39" s="63">
        <v>100</v>
      </c>
      <c r="W39" s="63" t="s">
        <v>968</v>
      </c>
      <c r="X39" s="63" t="s">
        <v>886</v>
      </c>
      <c r="Y39" s="37">
        <v>198</v>
      </c>
      <c r="Z39" s="37">
        <v>2086.5</v>
      </c>
      <c r="AA39" s="37">
        <f t="shared" si="0"/>
        <v>413127</v>
      </c>
      <c r="AB39" s="37">
        <f t="shared" si="1"/>
        <v>462702.24000000005</v>
      </c>
      <c r="AC39" s="37">
        <v>198</v>
      </c>
      <c r="AD39" s="37">
        <v>2086.5</v>
      </c>
      <c r="AE39" s="37">
        <f t="shared" si="2"/>
        <v>413127</v>
      </c>
      <c r="AF39" s="37">
        <f t="shared" si="3"/>
        <v>462702.24000000005</v>
      </c>
      <c r="AG39" s="37">
        <v>198</v>
      </c>
      <c r="AH39" s="37">
        <v>2086.5</v>
      </c>
      <c r="AI39" s="37">
        <f t="shared" si="4"/>
        <v>413127</v>
      </c>
      <c r="AJ39" s="37">
        <f t="shared" si="5"/>
        <v>462702.24000000005</v>
      </c>
      <c r="AK39" s="37">
        <v>198</v>
      </c>
      <c r="AL39" s="37">
        <v>2086.5</v>
      </c>
      <c r="AM39" s="37">
        <f t="shared" si="6"/>
        <v>413127</v>
      </c>
      <c r="AN39" s="37">
        <f t="shared" si="7"/>
        <v>462702.24000000005</v>
      </c>
      <c r="AO39" s="37"/>
      <c r="AP39" s="37"/>
      <c r="AQ39" s="37">
        <f t="shared" si="8"/>
        <v>0</v>
      </c>
      <c r="AR39" s="37">
        <f t="shared" si="9"/>
        <v>0</v>
      </c>
      <c r="AS39" s="37"/>
      <c r="AT39" s="37"/>
      <c r="AU39" s="37">
        <f t="shared" si="10"/>
        <v>0</v>
      </c>
      <c r="AV39" s="37">
        <f t="shared" si="11"/>
        <v>0</v>
      </c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>
        <f t="shared" si="12"/>
        <v>792</v>
      </c>
      <c r="ED39" s="37">
        <f t="shared" si="13"/>
        <v>1652508</v>
      </c>
      <c r="EE39" s="37">
        <f t="shared" si="14"/>
        <v>1850808.9600000002</v>
      </c>
      <c r="EF39" s="38" t="s">
        <v>1532</v>
      </c>
      <c r="EG39" s="63"/>
      <c r="EH39" s="38"/>
      <c r="EI39" s="68" t="s">
        <v>1342</v>
      </c>
      <c r="EJ39" s="68" t="s">
        <v>1570</v>
      </c>
      <c r="EK39" s="68" t="s">
        <v>1570</v>
      </c>
      <c r="EL39" s="68"/>
      <c r="EM39" s="68"/>
      <c r="EN39" s="68"/>
      <c r="EO39" s="68"/>
      <c r="EP39" s="68"/>
      <c r="EQ39" s="68"/>
    </row>
    <row r="40" spans="1:147" ht="19.5" customHeight="1">
      <c r="A40" s="63"/>
      <c r="B40" s="30" t="s">
        <v>1792</v>
      </c>
      <c r="C40" s="63" t="s">
        <v>1533</v>
      </c>
      <c r="D40" s="63" t="s">
        <v>1534</v>
      </c>
      <c r="E40" s="63" t="s">
        <v>1535</v>
      </c>
      <c r="F40" s="63" t="s">
        <v>855</v>
      </c>
      <c r="G40" s="63"/>
      <c r="H40" s="63" t="s">
        <v>862</v>
      </c>
      <c r="I40" s="63">
        <v>58</v>
      </c>
      <c r="J40" s="63">
        <v>710000000</v>
      </c>
      <c r="K40" s="63" t="s">
        <v>1531</v>
      </c>
      <c r="L40" s="63" t="s">
        <v>1771</v>
      </c>
      <c r="M40" s="63" t="s">
        <v>359</v>
      </c>
      <c r="N40" s="63" t="s">
        <v>1584</v>
      </c>
      <c r="O40" s="63" t="s">
        <v>1553</v>
      </c>
      <c r="P40" s="63" t="s">
        <v>686</v>
      </c>
      <c r="Q40" s="63" t="s">
        <v>1558</v>
      </c>
      <c r="R40" s="63"/>
      <c r="S40" s="63"/>
      <c r="T40" s="63">
        <v>0</v>
      </c>
      <c r="U40" s="63">
        <v>0</v>
      </c>
      <c r="V40" s="63">
        <v>100</v>
      </c>
      <c r="W40" s="63" t="s">
        <v>968</v>
      </c>
      <c r="X40" s="63" t="s">
        <v>886</v>
      </c>
      <c r="Y40" s="37">
        <v>192</v>
      </c>
      <c r="Z40" s="37">
        <v>2086.5</v>
      </c>
      <c r="AA40" s="37">
        <f t="shared" si="0"/>
        <v>400608</v>
      </c>
      <c r="AB40" s="37">
        <f t="shared" si="1"/>
        <v>448680.96</v>
      </c>
      <c r="AC40" s="37">
        <v>192</v>
      </c>
      <c r="AD40" s="37">
        <v>2086.5</v>
      </c>
      <c r="AE40" s="37">
        <f t="shared" si="2"/>
        <v>400608</v>
      </c>
      <c r="AF40" s="37">
        <f t="shared" si="3"/>
        <v>448680.96</v>
      </c>
      <c r="AG40" s="37">
        <v>192</v>
      </c>
      <c r="AH40" s="37">
        <v>2086.5</v>
      </c>
      <c r="AI40" s="37">
        <f t="shared" si="4"/>
        <v>400608</v>
      </c>
      <c r="AJ40" s="37">
        <f t="shared" si="5"/>
        <v>448680.96</v>
      </c>
      <c r="AK40" s="37">
        <v>192</v>
      </c>
      <c r="AL40" s="37">
        <v>2086.5</v>
      </c>
      <c r="AM40" s="37">
        <f t="shared" si="6"/>
        <v>400608</v>
      </c>
      <c r="AN40" s="37">
        <f t="shared" si="7"/>
        <v>448680.96</v>
      </c>
      <c r="AO40" s="37"/>
      <c r="AP40" s="37"/>
      <c r="AQ40" s="37">
        <f t="shared" si="8"/>
        <v>0</v>
      </c>
      <c r="AR40" s="37">
        <f t="shared" si="9"/>
        <v>0</v>
      </c>
      <c r="AS40" s="37"/>
      <c r="AT40" s="37"/>
      <c r="AU40" s="37">
        <f t="shared" si="10"/>
        <v>0</v>
      </c>
      <c r="AV40" s="37">
        <f t="shared" si="11"/>
        <v>0</v>
      </c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>
        <f t="shared" si="12"/>
        <v>768</v>
      </c>
      <c r="ED40" s="37">
        <f t="shared" si="13"/>
        <v>1602432</v>
      </c>
      <c r="EE40" s="37">
        <f t="shared" si="14"/>
        <v>1794723.84</v>
      </c>
      <c r="EF40" s="38" t="s">
        <v>1532</v>
      </c>
      <c r="EG40" s="63"/>
      <c r="EH40" s="38"/>
      <c r="EI40" s="68" t="s">
        <v>1342</v>
      </c>
      <c r="EJ40" s="68" t="s">
        <v>1570</v>
      </c>
      <c r="EK40" s="68" t="s">
        <v>1570</v>
      </c>
      <c r="EL40" s="68"/>
      <c r="EM40" s="68"/>
      <c r="EN40" s="68"/>
      <c r="EO40" s="68"/>
      <c r="EP40" s="68"/>
      <c r="EQ40" s="68"/>
    </row>
    <row r="41" spans="1:147" ht="19.5" customHeight="1">
      <c r="A41" s="63"/>
      <c r="B41" s="30" t="s">
        <v>1793</v>
      </c>
      <c r="C41" s="63" t="s">
        <v>1533</v>
      </c>
      <c r="D41" s="63" t="s">
        <v>1534</v>
      </c>
      <c r="E41" s="63" t="s">
        <v>1535</v>
      </c>
      <c r="F41" s="63" t="s">
        <v>855</v>
      </c>
      <c r="G41" s="63"/>
      <c r="H41" s="63" t="s">
        <v>862</v>
      </c>
      <c r="I41" s="63">
        <v>58</v>
      </c>
      <c r="J41" s="63">
        <v>710000000</v>
      </c>
      <c r="K41" s="63" t="s">
        <v>1531</v>
      </c>
      <c r="L41" s="63" t="s">
        <v>1771</v>
      </c>
      <c r="M41" s="63" t="s">
        <v>359</v>
      </c>
      <c r="N41" s="63">
        <v>396473100</v>
      </c>
      <c r="O41" s="63" t="s">
        <v>1547</v>
      </c>
      <c r="P41" s="63" t="s">
        <v>686</v>
      </c>
      <c r="Q41" s="63" t="s">
        <v>1558</v>
      </c>
      <c r="R41" s="63"/>
      <c r="S41" s="63"/>
      <c r="T41" s="63">
        <v>0</v>
      </c>
      <c r="U41" s="63">
        <v>0</v>
      </c>
      <c r="V41" s="63">
        <v>100</v>
      </c>
      <c r="W41" s="63" t="s">
        <v>968</v>
      </c>
      <c r="X41" s="63" t="s">
        <v>886</v>
      </c>
      <c r="Y41" s="37">
        <v>20</v>
      </c>
      <c r="Z41" s="37">
        <v>615.25</v>
      </c>
      <c r="AA41" s="37">
        <f t="shared" si="0"/>
        <v>12305</v>
      </c>
      <c r="AB41" s="37">
        <f t="shared" si="1"/>
        <v>13781.600000000002</v>
      </c>
      <c r="AC41" s="37">
        <v>20</v>
      </c>
      <c r="AD41" s="37">
        <v>615.25</v>
      </c>
      <c r="AE41" s="37">
        <f t="shared" si="2"/>
        <v>12305</v>
      </c>
      <c r="AF41" s="37">
        <f t="shared" si="3"/>
        <v>13781.600000000002</v>
      </c>
      <c r="AG41" s="37">
        <v>20</v>
      </c>
      <c r="AH41" s="37">
        <v>615.25</v>
      </c>
      <c r="AI41" s="37">
        <f t="shared" si="4"/>
        <v>12305</v>
      </c>
      <c r="AJ41" s="37">
        <f t="shared" si="5"/>
        <v>13781.600000000002</v>
      </c>
      <c r="AK41" s="37">
        <v>20</v>
      </c>
      <c r="AL41" s="37">
        <v>615.25</v>
      </c>
      <c r="AM41" s="37">
        <f t="shared" si="6"/>
        <v>12305</v>
      </c>
      <c r="AN41" s="37">
        <f t="shared" si="7"/>
        <v>13781.600000000002</v>
      </c>
      <c r="AO41" s="37"/>
      <c r="AP41" s="37"/>
      <c r="AQ41" s="37">
        <f t="shared" si="8"/>
        <v>0</v>
      </c>
      <c r="AR41" s="37">
        <f t="shared" si="9"/>
        <v>0</v>
      </c>
      <c r="AS41" s="37"/>
      <c r="AT41" s="37"/>
      <c r="AU41" s="37">
        <f t="shared" si="10"/>
        <v>0</v>
      </c>
      <c r="AV41" s="37">
        <f t="shared" si="11"/>
        <v>0</v>
      </c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>
        <f t="shared" si="12"/>
        <v>80</v>
      </c>
      <c r="ED41" s="37">
        <f t="shared" si="13"/>
        <v>49220</v>
      </c>
      <c r="EE41" s="37">
        <f t="shared" si="14"/>
        <v>55126.40000000001</v>
      </c>
      <c r="EF41" s="38" t="s">
        <v>1532</v>
      </c>
      <c r="EG41" s="63"/>
      <c r="EH41" s="38"/>
      <c r="EI41" s="68" t="s">
        <v>1342</v>
      </c>
      <c r="EJ41" s="68" t="s">
        <v>1568</v>
      </c>
      <c r="EK41" s="68" t="s">
        <v>1569</v>
      </c>
      <c r="EL41" s="68"/>
      <c r="EM41" s="68"/>
      <c r="EN41" s="68"/>
      <c r="EO41" s="68"/>
      <c r="EP41" s="68"/>
      <c r="EQ41" s="68"/>
    </row>
    <row r="42" spans="1:147" ht="19.5" customHeight="1">
      <c r="A42" s="63"/>
      <c r="B42" s="30" t="s">
        <v>1794</v>
      </c>
      <c r="C42" s="63" t="s">
        <v>1533</v>
      </c>
      <c r="D42" s="63" t="s">
        <v>1534</v>
      </c>
      <c r="E42" s="63" t="s">
        <v>1535</v>
      </c>
      <c r="F42" s="63" t="s">
        <v>855</v>
      </c>
      <c r="G42" s="63"/>
      <c r="H42" s="63" t="s">
        <v>862</v>
      </c>
      <c r="I42" s="63">
        <v>58</v>
      </c>
      <c r="J42" s="63">
        <v>710000000</v>
      </c>
      <c r="K42" s="63" t="s">
        <v>1531</v>
      </c>
      <c r="L42" s="63" t="s">
        <v>1771</v>
      </c>
      <c r="M42" s="63" t="s">
        <v>359</v>
      </c>
      <c r="N42" s="63">
        <v>351010000</v>
      </c>
      <c r="O42" s="63" t="s">
        <v>1542</v>
      </c>
      <c r="P42" s="63" t="s">
        <v>686</v>
      </c>
      <c r="Q42" s="63" t="s">
        <v>1558</v>
      </c>
      <c r="R42" s="63"/>
      <c r="S42" s="63"/>
      <c r="T42" s="63">
        <v>0</v>
      </c>
      <c r="U42" s="63">
        <v>0</v>
      </c>
      <c r="V42" s="63">
        <v>100</v>
      </c>
      <c r="W42" s="63" t="s">
        <v>968</v>
      </c>
      <c r="X42" s="63" t="s">
        <v>886</v>
      </c>
      <c r="Y42" s="37">
        <v>40</v>
      </c>
      <c r="Z42" s="37">
        <v>615.25</v>
      </c>
      <c r="AA42" s="37">
        <f t="shared" si="0"/>
        <v>24610</v>
      </c>
      <c r="AB42" s="37">
        <f t="shared" si="1"/>
        <v>27563.200000000004</v>
      </c>
      <c r="AC42" s="37">
        <v>40</v>
      </c>
      <c r="AD42" s="37">
        <v>615.25</v>
      </c>
      <c r="AE42" s="37">
        <f t="shared" si="2"/>
        <v>24610</v>
      </c>
      <c r="AF42" s="37">
        <f t="shared" si="3"/>
        <v>27563.200000000004</v>
      </c>
      <c r="AG42" s="37">
        <v>40</v>
      </c>
      <c r="AH42" s="37">
        <v>615.25</v>
      </c>
      <c r="AI42" s="37">
        <f t="shared" si="4"/>
        <v>24610</v>
      </c>
      <c r="AJ42" s="37">
        <f t="shared" si="5"/>
        <v>27563.200000000004</v>
      </c>
      <c r="AK42" s="37">
        <v>40</v>
      </c>
      <c r="AL42" s="37">
        <v>615.25</v>
      </c>
      <c r="AM42" s="37">
        <f t="shared" si="6"/>
        <v>24610</v>
      </c>
      <c r="AN42" s="37">
        <f t="shared" si="7"/>
        <v>27563.200000000004</v>
      </c>
      <c r="AO42" s="37"/>
      <c r="AP42" s="37"/>
      <c r="AQ42" s="37">
        <f t="shared" si="8"/>
        <v>0</v>
      </c>
      <c r="AR42" s="37">
        <f t="shared" si="9"/>
        <v>0</v>
      </c>
      <c r="AS42" s="37"/>
      <c r="AT42" s="37"/>
      <c r="AU42" s="37">
        <f t="shared" si="10"/>
        <v>0</v>
      </c>
      <c r="AV42" s="37">
        <f t="shared" si="11"/>
        <v>0</v>
      </c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>
        <f t="shared" si="12"/>
        <v>160</v>
      </c>
      <c r="ED42" s="37">
        <f t="shared" si="13"/>
        <v>98440</v>
      </c>
      <c r="EE42" s="37">
        <f t="shared" si="14"/>
        <v>110252.80000000002</v>
      </c>
      <c r="EF42" s="38" t="s">
        <v>1532</v>
      </c>
      <c r="EG42" s="63"/>
      <c r="EH42" s="38"/>
      <c r="EI42" s="68" t="s">
        <v>1342</v>
      </c>
      <c r="EJ42" s="68" t="s">
        <v>1568</v>
      </c>
      <c r="EK42" s="68" t="s">
        <v>1569</v>
      </c>
      <c r="EL42" s="68"/>
      <c r="EM42" s="68"/>
      <c r="EN42" s="68"/>
      <c r="EO42" s="68"/>
      <c r="EP42" s="68"/>
      <c r="EQ42" s="68"/>
    </row>
    <row r="43" spans="1:147" ht="19.5" customHeight="1">
      <c r="A43" s="63"/>
      <c r="B43" s="30" t="s">
        <v>1795</v>
      </c>
      <c r="C43" s="63" t="s">
        <v>1533</v>
      </c>
      <c r="D43" s="63" t="s">
        <v>1534</v>
      </c>
      <c r="E43" s="63" t="s">
        <v>1535</v>
      </c>
      <c r="F43" s="63" t="s">
        <v>855</v>
      </c>
      <c r="G43" s="63"/>
      <c r="H43" s="63" t="s">
        <v>862</v>
      </c>
      <c r="I43" s="63">
        <v>58</v>
      </c>
      <c r="J43" s="63">
        <v>710000000</v>
      </c>
      <c r="K43" s="63" t="s">
        <v>1531</v>
      </c>
      <c r="L43" s="63" t="s">
        <v>1771</v>
      </c>
      <c r="M43" s="63" t="s">
        <v>359</v>
      </c>
      <c r="N43" s="63" t="s">
        <v>1584</v>
      </c>
      <c r="O43" s="63" t="s">
        <v>1553</v>
      </c>
      <c r="P43" s="63" t="s">
        <v>686</v>
      </c>
      <c r="Q43" s="63" t="s">
        <v>1558</v>
      </c>
      <c r="R43" s="63"/>
      <c r="S43" s="63"/>
      <c r="T43" s="63">
        <v>0</v>
      </c>
      <c r="U43" s="63">
        <v>0</v>
      </c>
      <c r="V43" s="63">
        <v>100</v>
      </c>
      <c r="W43" s="63" t="s">
        <v>968</v>
      </c>
      <c r="X43" s="63" t="s">
        <v>886</v>
      </c>
      <c r="Y43" s="37">
        <v>38</v>
      </c>
      <c r="Z43" s="37">
        <v>615.25</v>
      </c>
      <c r="AA43" s="37">
        <f t="shared" si="0"/>
        <v>23379.5</v>
      </c>
      <c r="AB43" s="37">
        <f t="shared" si="1"/>
        <v>26185.04</v>
      </c>
      <c r="AC43" s="37">
        <v>38</v>
      </c>
      <c r="AD43" s="37">
        <v>615.25</v>
      </c>
      <c r="AE43" s="37">
        <f t="shared" si="2"/>
        <v>23379.5</v>
      </c>
      <c r="AF43" s="37">
        <f t="shared" si="3"/>
        <v>26185.04</v>
      </c>
      <c r="AG43" s="37">
        <v>38</v>
      </c>
      <c r="AH43" s="37">
        <v>615.25</v>
      </c>
      <c r="AI43" s="37">
        <f t="shared" si="4"/>
        <v>23379.5</v>
      </c>
      <c r="AJ43" s="37">
        <f t="shared" si="5"/>
        <v>26185.04</v>
      </c>
      <c r="AK43" s="37">
        <v>38</v>
      </c>
      <c r="AL43" s="37">
        <v>615.25</v>
      </c>
      <c r="AM43" s="37">
        <f t="shared" si="6"/>
        <v>23379.5</v>
      </c>
      <c r="AN43" s="37">
        <f t="shared" si="7"/>
        <v>26185.04</v>
      </c>
      <c r="AO43" s="37"/>
      <c r="AP43" s="37"/>
      <c r="AQ43" s="37">
        <f t="shared" si="8"/>
        <v>0</v>
      </c>
      <c r="AR43" s="37">
        <f t="shared" si="9"/>
        <v>0</v>
      </c>
      <c r="AS43" s="37"/>
      <c r="AT43" s="37"/>
      <c r="AU43" s="37">
        <f t="shared" si="10"/>
        <v>0</v>
      </c>
      <c r="AV43" s="37">
        <f t="shared" si="11"/>
        <v>0</v>
      </c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>
        <f t="shared" si="12"/>
        <v>152</v>
      </c>
      <c r="ED43" s="37">
        <f t="shared" si="13"/>
        <v>93518</v>
      </c>
      <c r="EE43" s="37">
        <f t="shared" si="14"/>
        <v>104740.16</v>
      </c>
      <c r="EF43" s="38" t="s">
        <v>1532</v>
      </c>
      <c r="EG43" s="63"/>
      <c r="EH43" s="38"/>
      <c r="EI43" s="68" t="s">
        <v>1342</v>
      </c>
      <c r="EJ43" s="68" t="s">
        <v>1568</v>
      </c>
      <c r="EK43" s="68" t="s">
        <v>1569</v>
      </c>
      <c r="EL43" s="68"/>
      <c r="EM43" s="68"/>
      <c r="EN43" s="68"/>
      <c r="EO43" s="68"/>
      <c r="EP43" s="68"/>
      <c r="EQ43" s="68"/>
    </row>
    <row r="44" spans="1:147" ht="19.5" customHeight="1">
      <c r="A44" s="63"/>
      <c r="B44" s="30" t="s">
        <v>1796</v>
      </c>
      <c r="C44" s="63" t="s">
        <v>1533</v>
      </c>
      <c r="D44" s="63" t="s">
        <v>1534</v>
      </c>
      <c r="E44" s="63" t="s">
        <v>1535</v>
      </c>
      <c r="F44" s="63" t="s">
        <v>855</v>
      </c>
      <c r="G44" s="63"/>
      <c r="H44" s="63" t="s">
        <v>862</v>
      </c>
      <c r="I44" s="63">
        <v>58</v>
      </c>
      <c r="J44" s="63">
        <v>710000000</v>
      </c>
      <c r="K44" s="63" t="s">
        <v>1531</v>
      </c>
      <c r="L44" s="63" t="s">
        <v>1771</v>
      </c>
      <c r="M44" s="63" t="s">
        <v>359</v>
      </c>
      <c r="N44" s="63">
        <v>511610000</v>
      </c>
      <c r="O44" s="63" t="s">
        <v>1550</v>
      </c>
      <c r="P44" s="63" t="s">
        <v>686</v>
      </c>
      <c r="Q44" s="63" t="s">
        <v>1558</v>
      </c>
      <c r="R44" s="63"/>
      <c r="S44" s="63"/>
      <c r="T44" s="63">
        <v>0</v>
      </c>
      <c r="U44" s="63">
        <v>0</v>
      </c>
      <c r="V44" s="63">
        <v>100</v>
      </c>
      <c r="W44" s="63" t="s">
        <v>968</v>
      </c>
      <c r="X44" s="63" t="s">
        <v>886</v>
      </c>
      <c r="Y44" s="37">
        <v>300</v>
      </c>
      <c r="Z44" s="37">
        <v>341.33</v>
      </c>
      <c r="AA44" s="37">
        <f t="shared" si="0"/>
        <v>102399</v>
      </c>
      <c r="AB44" s="37">
        <f t="shared" si="1"/>
        <v>114686.88</v>
      </c>
      <c r="AC44" s="37">
        <v>300</v>
      </c>
      <c r="AD44" s="37">
        <v>341.33</v>
      </c>
      <c r="AE44" s="37">
        <f t="shared" si="2"/>
        <v>102399</v>
      </c>
      <c r="AF44" s="37">
        <f t="shared" si="3"/>
        <v>114686.88</v>
      </c>
      <c r="AG44" s="37">
        <v>300</v>
      </c>
      <c r="AH44" s="37">
        <v>341.33</v>
      </c>
      <c r="AI44" s="37">
        <f t="shared" si="4"/>
        <v>102399</v>
      </c>
      <c r="AJ44" s="37">
        <f t="shared" si="5"/>
        <v>114686.88</v>
      </c>
      <c r="AK44" s="37">
        <v>300</v>
      </c>
      <c r="AL44" s="37">
        <v>341.33</v>
      </c>
      <c r="AM44" s="37">
        <f t="shared" si="6"/>
        <v>102399</v>
      </c>
      <c r="AN44" s="37">
        <f t="shared" si="7"/>
        <v>114686.88</v>
      </c>
      <c r="AO44" s="37"/>
      <c r="AP44" s="37"/>
      <c r="AQ44" s="37">
        <f t="shared" si="8"/>
        <v>0</v>
      </c>
      <c r="AR44" s="37">
        <f t="shared" si="9"/>
        <v>0</v>
      </c>
      <c r="AS44" s="37"/>
      <c r="AT44" s="37"/>
      <c r="AU44" s="37">
        <f t="shared" si="10"/>
        <v>0</v>
      </c>
      <c r="AV44" s="37">
        <f t="shared" si="11"/>
        <v>0</v>
      </c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>
        <f t="shared" si="12"/>
        <v>1200</v>
      </c>
      <c r="ED44" s="37">
        <f t="shared" si="13"/>
        <v>409596</v>
      </c>
      <c r="EE44" s="37">
        <f t="shared" si="14"/>
        <v>458747.52</v>
      </c>
      <c r="EF44" s="38" t="s">
        <v>1532</v>
      </c>
      <c r="EG44" s="63"/>
      <c r="EH44" s="38"/>
      <c r="EI44" s="68" t="s">
        <v>1342</v>
      </c>
      <c r="EJ44" s="68" t="s">
        <v>1566</v>
      </c>
      <c r="EK44" s="68" t="s">
        <v>1567</v>
      </c>
      <c r="EL44" s="68"/>
      <c r="EM44" s="68"/>
      <c r="EN44" s="68"/>
      <c r="EO44" s="68"/>
      <c r="EP44" s="68"/>
      <c r="EQ44" s="68"/>
    </row>
    <row r="45" spans="1:147" ht="19.5" customHeight="1">
      <c r="A45" s="63"/>
      <c r="B45" s="30" t="s">
        <v>1797</v>
      </c>
      <c r="C45" s="63" t="s">
        <v>1533</v>
      </c>
      <c r="D45" s="63" t="s">
        <v>1534</v>
      </c>
      <c r="E45" s="63" t="s">
        <v>1535</v>
      </c>
      <c r="F45" s="63" t="s">
        <v>855</v>
      </c>
      <c r="G45" s="63"/>
      <c r="H45" s="63" t="s">
        <v>862</v>
      </c>
      <c r="I45" s="63">
        <v>58</v>
      </c>
      <c r="J45" s="63">
        <v>710000000</v>
      </c>
      <c r="K45" s="63" t="s">
        <v>1531</v>
      </c>
      <c r="L45" s="63" t="s">
        <v>1771</v>
      </c>
      <c r="M45" s="63" t="s">
        <v>359</v>
      </c>
      <c r="N45" s="63">
        <v>316621100</v>
      </c>
      <c r="O45" s="63" t="s">
        <v>1549</v>
      </c>
      <c r="P45" s="63" t="s">
        <v>686</v>
      </c>
      <c r="Q45" s="63" t="s">
        <v>1558</v>
      </c>
      <c r="R45" s="63"/>
      <c r="S45" s="63"/>
      <c r="T45" s="63">
        <v>0</v>
      </c>
      <c r="U45" s="63">
        <v>0</v>
      </c>
      <c r="V45" s="63">
        <v>100</v>
      </c>
      <c r="W45" s="63" t="s">
        <v>968</v>
      </c>
      <c r="X45" s="63" t="s">
        <v>886</v>
      </c>
      <c r="Y45" s="37">
        <v>400</v>
      </c>
      <c r="Z45" s="37">
        <v>341.33</v>
      </c>
      <c r="AA45" s="37">
        <f t="shared" si="0"/>
        <v>136532</v>
      </c>
      <c r="AB45" s="37">
        <f t="shared" si="1"/>
        <v>152915.84000000003</v>
      </c>
      <c r="AC45" s="37">
        <v>400</v>
      </c>
      <c r="AD45" s="37">
        <v>341.33</v>
      </c>
      <c r="AE45" s="37">
        <f t="shared" si="2"/>
        <v>136532</v>
      </c>
      <c r="AF45" s="37">
        <f t="shared" si="3"/>
        <v>152915.84000000003</v>
      </c>
      <c r="AG45" s="37">
        <v>400</v>
      </c>
      <c r="AH45" s="37">
        <v>341.33</v>
      </c>
      <c r="AI45" s="37">
        <f t="shared" si="4"/>
        <v>136532</v>
      </c>
      <c r="AJ45" s="37">
        <f t="shared" si="5"/>
        <v>152915.84000000003</v>
      </c>
      <c r="AK45" s="37">
        <v>400</v>
      </c>
      <c r="AL45" s="37">
        <v>341.33</v>
      </c>
      <c r="AM45" s="37">
        <f t="shared" si="6"/>
        <v>136532</v>
      </c>
      <c r="AN45" s="37">
        <f t="shared" si="7"/>
        <v>152915.84000000003</v>
      </c>
      <c r="AO45" s="37"/>
      <c r="AP45" s="37"/>
      <c r="AQ45" s="37">
        <f t="shared" si="8"/>
        <v>0</v>
      </c>
      <c r="AR45" s="37">
        <f t="shared" si="9"/>
        <v>0</v>
      </c>
      <c r="AS45" s="37"/>
      <c r="AT45" s="37"/>
      <c r="AU45" s="37">
        <f t="shared" si="10"/>
        <v>0</v>
      </c>
      <c r="AV45" s="37">
        <f t="shared" si="11"/>
        <v>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>
        <f t="shared" si="12"/>
        <v>1600</v>
      </c>
      <c r="ED45" s="37">
        <f t="shared" si="13"/>
        <v>546128</v>
      </c>
      <c r="EE45" s="37">
        <f t="shared" si="14"/>
        <v>611663.3600000001</v>
      </c>
      <c r="EF45" s="38" t="s">
        <v>1532</v>
      </c>
      <c r="EG45" s="63"/>
      <c r="EH45" s="38"/>
      <c r="EI45" s="68" t="s">
        <v>1342</v>
      </c>
      <c r="EJ45" s="68" t="s">
        <v>1566</v>
      </c>
      <c r="EK45" s="68" t="s">
        <v>1567</v>
      </c>
      <c r="EL45" s="68"/>
      <c r="EM45" s="68"/>
      <c r="EN45" s="68"/>
      <c r="EO45" s="68"/>
      <c r="EP45" s="68"/>
      <c r="EQ45" s="68"/>
    </row>
    <row r="46" spans="1:147" ht="19.5" customHeight="1">
      <c r="A46" s="63"/>
      <c r="B46" s="30" t="s">
        <v>1798</v>
      </c>
      <c r="C46" s="63" t="s">
        <v>1533</v>
      </c>
      <c r="D46" s="63" t="s">
        <v>1534</v>
      </c>
      <c r="E46" s="63" t="s">
        <v>1535</v>
      </c>
      <c r="F46" s="63" t="s">
        <v>855</v>
      </c>
      <c r="G46" s="63"/>
      <c r="H46" s="63" t="s">
        <v>862</v>
      </c>
      <c r="I46" s="63">
        <v>58</v>
      </c>
      <c r="J46" s="63">
        <v>710000000</v>
      </c>
      <c r="K46" s="63" t="s">
        <v>1531</v>
      </c>
      <c r="L46" s="63" t="s">
        <v>1771</v>
      </c>
      <c r="M46" s="63" t="s">
        <v>359</v>
      </c>
      <c r="N46" s="63">
        <v>750000000</v>
      </c>
      <c r="O46" s="63" t="s">
        <v>1552</v>
      </c>
      <c r="P46" s="63" t="s">
        <v>686</v>
      </c>
      <c r="Q46" s="63" t="s">
        <v>1558</v>
      </c>
      <c r="R46" s="63"/>
      <c r="S46" s="63"/>
      <c r="T46" s="63">
        <v>0</v>
      </c>
      <c r="U46" s="63">
        <v>0</v>
      </c>
      <c r="V46" s="63">
        <v>100</v>
      </c>
      <c r="W46" s="63" t="s">
        <v>968</v>
      </c>
      <c r="X46" s="63" t="s">
        <v>886</v>
      </c>
      <c r="Y46" s="37">
        <v>120</v>
      </c>
      <c r="Z46" s="37">
        <v>341.33</v>
      </c>
      <c r="AA46" s="37">
        <f t="shared" si="0"/>
        <v>40959.6</v>
      </c>
      <c r="AB46" s="37">
        <f t="shared" si="1"/>
        <v>45874.752</v>
      </c>
      <c r="AC46" s="37">
        <v>120</v>
      </c>
      <c r="AD46" s="37">
        <v>341.33</v>
      </c>
      <c r="AE46" s="37">
        <f t="shared" si="2"/>
        <v>40959.6</v>
      </c>
      <c r="AF46" s="37">
        <f t="shared" si="3"/>
        <v>45874.752</v>
      </c>
      <c r="AG46" s="37">
        <v>120</v>
      </c>
      <c r="AH46" s="37">
        <v>341.33</v>
      </c>
      <c r="AI46" s="37">
        <f t="shared" si="4"/>
        <v>40959.6</v>
      </c>
      <c r="AJ46" s="37">
        <f t="shared" si="5"/>
        <v>45874.752</v>
      </c>
      <c r="AK46" s="37">
        <v>120</v>
      </c>
      <c r="AL46" s="37">
        <v>341.33</v>
      </c>
      <c r="AM46" s="37">
        <f t="shared" si="6"/>
        <v>40959.6</v>
      </c>
      <c r="AN46" s="37">
        <f t="shared" si="7"/>
        <v>45874.752</v>
      </c>
      <c r="AO46" s="37"/>
      <c r="AP46" s="37"/>
      <c r="AQ46" s="37">
        <f t="shared" si="8"/>
        <v>0</v>
      </c>
      <c r="AR46" s="37">
        <f t="shared" si="9"/>
        <v>0</v>
      </c>
      <c r="AS46" s="37"/>
      <c r="AT46" s="37"/>
      <c r="AU46" s="37">
        <f t="shared" si="10"/>
        <v>0</v>
      </c>
      <c r="AV46" s="37">
        <f t="shared" si="11"/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>
        <f t="shared" si="12"/>
        <v>480</v>
      </c>
      <c r="ED46" s="37">
        <f t="shared" si="13"/>
        <v>163838.4</v>
      </c>
      <c r="EE46" s="37">
        <f t="shared" si="14"/>
        <v>183499.008</v>
      </c>
      <c r="EF46" s="38" t="s">
        <v>1532</v>
      </c>
      <c r="EG46" s="63"/>
      <c r="EH46" s="38"/>
      <c r="EI46" s="68" t="s">
        <v>1342</v>
      </c>
      <c r="EJ46" s="68" t="s">
        <v>1566</v>
      </c>
      <c r="EK46" s="68" t="s">
        <v>1567</v>
      </c>
      <c r="EL46" s="68"/>
      <c r="EM46" s="68"/>
      <c r="EN46" s="68"/>
      <c r="EO46" s="68"/>
      <c r="EP46" s="68"/>
      <c r="EQ46" s="68"/>
    </row>
    <row r="47" spans="1:147" ht="19.5" customHeight="1">
      <c r="A47" s="63"/>
      <c r="B47" s="30" t="s">
        <v>1799</v>
      </c>
      <c r="C47" s="63" t="s">
        <v>1533</v>
      </c>
      <c r="D47" s="63" t="s">
        <v>1534</v>
      </c>
      <c r="E47" s="63" t="s">
        <v>1535</v>
      </c>
      <c r="F47" s="63" t="s">
        <v>855</v>
      </c>
      <c r="G47" s="63"/>
      <c r="H47" s="63" t="s">
        <v>862</v>
      </c>
      <c r="I47" s="63">
        <v>58</v>
      </c>
      <c r="J47" s="63">
        <v>710000000</v>
      </c>
      <c r="K47" s="63" t="s">
        <v>1531</v>
      </c>
      <c r="L47" s="63" t="s">
        <v>1771</v>
      </c>
      <c r="M47" s="63" t="s">
        <v>359</v>
      </c>
      <c r="N47" s="63">
        <v>351010000</v>
      </c>
      <c r="O47" s="63" t="s">
        <v>1542</v>
      </c>
      <c r="P47" s="63" t="s">
        <v>686</v>
      </c>
      <c r="Q47" s="63" t="s">
        <v>1558</v>
      </c>
      <c r="R47" s="63"/>
      <c r="S47" s="63"/>
      <c r="T47" s="63">
        <v>0</v>
      </c>
      <c r="U47" s="63">
        <v>0</v>
      </c>
      <c r="V47" s="63">
        <v>100</v>
      </c>
      <c r="W47" s="63" t="s">
        <v>968</v>
      </c>
      <c r="X47" s="63" t="s">
        <v>886</v>
      </c>
      <c r="Y47" s="37">
        <v>350</v>
      </c>
      <c r="Z47" s="37">
        <v>341.33</v>
      </c>
      <c r="AA47" s="37">
        <f t="shared" si="0"/>
        <v>119465.5</v>
      </c>
      <c r="AB47" s="37">
        <f t="shared" si="1"/>
        <v>133801.36000000002</v>
      </c>
      <c r="AC47" s="37">
        <v>350</v>
      </c>
      <c r="AD47" s="37">
        <v>341.33</v>
      </c>
      <c r="AE47" s="37">
        <f t="shared" si="2"/>
        <v>119465.5</v>
      </c>
      <c r="AF47" s="37">
        <f t="shared" si="3"/>
        <v>133801.36000000002</v>
      </c>
      <c r="AG47" s="37">
        <v>350</v>
      </c>
      <c r="AH47" s="37">
        <v>341.33</v>
      </c>
      <c r="AI47" s="37">
        <f t="shared" si="4"/>
        <v>119465.5</v>
      </c>
      <c r="AJ47" s="37">
        <f t="shared" si="5"/>
        <v>133801.36000000002</v>
      </c>
      <c r="AK47" s="37">
        <v>350</v>
      </c>
      <c r="AL47" s="37">
        <v>341.33</v>
      </c>
      <c r="AM47" s="37">
        <f t="shared" si="6"/>
        <v>119465.5</v>
      </c>
      <c r="AN47" s="37">
        <f t="shared" si="7"/>
        <v>133801.36000000002</v>
      </c>
      <c r="AO47" s="37"/>
      <c r="AP47" s="37"/>
      <c r="AQ47" s="37">
        <f t="shared" si="8"/>
        <v>0</v>
      </c>
      <c r="AR47" s="37">
        <f t="shared" si="9"/>
        <v>0</v>
      </c>
      <c r="AS47" s="37"/>
      <c r="AT47" s="37"/>
      <c r="AU47" s="37">
        <f t="shared" si="10"/>
        <v>0</v>
      </c>
      <c r="AV47" s="37">
        <f t="shared" si="11"/>
        <v>0</v>
      </c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>
        <f t="shared" si="12"/>
        <v>1400</v>
      </c>
      <c r="ED47" s="37">
        <f t="shared" si="13"/>
        <v>477862</v>
      </c>
      <c r="EE47" s="37">
        <f t="shared" si="14"/>
        <v>535205.4400000001</v>
      </c>
      <c r="EF47" s="38" t="s">
        <v>1532</v>
      </c>
      <c r="EG47" s="63"/>
      <c r="EH47" s="38"/>
      <c r="EI47" s="68" t="s">
        <v>1342</v>
      </c>
      <c r="EJ47" s="68" t="s">
        <v>1566</v>
      </c>
      <c r="EK47" s="68" t="s">
        <v>1567</v>
      </c>
      <c r="EL47" s="68"/>
      <c r="EM47" s="68"/>
      <c r="EN47" s="68"/>
      <c r="EO47" s="68"/>
      <c r="EP47" s="68"/>
      <c r="EQ47" s="68"/>
    </row>
    <row r="48" spans="1:147" ht="19.5" customHeight="1">
      <c r="A48" s="63"/>
      <c r="B48" s="30" t="s">
        <v>1800</v>
      </c>
      <c r="C48" s="63" t="s">
        <v>1533</v>
      </c>
      <c r="D48" s="63" t="s">
        <v>1534</v>
      </c>
      <c r="E48" s="63" t="s">
        <v>1535</v>
      </c>
      <c r="F48" s="63" t="s">
        <v>855</v>
      </c>
      <c r="G48" s="63"/>
      <c r="H48" s="63" t="s">
        <v>862</v>
      </c>
      <c r="I48" s="63">
        <v>58</v>
      </c>
      <c r="J48" s="63">
        <v>710000000</v>
      </c>
      <c r="K48" s="63" t="s">
        <v>1531</v>
      </c>
      <c r="L48" s="63" t="s">
        <v>1771</v>
      </c>
      <c r="M48" s="63" t="s">
        <v>359</v>
      </c>
      <c r="N48" s="63" t="s">
        <v>1584</v>
      </c>
      <c r="O48" s="63" t="s">
        <v>1553</v>
      </c>
      <c r="P48" s="63" t="s">
        <v>686</v>
      </c>
      <c r="Q48" s="63" t="s">
        <v>1558</v>
      </c>
      <c r="R48" s="63"/>
      <c r="S48" s="63"/>
      <c r="T48" s="63">
        <v>0</v>
      </c>
      <c r="U48" s="63">
        <v>0</v>
      </c>
      <c r="V48" s="63">
        <v>100</v>
      </c>
      <c r="W48" s="63" t="s">
        <v>968</v>
      </c>
      <c r="X48" s="63" t="s">
        <v>886</v>
      </c>
      <c r="Y48" s="37">
        <v>350</v>
      </c>
      <c r="Z48" s="37">
        <v>341.33</v>
      </c>
      <c r="AA48" s="37">
        <f t="shared" si="0"/>
        <v>119465.5</v>
      </c>
      <c r="AB48" s="37">
        <f t="shared" si="1"/>
        <v>133801.36000000002</v>
      </c>
      <c r="AC48" s="37">
        <v>350</v>
      </c>
      <c r="AD48" s="37">
        <v>341.33</v>
      </c>
      <c r="AE48" s="37">
        <f t="shared" si="2"/>
        <v>119465.5</v>
      </c>
      <c r="AF48" s="37">
        <f t="shared" si="3"/>
        <v>133801.36000000002</v>
      </c>
      <c r="AG48" s="37">
        <v>350</v>
      </c>
      <c r="AH48" s="37">
        <v>341.33</v>
      </c>
      <c r="AI48" s="37">
        <f t="shared" si="4"/>
        <v>119465.5</v>
      </c>
      <c r="AJ48" s="37">
        <f t="shared" si="5"/>
        <v>133801.36000000002</v>
      </c>
      <c r="AK48" s="37">
        <v>350</v>
      </c>
      <c r="AL48" s="37">
        <v>341.33</v>
      </c>
      <c r="AM48" s="37">
        <f t="shared" si="6"/>
        <v>119465.5</v>
      </c>
      <c r="AN48" s="37">
        <f t="shared" si="7"/>
        <v>133801.36000000002</v>
      </c>
      <c r="AO48" s="37"/>
      <c r="AP48" s="37"/>
      <c r="AQ48" s="37">
        <f t="shared" si="8"/>
        <v>0</v>
      </c>
      <c r="AR48" s="37">
        <f t="shared" si="9"/>
        <v>0</v>
      </c>
      <c r="AS48" s="37"/>
      <c r="AT48" s="37"/>
      <c r="AU48" s="37">
        <f t="shared" si="10"/>
        <v>0</v>
      </c>
      <c r="AV48" s="37">
        <f t="shared" si="11"/>
        <v>0</v>
      </c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>
        <f t="shared" si="12"/>
        <v>1400</v>
      </c>
      <c r="ED48" s="37">
        <f t="shared" si="13"/>
        <v>477862</v>
      </c>
      <c r="EE48" s="37">
        <f t="shared" si="14"/>
        <v>535205.4400000001</v>
      </c>
      <c r="EF48" s="38" t="s">
        <v>1532</v>
      </c>
      <c r="EG48" s="63"/>
      <c r="EH48" s="38"/>
      <c r="EI48" s="68" t="s">
        <v>1342</v>
      </c>
      <c r="EJ48" s="68" t="s">
        <v>1566</v>
      </c>
      <c r="EK48" s="68" t="s">
        <v>1567</v>
      </c>
      <c r="EL48" s="68"/>
      <c r="EM48" s="68"/>
      <c r="EN48" s="68"/>
      <c r="EO48" s="68"/>
      <c r="EP48" s="68"/>
      <c r="EQ48" s="68"/>
    </row>
    <row r="49" spans="1:147" ht="19.5" customHeight="1">
      <c r="A49" s="63"/>
      <c r="B49" s="30" t="s">
        <v>1801</v>
      </c>
      <c r="C49" s="63" t="s">
        <v>1533</v>
      </c>
      <c r="D49" s="63" t="s">
        <v>1534</v>
      </c>
      <c r="E49" s="63" t="s">
        <v>1535</v>
      </c>
      <c r="F49" s="63" t="s">
        <v>855</v>
      </c>
      <c r="G49" s="63"/>
      <c r="H49" s="63" t="s">
        <v>862</v>
      </c>
      <c r="I49" s="63">
        <v>58</v>
      </c>
      <c r="J49" s="63">
        <v>710000000</v>
      </c>
      <c r="K49" s="63" t="s">
        <v>1531</v>
      </c>
      <c r="L49" s="63" t="s">
        <v>1771</v>
      </c>
      <c r="M49" s="63" t="s">
        <v>359</v>
      </c>
      <c r="N49" s="63">
        <v>552210000</v>
      </c>
      <c r="O49" s="63" t="s">
        <v>1545</v>
      </c>
      <c r="P49" s="63" t="s">
        <v>686</v>
      </c>
      <c r="Q49" s="63" t="s">
        <v>1558</v>
      </c>
      <c r="R49" s="63"/>
      <c r="S49" s="63"/>
      <c r="T49" s="63">
        <v>0</v>
      </c>
      <c r="U49" s="63">
        <v>0</v>
      </c>
      <c r="V49" s="63">
        <v>100</v>
      </c>
      <c r="W49" s="63" t="s">
        <v>968</v>
      </c>
      <c r="X49" s="63" t="s">
        <v>886</v>
      </c>
      <c r="Y49" s="37">
        <v>160</v>
      </c>
      <c r="Z49" s="37">
        <v>341.33</v>
      </c>
      <c r="AA49" s="37">
        <f t="shared" si="0"/>
        <v>54612.799999999996</v>
      </c>
      <c r="AB49" s="37">
        <f t="shared" si="1"/>
        <v>61166.336</v>
      </c>
      <c r="AC49" s="37">
        <v>160</v>
      </c>
      <c r="AD49" s="37">
        <v>341.33</v>
      </c>
      <c r="AE49" s="37">
        <f t="shared" si="2"/>
        <v>54612.799999999996</v>
      </c>
      <c r="AF49" s="37">
        <f t="shared" si="3"/>
        <v>61166.336</v>
      </c>
      <c r="AG49" s="37">
        <v>160</v>
      </c>
      <c r="AH49" s="37">
        <v>341.33</v>
      </c>
      <c r="AI49" s="37">
        <f t="shared" si="4"/>
        <v>54612.799999999996</v>
      </c>
      <c r="AJ49" s="37">
        <f t="shared" si="5"/>
        <v>61166.336</v>
      </c>
      <c r="AK49" s="37">
        <v>160</v>
      </c>
      <c r="AL49" s="37">
        <v>341.33</v>
      </c>
      <c r="AM49" s="37">
        <f t="shared" si="6"/>
        <v>54612.799999999996</v>
      </c>
      <c r="AN49" s="37">
        <f t="shared" si="7"/>
        <v>61166.336</v>
      </c>
      <c r="AO49" s="37"/>
      <c r="AP49" s="37"/>
      <c r="AQ49" s="37">
        <f t="shared" si="8"/>
        <v>0</v>
      </c>
      <c r="AR49" s="37">
        <f t="shared" si="9"/>
        <v>0</v>
      </c>
      <c r="AS49" s="37"/>
      <c r="AT49" s="37"/>
      <c r="AU49" s="37">
        <f t="shared" si="10"/>
        <v>0</v>
      </c>
      <c r="AV49" s="37">
        <f t="shared" si="11"/>
        <v>0</v>
      </c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>
        <f t="shared" si="12"/>
        <v>640</v>
      </c>
      <c r="ED49" s="37">
        <f t="shared" si="13"/>
        <v>218451.19999999998</v>
      </c>
      <c r="EE49" s="37">
        <f t="shared" si="14"/>
        <v>244665.344</v>
      </c>
      <c r="EF49" s="38" t="s">
        <v>1532</v>
      </c>
      <c r="EG49" s="63"/>
      <c r="EH49" s="38"/>
      <c r="EI49" s="68" t="s">
        <v>1342</v>
      </c>
      <c r="EJ49" s="68" t="s">
        <v>1566</v>
      </c>
      <c r="EK49" s="68" t="s">
        <v>1567</v>
      </c>
      <c r="EL49" s="68"/>
      <c r="EM49" s="68"/>
      <c r="EN49" s="68"/>
      <c r="EO49" s="68"/>
      <c r="EP49" s="68"/>
      <c r="EQ49" s="68"/>
    </row>
    <row r="50" spans="1:147" ht="19.5" customHeight="1">
      <c r="A50" s="63"/>
      <c r="B50" s="30" t="s">
        <v>1802</v>
      </c>
      <c r="C50" s="63" t="s">
        <v>1533</v>
      </c>
      <c r="D50" s="63" t="s">
        <v>1534</v>
      </c>
      <c r="E50" s="63" t="s">
        <v>1535</v>
      </c>
      <c r="F50" s="63" t="s">
        <v>855</v>
      </c>
      <c r="G50" s="63"/>
      <c r="H50" s="63" t="s">
        <v>862</v>
      </c>
      <c r="I50" s="63">
        <v>58</v>
      </c>
      <c r="J50" s="63">
        <v>710000000</v>
      </c>
      <c r="K50" s="63" t="s">
        <v>1531</v>
      </c>
      <c r="L50" s="63" t="s">
        <v>1771</v>
      </c>
      <c r="M50" s="63" t="s">
        <v>359</v>
      </c>
      <c r="N50" s="63">
        <v>396473100</v>
      </c>
      <c r="O50" s="63" t="s">
        <v>1547</v>
      </c>
      <c r="P50" s="63" t="s">
        <v>686</v>
      </c>
      <c r="Q50" s="63" t="s">
        <v>1558</v>
      </c>
      <c r="R50" s="63"/>
      <c r="S50" s="63"/>
      <c r="T50" s="63">
        <v>0</v>
      </c>
      <c r="U50" s="63">
        <v>0</v>
      </c>
      <c r="V50" s="63">
        <v>100</v>
      </c>
      <c r="W50" s="63" t="s">
        <v>968</v>
      </c>
      <c r="X50" s="63" t="s">
        <v>886</v>
      </c>
      <c r="Y50" s="37">
        <v>220</v>
      </c>
      <c r="Z50" s="37">
        <v>341.33</v>
      </c>
      <c r="AA50" s="37">
        <f t="shared" si="0"/>
        <v>75092.59999999999</v>
      </c>
      <c r="AB50" s="37">
        <f t="shared" si="1"/>
        <v>84103.712</v>
      </c>
      <c r="AC50" s="37">
        <v>220</v>
      </c>
      <c r="AD50" s="37">
        <v>341.33</v>
      </c>
      <c r="AE50" s="37">
        <f t="shared" si="2"/>
        <v>75092.59999999999</v>
      </c>
      <c r="AF50" s="37">
        <f t="shared" si="3"/>
        <v>84103.712</v>
      </c>
      <c r="AG50" s="37">
        <v>220</v>
      </c>
      <c r="AH50" s="37">
        <v>341.33</v>
      </c>
      <c r="AI50" s="37">
        <f t="shared" si="4"/>
        <v>75092.59999999999</v>
      </c>
      <c r="AJ50" s="37">
        <f t="shared" si="5"/>
        <v>84103.712</v>
      </c>
      <c r="AK50" s="37">
        <v>220</v>
      </c>
      <c r="AL50" s="37">
        <v>341.33</v>
      </c>
      <c r="AM50" s="37">
        <f t="shared" si="6"/>
        <v>75092.59999999999</v>
      </c>
      <c r="AN50" s="37">
        <f t="shared" si="7"/>
        <v>84103.712</v>
      </c>
      <c r="AO50" s="37"/>
      <c r="AP50" s="37"/>
      <c r="AQ50" s="37">
        <f t="shared" si="8"/>
        <v>0</v>
      </c>
      <c r="AR50" s="37">
        <f t="shared" si="9"/>
        <v>0</v>
      </c>
      <c r="AS50" s="37"/>
      <c r="AT50" s="37"/>
      <c r="AU50" s="37">
        <f t="shared" si="10"/>
        <v>0</v>
      </c>
      <c r="AV50" s="37">
        <f t="shared" si="11"/>
        <v>0</v>
      </c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>
        <f t="shared" si="12"/>
        <v>880</v>
      </c>
      <c r="ED50" s="37">
        <f t="shared" si="13"/>
        <v>300370.39999999997</v>
      </c>
      <c r="EE50" s="37">
        <f t="shared" si="14"/>
        <v>336414.848</v>
      </c>
      <c r="EF50" s="38" t="s">
        <v>1532</v>
      </c>
      <c r="EG50" s="63"/>
      <c r="EH50" s="38"/>
      <c r="EI50" s="68" t="s">
        <v>1342</v>
      </c>
      <c r="EJ50" s="68" t="s">
        <v>1566</v>
      </c>
      <c r="EK50" s="68" t="s">
        <v>1567</v>
      </c>
      <c r="EL50" s="68"/>
      <c r="EM50" s="68"/>
      <c r="EN50" s="68"/>
      <c r="EO50" s="68"/>
      <c r="EP50" s="68"/>
      <c r="EQ50" s="68"/>
    </row>
    <row r="51" spans="1:147" ht="19.5" customHeight="1">
      <c r="A51" s="63"/>
      <c r="B51" s="30" t="s">
        <v>1803</v>
      </c>
      <c r="C51" s="63" t="s">
        <v>1533</v>
      </c>
      <c r="D51" s="63" t="s">
        <v>1534</v>
      </c>
      <c r="E51" s="63" t="s">
        <v>1535</v>
      </c>
      <c r="F51" s="63" t="s">
        <v>855</v>
      </c>
      <c r="G51" s="63"/>
      <c r="H51" s="63" t="s">
        <v>862</v>
      </c>
      <c r="I51" s="63">
        <v>58</v>
      </c>
      <c r="J51" s="63">
        <v>710000000</v>
      </c>
      <c r="K51" s="63" t="s">
        <v>1531</v>
      </c>
      <c r="L51" s="63" t="s">
        <v>1771</v>
      </c>
      <c r="M51" s="63" t="s">
        <v>359</v>
      </c>
      <c r="N51" s="63" t="s">
        <v>1582</v>
      </c>
      <c r="O51" s="63" t="s">
        <v>1540</v>
      </c>
      <c r="P51" s="63" t="s">
        <v>686</v>
      </c>
      <c r="Q51" s="63" t="s">
        <v>1558</v>
      </c>
      <c r="R51" s="63"/>
      <c r="S51" s="63"/>
      <c r="T51" s="63">
        <v>0</v>
      </c>
      <c r="U51" s="63">
        <v>0</v>
      </c>
      <c r="V51" s="63">
        <v>100</v>
      </c>
      <c r="W51" s="63" t="s">
        <v>968</v>
      </c>
      <c r="X51" s="63" t="s">
        <v>886</v>
      </c>
      <c r="Y51" s="37">
        <v>100</v>
      </c>
      <c r="Z51" s="37">
        <v>341.33</v>
      </c>
      <c r="AA51" s="37">
        <f t="shared" si="0"/>
        <v>34133</v>
      </c>
      <c r="AB51" s="37">
        <f t="shared" si="1"/>
        <v>38228.96000000001</v>
      </c>
      <c r="AC51" s="37">
        <v>100</v>
      </c>
      <c r="AD51" s="37">
        <v>341.33</v>
      </c>
      <c r="AE51" s="37">
        <f t="shared" si="2"/>
        <v>34133</v>
      </c>
      <c r="AF51" s="37">
        <f t="shared" si="3"/>
        <v>38228.96000000001</v>
      </c>
      <c r="AG51" s="37">
        <v>100</v>
      </c>
      <c r="AH51" s="37">
        <v>341.33</v>
      </c>
      <c r="AI51" s="37">
        <f t="shared" si="4"/>
        <v>34133</v>
      </c>
      <c r="AJ51" s="37">
        <f t="shared" si="5"/>
        <v>38228.96000000001</v>
      </c>
      <c r="AK51" s="37">
        <v>100</v>
      </c>
      <c r="AL51" s="37">
        <v>341.33</v>
      </c>
      <c r="AM51" s="37">
        <f t="shared" si="6"/>
        <v>34133</v>
      </c>
      <c r="AN51" s="37">
        <f t="shared" si="7"/>
        <v>38228.96000000001</v>
      </c>
      <c r="AO51" s="37"/>
      <c r="AP51" s="37"/>
      <c r="AQ51" s="37">
        <f t="shared" si="8"/>
        <v>0</v>
      </c>
      <c r="AR51" s="37">
        <f t="shared" si="9"/>
        <v>0</v>
      </c>
      <c r="AS51" s="37"/>
      <c r="AT51" s="37"/>
      <c r="AU51" s="37">
        <f t="shared" si="10"/>
        <v>0</v>
      </c>
      <c r="AV51" s="37">
        <f t="shared" si="11"/>
        <v>0</v>
      </c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>
        <f t="shared" si="12"/>
        <v>400</v>
      </c>
      <c r="ED51" s="37">
        <f t="shared" si="13"/>
        <v>136532</v>
      </c>
      <c r="EE51" s="37">
        <f t="shared" si="14"/>
        <v>152915.84000000003</v>
      </c>
      <c r="EF51" s="38" t="s">
        <v>1532</v>
      </c>
      <c r="EG51" s="63"/>
      <c r="EH51" s="38"/>
      <c r="EI51" s="68" t="s">
        <v>1342</v>
      </c>
      <c r="EJ51" s="68" t="s">
        <v>1566</v>
      </c>
      <c r="EK51" s="68" t="s">
        <v>1567</v>
      </c>
      <c r="EL51" s="68"/>
      <c r="EM51" s="68"/>
      <c r="EN51" s="68"/>
      <c r="EO51" s="68"/>
      <c r="EP51" s="68"/>
      <c r="EQ51" s="68"/>
    </row>
    <row r="52" spans="1:147" ht="19.5" customHeight="1">
      <c r="A52" s="63"/>
      <c r="B52" s="30" t="s">
        <v>1804</v>
      </c>
      <c r="C52" s="63" t="s">
        <v>1533</v>
      </c>
      <c r="D52" s="63" t="s">
        <v>1534</v>
      </c>
      <c r="E52" s="63" t="s">
        <v>1535</v>
      </c>
      <c r="F52" s="63" t="s">
        <v>855</v>
      </c>
      <c r="G52" s="63"/>
      <c r="H52" s="63" t="s">
        <v>862</v>
      </c>
      <c r="I52" s="63">
        <v>58</v>
      </c>
      <c r="J52" s="63">
        <v>710000000</v>
      </c>
      <c r="K52" s="63" t="s">
        <v>1531</v>
      </c>
      <c r="L52" s="63" t="s">
        <v>1771</v>
      </c>
      <c r="M52" s="63" t="s">
        <v>359</v>
      </c>
      <c r="N52" s="63">
        <v>475030100</v>
      </c>
      <c r="O52" s="63" t="s">
        <v>1539</v>
      </c>
      <c r="P52" s="63" t="s">
        <v>686</v>
      </c>
      <c r="Q52" s="63" t="s">
        <v>1558</v>
      </c>
      <c r="R52" s="63"/>
      <c r="S52" s="63"/>
      <c r="T52" s="63">
        <v>0</v>
      </c>
      <c r="U52" s="63">
        <v>0</v>
      </c>
      <c r="V52" s="63">
        <v>100</v>
      </c>
      <c r="W52" s="63" t="s">
        <v>968</v>
      </c>
      <c r="X52" s="63" t="s">
        <v>886</v>
      </c>
      <c r="Y52" s="37">
        <v>34</v>
      </c>
      <c r="Z52" s="37">
        <v>325.28</v>
      </c>
      <c r="AA52" s="37">
        <f t="shared" si="0"/>
        <v>11059.519999999999</v>
      </c>
      <c r="AB52" s="37">
        <f t="shared" si="1"/>
        <v>12386.6624</v>
      </c>
      <c r="AC52" s="37">
        <v>34</v>
      </c>
      <c r="AD52" s="37">
        <v>325.28</v>
      </c>
      <c r="AE52" s="37">
        <f t="shared" si="2"/>
        <v>11059.519999999999</v>
      </c>
      <c r="AF52" s="37">
        <f t="shared" si="3"/>
        <v>12386.6624</v>
      </c>
      <c r="AG52" s="37">
        <v>34</v>
      </c>
      <c r="AH52" s="37">
        <v>325.28</v>
      </c>
      <c r="AI52" s="37">
        <f t="shared" si="4"/>
        <v>11059.519999999999</v>
      </c>
      <c r="AJ52" s="37">
        <f aca="true" t="shared" si="15" ref="AJ52:AJ83">IF(X52="С НДС",AI52*1.12,AI52)</f>
        <v>12386.6624</v>
      </c>
      <c r="AK52" s="37">
        <v>34</v>
      </c>
      <c r="AL52" s="37">
        <v>325.28</v>
      </c>
      <c r="AM52" s="37">
        <f t="shared" si="6"/>
        <v>11059.519999999999</v>
      </c>
      <c r="AN52" s="37">
        <f aca="true" t="shared" si="16" ref="AN52:AN83">IF(X52="С НДС",AM52*1.12,AM52)</f>
        <v>12386.6624</v>
      </c>
      <c r="AO52" s="37"/>
      <c r="AP52" s="37"/>
      <c r="AQ52" s="37">
        <f t="shared" si="8"/>
        <v>0</v>
      </c>
      <c r="AR52" s="37">
        <f aca="true" t="shared" si="17" ref="AR52:AR83">IF(X52="С НДС",AQ52*1.12,AQ52)</f>
        <v>0</v>
      </c>
      <c r="AS52" s="37"/>
      <c r="AT52" s="37"/>
      <c r="AU52" s="37">
        <f t="shared" si="10"/>
        <v>0</v>
      </c>
      <c r="AV52" s="37">
        <f aca="true" t="shared" si="18" ref="AV52:AV83">IF(X52="С НДС",AU52*1.12,AU52)</f>
        <v>0</v>
      </c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>
        <f aca="true" t="shared" si="19" ref="EC52:EC83">SUM(Y52,AC52,AG52,AK52,AO52)</f>
        <v>136</v>
      </c>
      <c r="ED52" s="37">
        <f aca="true" t="shared" si="20" ref="ED52:ED83">SUM(AU52,AQ52,AM52,AE52,AA52,AI52)</f>
        <v>44238.079999999994</v>
      </c>
      <c r="EE52" s="37">
        <f aca="true" t="shared" si="21" ref="EE52:EE83">IF(X52="С НДС",ED52*1.12,ED52)</f>
        <v>49546.6496</v>
      </c>
      <c r="EF52" s="38" t="s">
        <v>1532</v>
      </c>
      <c r="EG52" s="63"/>
      <c r="EH52" s="38"/>
      <c r="EI52" s="68" t="s">
        <v>1342</v>
      </c>
      <c r="EJ52" s="68" t="s">
        <v>1565</v>
      </c>
      <c r="EK52" s="68" t="s">
        <v>1565</v>
      </c>
      <c r="EL52" s="68"/>
      <c r="EM52" s="68"/>
      <c r="EN52" s="68"/>
      <c r="EO52" s="68"/>
      <c r="EP52" s="68"/>
      <c r="EQ52" s="68"/>
    </row>
    <row r="53" spans="1:147" ht="19.5" customHeight="1">
      <c r="A53" s="63"/>
      <c r="B53" s="30" t="s">
        <v>1805</v>
      </c>
      <c r="C53" s="63" t="s">
        <v>1533</v>
      </c>
      <c r="D53" s="63" t="s">
        <v>1534</v>
      </c>
      <c r="E53" s="63" t="s">
        <v>1535</v>
      </c>
      <c r="F53" s="63" t="s">
        <v>855</v>
      </c>
      <c r="G53" s="63"/>
      <c r="H53" s="63" t="s">
        <v>862</v>
      </c>
      <c r="I53" s="63">
        <v>58</v>
      </c>
      <c r="J53" s="63">
        <v>710000000</v>
      </c>
      <c r="K53" s="63" t="s">
        <v>1531</v>
      </c>
      <c r="L53" s="63" t="s">
        <v>1771</v>
      </c>
      <c r="M53" s="63" t="s">
        <v>359</v>
      </c>
      <c r="N53" s="63" t="s">
        <v>1583</v>
      </c>
      <c r="O53" s="63" t="s">
        <v>1537</v>
      </c>
      <c r="P53" s="63" t="s">
        <v>686</v>
      </c>
      <c r="Q53" s="63" t="s">
        <v>1558</v>
      </c>
      <c r="R53" s="63"/>
      <c r="S53" s="63"/>
      <c r="T53" s="63">
        <v>0</v>
      </c>
      <c r="U53" s="63">
        <v>0</v>
      </c>
      <c r="V53" s="63">
        <v>100</v>
      </c>
      <c r="W53" s="63" t="s">
        <v>968</v>
      </c>
      <c r="X53" s="63" t="s">
        <v>886</v>
      </c>
      <c r="Y53" s="37">
        <v>10</v>
      </c>
      <c r="Z53" s="37">
        <v>325.28</v>
      </c>
      <c r="AA53" s="37">
        <f t="shared" si="0"/>
        <v>3252.7999999999997</v>
      </c>
      <c r="AB53" s="37">
        <f t="shared" si="1"/>
        <v>3643.136</v>
      </c>
      <c r="AC53" s="37">
        <v>10</v>
      </c>
      <c r="AD53" s="37">
        <v>325.28</v>
      </c>
      <c r="AE53" s="37">
        <f t="shared" si="2"/>
        <v>3252.7999999999997</v>
      </c>
      <c r="AF53" s="37">
        <f t="shared" si="3"/>
        <v>3643.136</v>
      </c>
      <c r="AG53" s="37">
        <v>10</v>
      </c>
      <c r="AH53" s="37">
        <v>325.28</v>
      </c>
      <c r="AI53" s="37">
        <f t="shared" si="4"/>
        <v>3252.7999999999997</v>
      </c>
      <c r="AJ53" s="37">
        <f t="shared" si="15"/>
        <v>3643.136</v>
      </c>
      <c r="AK53" s="37">
        <v>10</v>
      </c>
      <c r="AL53" s="37">
        <v>325.28</v>
      </c>
      <c r="AM53" s="37">
        <f t="shared" si="6"/>
        <v>3252.7999999999997</v>
      </c>
      <c r="AN53" s="37">
        <f t="shared" si="16"/>
        <v>3643.136</v>
      </c>
      <c r="AO53" s="37"/>
      <c r="AP53" s="37"/>
      <c r="AQ53" s="37">
        <f t="shared" si="8"/>
        <v>0</v>
      </c>
      <c r="AR53" s="37">
        <f t="shared" si="17"/>
        <v>0</v>
      </c>
      <c r="AS53" s="37"/>
      <c r="AT53" s="37"/>
      <c r="AU53" s="37">
        <f t="shared" si="10"/>
        <v>0</v>
      </c>
      <c r="AV53" s="37">
        <f t="shared" si="18"/>
        <v>0</v>
      </c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>
        <f t="shared" si="19"/>
        <v>40</v>
      </c>
      <c r="ED53" s="37">
        <f t="shared" si="20"/>
        <v>13011.199999999999</v>
      </c>
      <c r="EE53" s="37">
        <f t="shared" si="21"/>
        <v>14572.544</v>
      </c>
      <c r="EF53" s="38" t="s">
        <v>1532</v>
      </c>
      <c r="EG53" s="63"/>
      <c r="EH53" s="38"/>
      <c r="EI53" s="68" t="s">
        <v>1342</v>
      </c>
      <c r="EJ53" s="68" t="s">
        <v>1565</v>
      </c>
      <c r="EK53" s="68" t="s">
        <v>1565</v>
      </c>
      <c r="EL53" s="68"/>
      <c r="EM53" s="68"/>
      <c r="EN53" s="68"/>
      <c r="EO53" s="68"/>
      <c r="EP53" s="68"/>
      <c r="EQ53" s="68"/>
    </row>
    <row r="54" spans="1:147" ht="19.5" customHeight="1">
      <c r="A54" s="63"/>
      <c r="B54" s="30" t="s">
        <v>1806</v>
      </c>
      <c r="C54" s="63" t="s">
        <v>1533</v>
      </c>
      <c r="D54" s="63" t="s">
        <v>1534</v>
      </c>
      <c r="E54" s="63" t="s">
        <v>1535</v>
      </c>
      <c r="F54" s="63" t="s">
        <v>855</v>
      </c>
      <c r="G54" s="63"/>
      <c r="H54" s="63" t="s">
        <v>862</v>
      </c>
      <c r="I54" s="63">
        <v>58</v>
      </c>
      <c r="J54" s="63">
        <v>710000000</v>
      </c>
      <c r="K54" s="63" t="s">
        <v>1531</v>
      </c>
      <c r="L54" s="63" t="s">
        <v>1771</v>
      </c>
      <c r="M54" s="63" t="s">
        <v>359</v>
      </c>
      <c r="N54" s="63">
        <v>231010000</v>
      </c>
      <c r="O54" s="63" t="s">
        <v>1536</v>
      </c>
      <c r="P54" s="63" t="s">
        <v>686</v>
      </c>
      <c r="Q54" s="63" t="s">
        <v>1558</v>
      </c>
      <c r="R54" s="63"/>
      <c r="S54" s="63"/>
      <c r="T54" s="63">
        <v>0</v>
      </c>
      <c r="U54" s="63">
        <v>0</v>
      </c>
      <c r="V54" s="63">
        <v>100</v>
      </c>
      <c r="W54" s="63" t="s">
        <v>968</v>
      </c>
      <c r="X54" s="63" t="s">
        <v>886</v>
      </c>
      <c r="Y54" s="37">
        <v>13</v>
      </c>
      <c r="Z54" s="37">
        <v>325.28</v>
      </c>
      <c r="AA54" s="37">
        <f t="shared" si="0"/>
        <v>4228.639999999999</v>
      </c>
      <c r="AB54" s="37">
        <f t="shared" si="1"/>
        <v>4736.0768</v>
      </c>
      <c r="AC54" s="37">
        <v>13</v>
      </c>
      <c r="AD54" s="37">
        <v>325.28</v>
      </c>
      <c r="AE54" s="37">
        <f t="shared" si="2"/>
        <v>4228.639999999999</v>
      </c>
      <c r="AF54" s="37">
        <f t="shared" si="3"/>
        <v>4736.0768</v>
      </c>
      <c r="AG54" s="37">
        <v>13</v>
      </c>
      <c r="AH54" s="37">
        <v>325.28</v>
      </c>
      <c r="AI54" s="37">
        <f t="shared" si="4"/>
        <v>4228.639999999999</v>
      </c>
      <c r="AJ54" s="37">
        <f t="shared" si="15"/>
        <v>4736.0768</v>
      </c>
      <c r="AK54" s="37">
        <v>13</v>
      </c>
      <c r="AL54" s="37">
        <v>325.28</v>
      </c>
      <c r="AM54" s="37">
        <f t="shared" si="6"/>
        <v>4228.639999999999</v>
      </c>
      <c r="AN54" s="37">
        <f t="shared" si="16"/>
        <v>4736.0768</v>
      </c>
      <c r="AO54" s="37"/>
      <c r="AP54" s="37"/>
      <c r="AQ54" s="37">
        <f t="shared" si="8"/>
        <v>0</v>
      </c>
      <c r="AR54" s="37">
        <f t="shared" si="17"/>
        <v>0</v>
      </c>
      <c r="AS54" s="37"/>
      <c r="AT54" s="37"/>
      <c r="AU54" s="37">
        <f t="shared" si="10"/>
        <v>0</v>
      </c>
      <c r="AV54" s="37">
        <f t="shared" si="18"/>
        <v>0</v>
      </c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>
        <f t="shared" si="19"/>
        <v>52</v>
      </c>
      <c r="ED54" s="37">
        <f t="shared" si="20"/>
        <v>16914.559999999998</v>
      </c>
      <c r="EE54" s="37">
        <f t="shared" si="21"/>
        <v>18944.3072</v>
      </c>
      <c r="EF54" s="38" t="s">
        <v>1532</v>
      </c>
      <c r="EG54" s="63"/>
      <c r="EH54" s="38"/>
      <c r="EI54" s="68" t="s">
        <v>1342</v>
      </c>
      <c r="EJ54" s="68" t="s">
        <v>1565</v>
      </c>
      <c r="EK54" s="68" t="s">
        <v>1565</v>
      </c>
      <c r="EL54" s="68"/>
      <c r="EM54" s="68"/>
      <c r="EN54" s="68"/>
      <c r="EO54" s="68"/>
      <c r="EP54" s="68"/>
      <c r="EQ54" s="68"/>
    </row>
    <row r="55" spans="1:147" ht="19.5" customHeight="1">
      <c r="A55" s="63"/>
      <c r="B55" s="30" t="s">
        <v>1807</v>
      </c>
      <c r="C55" s="63" t="s">
        <v>1533</v>
      </c>
      <c r="D55" s="63" t="s">
        <v>1534</v>
      </c>
      <c r="E55" s="63" t="s">
        <v>1535</v>
      </c>
      <c r="F55" s="63" t="s">
        <v>855</v>
      </c>
      <c r="G55" s="63"/>
      <c r="H55" s="63" t="s">
        <v>862</v>
      </c>
      <c r="I55" s="63">
        <v>58</v>
      </c>
      <c r="J55" s="63">
        <v>710000000</v>
      </c>
      <c r="K55" s="63" t="s">
        <v>1531</v>
      </c>
      <c r="L55" s="63" t="s">
        <v>1771</v>
      </c>
      <c r="M55" s="63" t="s">
        <v>359</v>
      </c>
      <c r="N55" s="63">
        <v>154820100</v>
      </c>
      <c r="O55" s="63" t="s">
        <v>1538</v>
      </c>
      <c r="P55" s="63" t="s">
        <v>686</v>
      </c>
      <c r="Q55" s="63" t="s">
        <v>1558</v>
      </c>
      <c r="R55" s="63"/>
      <c r="S55" s="63"/>
      <c r="T55" s="63">
        <v>0</v>
      </c>
      <c r="U55" s="63">
        <v>0</v>
      </c>
      <c r="V55" s="63">
        <v>100</v>
      </c>
      <c r="W55" s="63" t="s">
        <v>968</v>
      </c>
      <c r="X55" s="63" t="s">
        <v>886</v>
      </c>
      <c r="Y55" s="37">
        <v>21</v>
      </c>
      <c r="Z55" s="37">
        <v>325.28</v>
      </c>
      <c r="AA55" s="37">
        <f t="shared" si="0"/>
        <v>6830.879999999999</v>
      </c>
      <c r="AB55" s="37">
        <f t="shared" si="1"/>
        <v>7650.585599999999</v>
      </c>
      <c r="AC55" s="37">
        <v>21</v>
      </c>
      <c r="AD55" s="37">
        <v>325.28</v>
      </c>
      <c r="AE55" s="37">
        <f t="shared" si="2"/>
        <v>6830.879999999999</v>
      </c>
      <c r="AF55" s="37">
        <f t="shared" si="3"/>
        <v>7650.585599999999</v>
      </c>
      <c r="AG55" s="37">
        <v>21</v>
      </c>
      <c r="AH55" s="37">
        <v>325.28</v>
      </c>
      <c r="AI55" s="37">
        <f t="shared" si="4"/>
        <v>6830.879999999999</v>
      </c>
      <c r="AJ55" s="37">
        <f t="shared" si="15"/>
        <v>7650.585599999999</v>
      </c>
      <c r="AK55" s="37">
        <v>21</v>
      </c>
      <c r="AL55" s="37">
        <v>325.28</v>
      </c>
      <c r="AM55" s="37">
        <f t="shared" si="6"/>
        <v>6830.879999999999</v>
      </c>
      <c r="AN55" s="37">
        <f t="shared" si="16"/>
        <v>7650.585599999999</v>
      </c>
      <c r="AO55" s="37"/>
      <c r="AP55" s="37"/>
      <c r="AQ55" s="37">
        <f t="shared" si="8"/>
        <v>0</v>
      </c>
      <c r="AR55" s="37">
        <f t="shared" si="17"/>
        <v>0</v>
      </c>
      <c r="AS55" s="37"/>
      <c r="AT55" s="37"/>
      <c r="AU55" s="37">
        <f t="shared" si="10"/>
        <v>0</v>
      </c>
      <c r="AV55" s="37">
        <f t="shared" si="18"/>
        <v>0</v>
      </c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>
        <f t="shared" si="19"/>
        <v>84</v>
      </c>
      <c r="ED55" s="37">
        <f t="shared" si="20"/>
        <v>27323.519999999997</v>
      </c>
      <c r="EE55" s="37">
        <f t="shared" si="21"/>
        <v>30602.342399999998</v>
      </c>
      <c r="EF55" s="38" t="s">
        <v>1532</v>
      </c>
      <c r="EG55" s="63"/>
      <c r="EH55" s="38"/>
      <c r="EI55" s="68" t="s">
        <v>1342</v>
      </c>
      <c r="EJ55" s="68" t="s">
        <v>1565</v>
      </c>
      <c r="EK55" s="68" t="s">
        <v>1565</v>
      </c>
      <c r="EL55" s="68"/>
      <c r="EM55" s="68"/>
      <c r="EN55" s="68"/>
      <c r="EO55" s="68"/>
      <c r="EP55" s="68"/>
      <c r="EQ55" s="68"/>
    </row>
    <row r="56" spans="1:147" ht="19.5" customHeight="1">
      <c r="A56" s="63"/>
      <c r="B56" s="30" t="s">
        <v>1808</v>
      </c>
      <c r="C56" s="63" t="s">
        <v>1533</v>
      </c>
      <c r="D56" s="63" t="s">
        <v>1534</v>
      </c>
      <c r="E56" s="63" t="s">
        <v>1535</v>
      </c>
      <c r="F56" s="63" t="s">
        <v>855</v>
      </c>
      <c r="G56" s="63"/>
      <c r="H56" s="63" t="s">
        <v>862</v>
      </c>
      <c r="I56" s="63">
        <v>58</v>
      </c>
      <c r="J56" s="63">
        <v>710000000</v>
      </c>
      <c r="K56" s="63" t="s">
        <v>1531</v>
      </c>
      <c r="L56" s="63" t="s">
        <v>1771</v>
      </c>
      <c r="M56" s="63" t="s">
        <v>359</v>
      </c>
      <c r="N56" s="63">
        <v>433257100</v>
      </c>
      <c r="O56" s="63" t="s">
        <v>1585</v>
      </c>
      <c r="P56" s="63" t="s">
        <v>686</v>
      </c>
      <c r="Q56" s="63" t="s">
        <v>1558</v>
      </c>
      <c r="R56" s="63"/>
      <c r="S56" s="63"/>
      <c r="T56" s="63">
        <v>0</v>
      </c>
      <c r="U56" s="63">
        <v>0</v>
      </c>
      <c r="V56" s="63">
        <v>100</v>
      </c>
      <c r="W56" s="63" t="s">
        <v>968</v>
      </c>
      <c r="X56" s="63" t="s">
        <v>886</v>
      </c>
      <c r="Y56" s="37">
        <v>14</v>
      </c>
      <c r="Z56" s="37">
        <v>325.28</v>
      </c>
      <c r="AA56" s="37">
        <f t="shared" si="0"/>
        <v>4553.92</v>
      </c>
      <c r="AB56" s="37">
        <f t="shared" si="1"/>
        <v>5100.3904</v>
      </c>
      <c r="AC56" s="37">
        <v>14</v>
      </c>
      <c r="AD56" s="37">
        <v>325.28</v>
      </c>
      <c r="AE56" s="37">
        <f t="shared" si="2"/>
        <v>4553.92</v>
      </c>
      <c r="AF56" s="37">
        <f t="shared" si="3"/>
        <v>5100.3904</v>
      </c>
      <c r="AG56" s="37">
        <v>14</v>
      </c>
      <c r="AH56" s="37">
        <v>325.28</v>
      </c>
      <c r="AI56" s="37">
        <f t="shared" si="4"/>
        <v>4553.92</v>
      </c>
      <c r="AJ56" s="37">
        <f t="shared" si="15"/>
        <v>5100.3904</v>
      </c>
      <c r="AK56" s="37">
        <v>14</v>
      </c>
      <c r="AL56" s="37">
        <v>325.28</v>
      </c>
      <c r="AM56" s="37">
        <f t="shared" si="6"/>
        <v>4553.92</v>
      </c>
      <c r="AN56" s="37">
        <f t="shared" si="16"/>
        <v>5100.3904</v>
      </c>
      <c r="AO56" s="37"/>
      <c r="AP56" s="37"/>
      <c r="AQ56" s="37">
        <f t="shared" si="8"/>
        <v>0</v>
      </c>
      <c r="AR56" s="37">
        <f t="shared" si="17"/>
        <v>0</v>
      </c>
      <c r="AS56" s="37"/>
      <c r="AT56" s="37"/>
      <c r="AU56" s="37">
        <f t="shared" si="10"/>
        <v>0</v>
      </c>
      <c r="AV56" s="37">
        <f t="shared" si="18"/>
        <v>0</v>
      </c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>
        <f t="shared" si="19"/>
        <v>56</v>
      </c>
      <c r="ED56" s="37">
        <f t="shared" si="20"/>
        <v>18215.68</v>
      </c>
      <c r="EE56" s="37">
        <f t="shared" si="21"/>
        <v>20401.5616</v>
      </c>
      <c r="EF56" s="38" t="s">
        <v>1532</v>
      </c>
      <c r="EG56" s="63"/>
      <c r="EH56" s="38"/>
      <c r="EI56" s="68" t="s">
        <v>1342</v>
      </c>
      <c r="EJ56" s="68" t="s">
        <v>1565</v>
      </c>
      <c r="EK56" s="68" t="s">
        <v>1565</v>
      </c>
      <c r="EL56" s="68"/>
      <c r="EM56" s="68"/>
      <c r="EN56" s="68"/>
      <c r="EO56" s="68"/>
      <c r="EP56" s="68"/>
      <c r="EQ56" s="68"/>
    </row>
    <row r="57" spans="1:147" ht="19.5" customHeight="1">
      <c r="A57" s="63"/>
      <c r="B57" s="30" t="s">
        <v>1809</v>
      </c>
      <c r="C57" s="63" t="s">
        <v>1533</v>
      </c>
      <c r="D57" s="63" t="s">
        <v>1534</v>
      </c>
      <c r="E57" s="63" t="s">
        <v>1535</v>
      </c>
      <c r="F57" s="63" t="s">
        <v>855</v>
      </c>
      <c r="G57" s="63"/>
      <c r="H57" s="63" t="s">
        <v>862</v>
      </c>
      <c r="I57" s="63">
        <v>58</v>
      </c>
      <c r="J57" s="63">
        <v>710000000</v>
      </c>
      <c r="K57" s="63" t="s">
        <v>1531</v>
      </c>
      <c r="L57" s="63" t="s">
        <v>1771</v>
      </c>
      <c r="M57" s="63" t="s">
        <v>359</v>
      </c>
      <c r="N57" s="63">
        <v>431010000</v>
      </c>
      <c r="O57" s="63" t="s">
        <v>1551</v>
      </c>
      <c r="P57" s="63" t="s">
        <v>686</v>
      </c>
      <c r="Q57" s="63" t="s">
        <v>1558</v>
      </c>
      <c r="R57" s="63"/>
      <c r="S57" s="63"/>
      <c r="T57" s="63">
        <v>0</v>
      </c>
      <c r="U57" s="63">
        <v>0</v>
      </c>
      <c r="V57" s="63">
        <v>100</v>
      </c>
      <c r="W57" s="63" t="s">
        <v>968</v>
      </c>
      <c r="X57" s="63" t="s">
        <v>886</v>
      </c>
      <c r="Y57" s="37">
        <v>19</v>
      </c>
      <c r="Z57" s="37">
        <v>325.28</v>
      </c>
      <c r="AA57" s="37">
        <f t="shared" si="0"/>
        <v>6180.32</v>
      </c>
      <c r="AB57" s="37">
        <f t="shared" si="1"/>
        <v>6921.9584</v>
      </c>
      <c r="AC57" s="37">
        <v>19</v>
      </c>
      <c r="AD57" s="37">
        <v>325.28</v>
      </c>
      <c r="AE57" s="37">
        <f t="shared" si="2"/>
        <v>6180.32</v>
      </c>
      <c r="AF57" s="37">
        <f t="shared" si="3"/>
        <v>6921.9584</v>
      </c>
      <c r="AG57" s="37">
        <v>19</v>
      </c>
      <c r="AH57" s="37">
        <v>325.28</v>
      </c>
      <c r="AI57" s="37">
        <f t="shared" si="4"/>
        <v>6180.32</v>
      </c>
      <c r="AJ57" s="37">
        <f t="shared" si="15"/>
        <v>6921.9584</v>
      </c>
      <c r="AK57" s="37">
        <v>19</v>
      </c>
      <c r="AL57" s="37">
        <v>325.28</v>
      </c>
      <c r="AM57" s="37">
        <f t="shared" si="6"/>
        <v>6180.32</v>
      </c>
      <c r="AN57" s="37">
        <f t="shared" si="16"/>
        <v>6921.9584</v>
      </c>
      <c r="AO57" s="37"/>
      <c r="AP57" s="37"/>
      <c r="AQ57" s="37">
        <f t="shared" si="8"/>
        <v>0</v>
      </c>
      <c r="AR57" s="37">
        <f t="shared" si="17"/>
        <v>0</v>
      </c>
      <c r="AS57" s="37"/>
      <c r="AT57" s="37"/>
      <c r="AU57" s="37">
        <f t="shared" si="10"/>
        <v>0</v>
      </c>
      <c r="AV57" s="37">
        <f t="shared" si="18"/>
        <v>0</v>
      </c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>
        <f t="shared" si="19"/>
        <v>76</v>
      </c>
      <c r="ED57" s="37">
        <f t="shared" si="20"/>
        <v>24721.28</v>
      </c>
      <c r="EE57" s="37">
        <f t="shared" si="21"/>
        <v>27687.8336</v>
      </c>
      <c r="EF57" s="38" t="s">
        <v>1532</v>
      </c>
      <c r="EG57" s="63"/>
      <c r="EH57" s="38"/>
      <c r="EI57" s="68" t="s">
        <v>1342</v>
      </c>
      <c r="EJ57" s="68" t="s">
        <v>1565</v>
      </c>
      <c r="EK57" s="68" t="s">
        <v>1565</v>
      </c>
      <c r="EL57" s="68"/>
      <c r="EM57" s="68"/>
      <c r="EN57" s="68"/>
      <c r="EO57" s="68"/>
      <c r="EP57" s="68"/>
      <c r="EQ57" s="68"/>
    </row>
    <row r="58" spans="1:147" ht="19.5" customHeight="1">
      <c r="A58" s="63"/>
      <c r="B58" s="30" t="s">
        <v>1810</v>
      </c>
      <c r="C58" s="63" t="s">
        <v>1533</v>
      </c>
      <c r="D58" s="63" t="s">
        <v>1534</v>
      </c>
      <c r="E58" s="63" t="s">
        <v>1535</v>
      </c>
      <c r="F58" s="63" t="s">
        <v>855</v>
      </c>
      <c r="G58" s="63"/>
      <c r="H58" s="63" t="s">
        <v>862</v>
      </c>
      <c r="I58" s="63">
        <v>58</v>
      </c>
      <c r="J58" s="63">
        <v>710000000</v>
      </c>
      <c r="K58" s="63" t="s">
        <v>1531</v>
      </c>
      <c r="L58" s="63" t="s">
        <v>1771</v>
      </c>
      <c r="M58" s="63" t="s">
        <v>359</v>
      </c>
      <c r="N58" s="63">
        <v>511610000</v>
      </c>
      <c r="O58" s="63" t="s">
        <v>1550</v>
      </c>
      <c r="P58" s="63" t="s">
        <v>686</v>
      </c>
      <c r="Q58" s="63" t="s">
        <v>1558</v>
      </c>
      <c r="R58" s="63"/>
      <c r="S58" s="63"/>
      <c r="T58" s="63">
        <v>0</v>
      </c>
      <c r="U58" s="63">
        <v>0</v>
      </c>
      <c r="V58" s="63">
        <v>100</v>
      </c>
      <c r="W58" s="63" t="s">
        <v>968</v>
      </c>
      <c r="X58" s="63" t="s">
        <v>886</v>
      </c>
      <c r="Y58" s="37">
        <v>21</v>
      </c>
      <c r="Z58" s="37">
        <v>325.28</v>
      </c>
      <c r="AA58" s="37">
        <f t="shared" si="0"/>
        <v>6830.879999999999</v>
      </c>
      <c r="AB58" s="37">
        <f t="shared" si="1"/>
        <v>7650.585599999999</v>
      </c>
      <c r="AC58" s="37">
        <v>21</v>
      </c>
      <c r="AD58" s="37">
        <v>325.28</v>
      </c>
      <c r="AE58" s="37">
        <f t="shared" si="2"/>
        <v>6830.879999999999</v>
      </c>
      <c r="AF58" s="37">
        <f t="shared" si="3"/>
        <v>7650.585599999999</v>
      </c>
      <c r="AG58" s="37">
        <v>21</v>
      </c>
      <c r="AH58" s="37">
        <v>325.28</v>
      </c>
      <c r="AI58" s="37">
        <f t="shared" si="4"/>
        <v>6830.879999999999</v>
      </c>
      <c r="AJ58" s="37">
        <f t="shared" si="15"/>
        <v>7650.585599999999</v>
      </c>
      <c r="AK58" s="37">
        <v>21</v>
      </c>
      <c r="AL58" s="37">
        <v>325.28</v>
      </c>
      <c r="AM58" s="37">
        <f t="shared" si="6"/>
        <v>6830.879999999999</v>
      </c>
      <c r="AN58" s="37">
        <f t="shared" si="16"/>
        <v>7650.585599999999</v>
      </c>
      <c r="AO58" s="37"/>
      <c r="AP58" s="37"/>
      <c r="AQ58" s="37">
        <f t="shared" si="8"/>
        <v>0</v>
      </c>
      <c r="AR58" s="37">
        <f t="shared" si="17"/>
        <v>0</v>
      </c>
      <c r="AS58" s="37"/>
      <c r="AT58" s="37"/>
      <c r="AU58" s="37">
        <f t="shared" si="10"/>
        <v>0</v>
      </c>
      <c r="AV58" s="37">
        <f t="shared" si="18"/>
        <v>0</v>
      </c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>
        <f t="shared" si="19"/>
        <v>84</v>
      </c>
      <c r="ED58" s="37">
        <f t="shared" si="20"/>
        <v>27323.519999999997</v>
      </c>
      <c r="EE58" s="37">
        <f t="shared" si="21"/>
        <v>30602.342399999998</v>
      </c>
      <c r="EF58" s="38" t="s">
        <v>1532</v>
      </c>
      <c r="EG58" s="63"/>
      <c r="EH58" s="38"/>
      <c r="EI58" s="68" t="s">
        <v>1342</v>
      </c>
      <c r="EJ58" s="68" t="s">
        <v>1565</v>
      </c>
      <c r="EK58" s="68" t="s">
        <v>1565</v>
      </c>
      <c r="EL58" s="68"/>
      <c r="EM58" s="68"/>
      <c r="EN58" s="68"/>
      <c r="EO58" s="68"/>
      <c r="EP58" s="68"/>
      <c r="EQ58" s="68"/>
    </row>
    <row r="59" spans="1:147" ht="19.5" customHeight="1">
      <c r="A59" s="63"/>
      <c r="B59" s="30" t="s">
        <v>1811</v>
      </c>
      <c r="C59" s="63" t="s">
        <v>1533</v>
      </c>
      <c r="D59" s="63" t="s">
        <v>1534</v>
      </c>
      <c r="E59" s="63" t="s">
        <v>1535</v>
      </c>
      <c r="F59" s="63" t="s">
        <v>855</v>
      </c>
      <c r="G59" s="63"/>
      <c r="H59" s="63" t="s">
        <v>862</v>
      </c>
      <c r="I59" s="63">
        <v>58</v>
      </c>
      <c r="J59" s="63">
        <v>710000000</v>
      </c>
      <c r="K59" s="63" t="s">
        <v>1531</v>
      </c>
      <c r="L59" s="63" t="s">
        <v>1771</v>
      </c>
      <c r="M59" s="63" t="s">
        <v>359</v>
      </c>
      <c r="N59" s="63">
        <v>316621100</v>
      </c>
      <c r="O59" s="63" t="s">
        <v>1557</v>
      </c>
      <c r="P59" s="63" t="s">
        <v>686</v>
      </c>
      <c r="Q59" s="63" t="s">
        <v>1558</v>
      </c>
      <c r="R59" s="63"/>
      <c r="S59" s="63"/>
      <c r="T59" s="63">
        <v>0</v>
      </c>
      <c r="U59" s="63">
        <v>0</v>
      </c>
      <c r="V59" s="63">
        <v>100</v>
      </c>
      <c r="W59" s="63" t="s">
        <v>968</v>
      </c>
      <c r="X59" s="63" t="s">
        <v>886</v>
      </c>
      <c r="Y59" s="37">
        <v>16</v>
      </c>
      <c r="Z59" s="37">
        <v>325.28</v>
      </c>
      <c r="AA59" s="37">
        <f t="shared" si="0"/>
        <v>5204.48</v>
      </c>
      <c r="AB59" s="37">
        <f t="shared" si="1"/>
        <v>5829.0176</v>
      </c>
      <c r="AC59" s="37">
        <v>16</v>
      </c>
      <c r="AD59" s="37">
        <v>325.28</v>
      </c>
      <c r="AE59" s="37">
        <f t="shared" si="2"/>
        <v>5204.48</v>
      </c>
      <c r="AF59" s="37">
        <f t="shared" si="3"/>
        <v>5829.0176</v>
      </c>
      <c r="AG59" s="37">
        <v>16</v>
      </c>
      <c r="AH59" s="37">
        <v>325.28</v>
      </c>
      <c r="AI59" s="37">
        <f t="shared" si="4"/>
        <v>5204.48</v>
      </c>
      <c r="AJ59" s="37">
        <f t="shared" si="15"/>
        <v>5829.0176</v>
      </c>
      <c r="AK59" s="37">
        <v>16</v>
      </c>
      <c r="AL59" s="37">
        <v>325.28</v>
      </c>
      <c r="AM59" s="37">
        <f t="shared" si="6"/>
        <v>5204.48</v>
      </c>
      <c r="AN59" s="37">
        <f t="shared" si="16"/>
        <v>5829.0176</v>
      </c>
      <c r="AO59" s="37"/>
      <c r="AP59" s="37"/>
      <c r="AQ59" s="37">
        <f t="shared" si="8"/>
        <v>0</v>
      </c>
      <c r="AR59" s="37">
        <f t="shared" si="17"/>
        <v>0</v>
      </c>
      <c r="AS59" s="37"/>
      <c r="AT59" s="37"/>
      <c r="AU59" s="37">
        <f t="shared" si="10"/>
        <v>0</v>
      </c>
      <c r="AV59" s="37">
        <f t="shared" si="18"/>
        <v>0</v>
      </c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>
        <f t="shared" si="19"/>
        <v>64</v>
      </c>
      <c r="ED59" s="37">
        <f t="shared" si="20"/>
        <v>20817.92</v>
      </c>
      <c r="EE59" s="37">
        <f t="shared" si="21"/>
        <v>23316.0704</v>
      </c>
      <c r="EF59" s="38" t="s">
        <v>1532</v>
      </c>
      <c r="EG59" s="63"/>
      <c r="EH59" s="38"/>
      <c r="EI59" s="68" t="s">
        <v>1342</v>
      </c>
      <c r="EJ59" s="68" t="s">
        <v>1565</v>
      </c>
      <c r="EK59" s="68" t="s">
        <v>1565</v>
      </c>
      <c r="EL59" s="68"/>
      <c r="EM59" s="68"/>
      <c r="EN59" s="68"/>
      <c r="EO59" s="68"/>
      <c r="EP59" s="68"/>
      <c r="EQ59" s="68"/>
    </row>
    <row r="60" spans="1:147" ht="19.5" customHeight="1">
      <c r="A60" s="63"/>
      <c r="B60" s="30" t="s">
        <v>1812</v>
      </c>
      <c r="C60" s="63" t="s">
        <v>1533</v>
      </c>
      <c r="D60" s="63" t="s">
        <v>1534</v>
      </c>
      <c r="E60" s="63" t="s">
        <v>1535</v>
      </c>
      <c r="F60" s="63" t="s">
        <v>855</v>
      </c>
      <c r="G60" s="63"/>
      <c r="H60" s="63" t="s">
        <v>862</v>
      </c>
      <c r="I60" s="63">
        <v>58</v>
      </c>
      <c r="J60" s="63">
        <v>710000000</v>
      </c>
      <c r="K60" s="63" t="s">
        <v>1531</v>
      </c>
      <c r="L60" s="63" t="s">
        <v>1771</v>
      </c>
      <c r="M60" s="63" t="s">
        <v>359</v>
      </c>
      <c r="N60" s="63">
        <v>750000000</v>
      </c>
      <c r="O60" s="63" t="s">
        <v>1552</v>
      </c>
      <c r="P60" s="63" t="s">
        <v>686</v>
      </c>
      <c r="Q60" s="63" t="s">
        <v>1558</v>
      </c>
      <c r="R60" s="63"/>
      <c r="S60" s="63"/>
      <c r="T60" s="63">
        <v>0</v>
      </c>
      <c r="U60" s="63">
        <v>0</v>
      </c>
      <c r="V60" s="63">
        <v>100</v>
      </c>
      <c r="W60" s="63" t="s">
        <v>968</v>
      </c>
      <c r="X60" s="63" t="s">
        <v>886</v>
      </c>
      <c r="Y60" s="37">
        <v>2</v>
      </c>
      <c r="Z60" s="37">
        <v>325.28</v>
      </c>
      <c r="AA60" s="37">
        <f t="shared" si="0"/>
        <v>650.56</v>
      </c>
      <c r="AB60" s="37">
        <f t="shared" si="1"/>
        <v>728.6272</v>
      </c>
      <c r="AC60" s="37">
        <v>2</v>
      </c>
      <c r="AD60" s="37">
        <v>325.28</v>
      </c>
      <c r="AE60" s="37">
        <f t="shared" si="2"/>
        <v>650.56</v>
      </c>
      <c r="AF60" s="37">
        <f t="shared" si="3"/>
        <v>728.6272</v>
      </c>
      <c r="AG60" s="37">
        <v>2</v>
      </c>
      <c r="AH60" s="37">
        <v>325.28</v>
      </c>
      <c r="AI60" s="37">
        <f t="shared" si="4"/>
        <v>650.56</v>
      </c>
      <c r="AJ60" s="37">
        <f t="shared" si="15"/>
        <v>728.6272</v>
      </c>
      <c r="AK60" s="37">
        <v>2</v>
      </c>
      <c r="AL60" s="37">
        <v>325.28</v>
      </c>
      <c r="AM60" s="37">
        <f t="shared" si="6"/>
        <v>650.56</v>
      </c>
      <c r="AN60" s="37">
        <f t="shared" si="16"/>
        <v>728.6272</v>
      </c>
      <c r="AO60" s="37"/>
      <c r="AP60" s="37"/>
      <c r="AQ60" s="37">
        <f t="shared" si="8"/>
        <v>0</v>
      </c>
      <c r="AR60" s="37">
        <f t="shared" si="17"/>
        <v>0</v>
      </c>
      <c r="AS60" s="37"/>
      <c r="AT60" s="37"/>
      <c r="AU60" s="37">
        <f t="shared" si="10"/>
        <v>0</v>
      </c>
      <c r="AV60" s="37">
        <f t="shared" si="18"/>
        <v>0</v>
      </c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>
        <f t="shared" si="19"/>
        <v>8</v>
      </c>
      <c r="ED60" s="37">
        <f t="shared" si="20"/>
        <v>2602.24</v>
      </c>
      <c r="EE60" s="37">
        <f t="shared" si="21"/>
        <v>2914.5088</v>
      </c>
      <c r="EF60" s="38" t="s">
        <v>1532</v>
      </c>
      <c r="EG60" s="63"/>
      <c r="EH60" s="38"/>
      <c r="EI60" s="68" t="s">
        <v>1342</v>
      </c>
      <c r="EJ60" s="68" t="s">
        <v>1565</v>
      </c>
      <c r="EK60" s="68" t="s">
        <v>1565</v>
      </c>
      <c r="EL60" s="68"/>
      <c r="EM60" s="68"/>
      <c r="EN60" s="68"/>
      <c r="EO60" s="68"/>
      <c r="EP60" s="68"/>
      <c r="EQ60" s="68"/>
    </row>
    <row r="61" spans="1:147" ht="19.5" customHeight="1">
      <c r="A61" s="63"/>
      <c r="B61" s="30" t="s">
        <v>1813</v>
      </c>
      <c r="C61" s="63" t="s">
        <v>1533</v>
      </c>
      <c r="D61" s="63" t="s">
        <v>1534</v>
      </c>
      <c r="E61" s="63" t="s">
        <v>1535</v>
      </c>
      <c r="F61" s="63" t="s">
        <v>855</v>
      </c>
      <c r="G61" s="63"/>
      <c r="H61" s="63" t="s">
        <v>862</v>
      </c>
      <c r="I61" s="63">
        <v>58</v>
      </c>
      <c r="J61" s="63">
        <v>710000000</v>
      </c>
      <c r="K61" s="63" t="s">
        <v>1531</v>
      </c>
      <c r="L61" s="63" t="s">
        <v>1771</v>
      </c>
      <c r="M61" s="63" t="s">
        <v>359</v>
      </c>
      <c r="N61" s="63" t="s">
        <v>1586</v>
      </c>
      <c r="O61" s="63" t="s">
        <v>1556</v>
      </c>
      <c r="P61" s="63" t="s">
        <v>686</v>
      </c>
      <c r="Q61" s="63" t="s">
        <v>1558</v>
      </c>
      <c r="R61" s="63"/>
      <c r="S61" s="63"/>
      <c r="T61" s="63">
        <v>0</v>
      </c>
      <c r="U61" s="63">
        <v>0</v>
      </c>
      <c r="V61" s="63">
        <v>100</v>
      </c>
      <c r="W61" s="63" t="s">
        <v>968</v>
      </c>
      <c r="X61" s="63" t="s">
        <v>886</v>
      </c>
      <c r="Y61" s="37">
        <v>10</v>
      </c>
      <c r="Z61" s="37">
        <v>325.28</v>
      </c>
      <c r="AA61" s="37">
        <f t="shared" si="0"/>
        <v>3252.7999999999997</v>
      </c>
      <c r="AB61" s="37">
        <f t="shared" si="1"/>
        <v>3643.136</v>
      </c>
      <c r="AC61" s="37">
        <v>10</v>
      </c>
      <c r="AD61" s="37">
        <v>325.28</v>
      </c>
      <c r="AE61" s="37">
        <f t="shared" si="2"/>
        <v>3252.7999999999997</v>
      </c>
      <c r="AF61" s="37">
        <f t="shared" si="3"/>
        <v>3643.136</v>
      </c>
      <c r="AG61" s="37">
        <v>10</v>
      </c>
      <c r="AH61" s="37">
        <v>325.28</v>
      </c>
      <c r="AI61" s="37">
        <f t="shared" si="4"/>
        <v>3252.7999999999997</v>
      </c>
      <c r="AJ61" s="37">
        <f t="shared" si="15"/>
        <v>3643.136</v>
      </c>
      <c r="AK61" s="37">
        <v>10</v>
      </c>
      <c r="AL61" s="37">
        <v>325.28</v>
      </c>
      <c r="AM61" s="37">
        <f t="shared" si="6"/>
        <v>3252.7999999999997</v>
      </c>
      <c r="AN61" s="37">
        <f t="shared" si="16"/>
        <v>3643.136</v>
      </c>
      <c r="AO61" s="37"/>
      <c r="AP61" s="37"/>
      <c r="AQ61" s="37">
        <f t="shared" si="8"/>
        <v>0</v>
      </c>
      <c r="AR61" s="37">
        <f t="shared" si="17"/>
        <v>0</v>
      </c>
      <c r="AS61" s="37"/>
      <c r="AT61" s="37"/>
      <c r="AU61" s="37">
        <f t="shared" si="10"/>
        <v>0</v>
      </c>
      <c r="AV61" s="37">
        <f t="shared" si="18"/>
        <v>0</v>
      </c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>
        <f t="shared" si="19"/>
        <v>40</v>
      </c>
      <c r="ED61" s="37">
        <f t="shared" si="20"/>
        <v>13011.199999999999</v>
      </c>
      <c r="EE61" s="37">
        <f t="shared" si="21"/>
        <v>14572.544</v>
      </c>
      <c r="EF61" s="38" t="s">
        <v>1532</v>
      </c>
      <c r="EG61" s="63"/>
      <c r="EH61" s="38"/>
      <c r="EI61" s="68" t="s">
        <v>1342</v>
      </c>
      <c r="EJ61" s="68" t="s">
        <v>1565</v>
      </c>
      <c r="EK61" s="68" t="s">
        <v>1565</v>
      </c>
      <c r="EL61" s="68"/>
      <c r="EM61" s="68"/>
      <c r="EN61" s="68"/>
      <c r="EO61" s="68"/>
      <c r="EP61" s="68"/>
      <c r="EQ61" s="68"/>
    </row>
    <row r="62" spans="1:147" ht="19.5" customHeight="1">
      <c r="A62" s="63"/>
      <c r="B62" s="30" t="s">
        <v>1814</v>
      </c>
      <c r="C62" s="63" t="s">
        <v>1533</v>
      </c>
      <c r="D62" s="63" t="s">
        <v>1534</v>
      </c>
      <c r="E62" s="63" t="s">
        <v>1535</v>
      </c>
      <c r="F62" s="63" t="s">
        <v>855</v>
      </c>
      <c r="G62" s="63"/>
      <c r="H62" s="63" t="s">
        <v>862</v>
      </c>
      <c r="I62" s="63">
        <v>58</v>
      </c>
      <c r="J62" s="63">
        <v>710000000</v>
      </c>
      <c r="K62" s="63" t="s">
        <v>1531</v>
      </c>
      <c r="L62" s="63" t="s">
        <v>1771</v>
      </c>
      <c r="M62" s="63" t="s">
        <v>359</v>
      </c>
      <c r="N62" s="63">
        <v>632810000</v>
      </c>
      <c r="O62" s="63" t="s">
        <v>1555</v>
      </c>
      <c r="P62" s="63" t="s">
        <v>686</v>
      </c>
      <c r="Q62" s="63" t="s">
        <v>1558</v>
      </c>
      <c r="R62" s="63"/>
      <c r="S62" s="63"/>
      <c r="T62" s="63">
        <v>0</v>
      </c>
      <c r="U62" s="63">
        <v>0</v>
      </c>
      <c r="V62" s="63">
        <v>100</v>
      </c>
      <c r="W62" s="63" t="s">
        <v>968</v>
      </c>
      <c r="X62" s="63" t="s">
        <v>886</v>
      </c>
      <c r="Y62" s="37">
        <v>3</v>
      </c>
      <c r="Z62" s="37">
        <v>325.28</v>
      </c>
      <c r="AA62" s="37">
        <f t="shared" si="0"/>
        <v>975.8399999999999</v>
      </c>
      <c r="AB62" s="37">
        <f t="shared" si="1"/>
        <v>1092.9408</v>
      </c>
      <c r="AC62" s="37">
        <v>3</v>
      </c>
      <c r="AD62" s="37">
        <v>325.28</v>
      </c>
      <c r="AE62" s="37">
        <f t="shared" si="2"/>
        <v>975.8399999999999</v>
      </c>
      <c r="AF62" s="37">
        <f t="shared" si="3"/>
        <v>1092.9408</v>
      </c>
      <c r="AG62" s="37">
        <v>3</v>
      </c>
      <c r="AH62" s="37">
        <v>325.28</v>
      </c>
      <c r="AI62" s="37">
        <f t="shared" si="4"/>
        <v>975.8399999999999</v>
      </c>
      <c r="AJ62" s="37">
        <f t="shared" si="15"/>
        <v>1092.9408</v>
      </c>
      <c r="AK62" s="37">
        <v>3</v>
      </c>
      <c r="AL62" s="37">
        <v>325.28</v>
      </c>
      <c r="AM62" s="37">
        <f t="shared" si="6"/>
        <v>975.8399999999999</v>
      </c>
      <c r="AN62" s="37">
        <f t="shared" si="16"/>
        <v>1092.9408</v>
      </c>
      <c r="AO62" s="37"/>
      <c r="AP62" s="37"/>
      <c r="AQ62" s="37">
        <f t="shared" si="8"/>
        <v>0</v>
      </c>
      <c r="AR62" s="37">
        <f t="shared" si="17"/>
        <v>0</v>
      </c>
      <c r="AS62" s="37"/>
      <c r="AT62" s="37"/>
      <c r="AU62" s="37">
        <f t="shared" si="10"/>
        <v>0</v>
      </c>
      <c r="AV62" s="37">
        <f t="shared" si="18"/>
        <v>0</v>
      </c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>
        <f t="shared" si="19"/>
        <v>12</v>
      </c>
      <c r="ED62" s="37">
        <f t="shared" si="20"/>
        <v>3903.3599999999997</v>
      </c>
      <c r="EE62" s="37">
        <f t="shared" si="21"/>
        <v>4371.7632</v>
      </c>
      <c r="EF62" s="38" t="s">
        <v>1532</v>
      </c>
      <c r="EG62" s="63"/>
      <c r="EH62" s="38"/>
      <c r="EI62" s="68" t="s">
        <v>1342</v>
      </c>
      <c r="EJ62" s="68" t="s">
        <v>1565</v>
      </c>
      <c r="EK62" s="68" t="s">
        <v>1565</v>
      </c>
      <c r="EL62" s="68"/>
      <c r="EM62" s="68"/>
      <c r="EN62" s="68"/>
      <c r="EO62" s="68"/>
      <c r="EP62" s="68"/>
      <c r="EQ62" s="68"/>
    </row>
    <row r="63" spans="1:147" ht="19.5" customHeight="1">
      <c r="A63" s="63"/>
      <c r="B63" s="30" t="s">
        <v>1815</v>
      </c>
      <c r="C63" s="63" t="s">
        <v>1533</v>
      </c>
      <c r="D63" s="63" t="s">
        <v>1534</v>
      </c>
      <c r="E63" s="63" t="s">
        <v>1535</v>
      </c>
      <c r="F63" s="63" t="s">
        <v>855</v>
      </c>
      <c r="G63" s="63"/>
      <c r="H63" s="63" t="s">
        <v>862</v>
      </c>
      <c r="I63" s="63">
        <v>58</v>
      </c>
      <c r="J63" s="63">
        <v>710000000</v>
      </c>
      <c r="K63" s="63" t="s">
        <v>1531</v>
      </c>
      <c r="L63" s="63" t="s">
        <v>1771</v>
      </c>
      <c r="M63" s="63" t="s">
        <v>359</v>
      </c>
      <c r="N63" s="63">
        <v>631010000</v>
      </c>
      <c r="O63" s="63" t="s">
        <v>1554</v>
      </c>
      <c r="P63" s="63" t="s">
        <v>686</v>
      </c>
      <c r="Q63" s="63" t="s">
        <v>1558</v>
      </c>
      <c r="R63" s="63"/>
      <c r="S63" s="63"/>
      <c r="T63" s="63">
        <v>0</v>
      </c>
      <c r="U63" s="63">
        <v>0</v>
      </c>
      <c r="V63" s="63">
        <v>100</v>
      </c>
      <c r="W63" s="63" t="s">
        <v>968</v>
      </c>
      <c r="X63" s="63" t="s">
        <v>886</v>
      </c>
      <c r="Y63" s="37">
        <v>6</v>
      </c>
      <c r="Z63" s="37">
        <v>325.28</v>
      </c>
      <c r="AA63" s="37">
        <f t="shared" si="0"/>
        <v>1951.6799999999998</v>
      </c>
      <c r="AB63" s="37">
        <f t="shared" si="1"/>
        <v>2185.8816</v>
      </c>
      <c r="AC63" s="37">
        <v>6</v>
      </c>
      <c r="AD63" s="37">
        <v>325.28</v>
      </c>
      <c r="AE63" s="37">
        <f t="shared" si="2"/>
        <v>1951.6799999999998</v>
      </c>
      <c r="AF63" s="37">
        <f t="shared" si="3"/>
        <v>2185.8816</v>
      </c>
      <c r="AG63" s="37">
        <v>6</v>
      </c>
      <c r="AH63" s="37">
        <v>325.28</v>
      </c>
      <c r="AI63" s="37">
        <f t="shared" si="4"/>
        <v>1951.6799999999998</v>
      </c>
      <c r="AJ63" s="37">
        <f t="shared" si="15"/>
        <v>2185.8816</v>
      </c>
      <c r="AK63" s="37">
        <v>6</v>
      </c>
      <c r="AL63" s="37">
        <v>325.28</v>
      </c>
      <c r="AM63" s="37">
        <f t="shared" si="6"/>
        <v>1951.6799999999998</v>
      </c>
      <c r="AN63" s="37">
        <f t="shared" si="16"/>
        <v>2185.8816</v>
      </c>
      <c r="AO63" s="37"/>
      <c r="AP63" s="37"/>
      <c r="AQ63" s="37">
        <f t="shared" si="8"/>
        <v>0</v>
      </c>
      <c r="AR63" s="37">
        <f t="shared" si="17"/>
        <v>0</v>
      </c>
      <c r="AS63" s="37"/>
      <c r="AT63" s="37"/>
      <c r="AU63" s="37">
        <f t="shared" si="10"/>
        <v>0</v>
      </c>
      <c r="AV63" s="37">
        <f t="shared" si="18"/>
        <v>0</v>
      </c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>
        <f t="shared" si="19"/>
        <v>24</v>
      </c>
      <c r="ED63" s="37">
        <f t="shared" si="20"/>
        <v>7806.719999999999</v>
      </c>
      <c r="EE63" s="37">
        <f t="shared" si="21"/>
        <v>8743.5264</v>
      </c>
      <c r="EF63" s="38" t="s">
        <v>1532</v>
      </c>
      <c r="EG63" s="63"/>
      <c r="EH63" s="38"/>
      <c r="EI63" s="68" t="s">
        <v>1342</v>
      </c>
      <c r="EJ63" s="68" t="s">
        <v>1565</v>
      </c>
      <c r="EK63" s="68" t="s">
        <v>1565</v>
      </c>
      <c r="EL63" s="68"/>
      <c r="EM63" s="68"/>
      <c r="EN63" s="68"/>
      <c r="EO63" s="68"/>
      <c r="EP63" s="68"/>
      <c r="EQ63" s="68"/>
    </row>
    <row r="64" spans="1:147" ht="19.5" customHeight="1">
      <c r="A64" s="63"/>
      <c r="B64" s="30" t="s">
        <v>1816</v>
      </c>
      <c r="C64" s="63" t="s">
        <v>1533</v>
      </c>
      <c r="D64" s="63" t="s">
        <v>1534</v>
      </c>
      <c r="E64" s="63" t="s">
        <v>1535</v>
      </c>
      <c r="F64" s="63" t="s">
        <v>855</v>
      </c>
      <c r="G64" s="63"/>
      <c r="H64" s="63" t="s">
        <v>862</v>
      </c>
      <c r="I64" s="63">
        <v>58</v>
      </c>
      <c r="J64" s="63">
        <v>710000000</v>
      </c>
      <c r="K64" s="63" t="s">
        <v>1531</v>
      </c>
      <c r="L64" s="63" t="s">
        <v>1771</v>
      </c>
      <c r="M64" s="63" t="s">
        <v>359</v>
      </c>
      <c r="N64" s="63">
        <v>396473100</v>
      </c>
      <c r="O64" s="63" t="s">
        <v>1547</v>
      </c>
      <c r="P64" s="63" t="s">
        <v>686</v>
      </c>
      <c r="Q64" s="63" t="s">
        <v>1558</v>
      </c>
      <c r="R64" s="63"/>
      <c r="S64" s="63"/>
      <c r="T64" s="63">
        <v>0</v>
      </c>
      <c r="U64" s="63">
        <v>0</v>
      </c>
      <c r="V64" s="63">
        <v>100</v>
      </c>
      <c r="W64" s="63" t="s">
        <v>968</v>
      </c>
      <c r="X64" s="63" t="s">
        <v>886</v>
      </c>
      <c r="Y64" s="37">
        <v>34</v>
      </c>
      <c r="Z64" s="37">
        <v>325.28</v>
      </c>
      <c r="AA64" s="37">
        <f t="shared" si="0"/>
        <v>11059.519999999999</v>
      </c>
      <c r="AB64" s="37">
        <f t="shared" si="1"/>
        <v>12386.6624</v>
      </c>
      <c r="AC64" s="37">
        <v>34</v>
      </c>
      <c r="AD64" s="37">
        <v>325.28</v>
      </c>
      <c r="AE64" s="37">
        <f t="shared" si="2"/>
        <v>11059.519999999999</v>
      </c>
      <c r="AF64" s="37">
        <f t="shared" si="3"/>
        <v>12386.6624</v>
      </c>
      <c r="AG64" s="37">
        <v>34</v>
      </c>
      <c r="AH64" s="37">
        <v>325.28</v>
      </c>
      <c r="AI64" s="37">
        <f t="shared" si="4"/>
        <v>11059.519999999999</v>
      </c>
      <c r="AJ64" s="37">
        <f t="shared" si="15"/>
        <v>12386.6624</v>
      </c>
      <c r="AK64" s="37">
        <v>34</v>
      </c>
      <c r="AL64" s="37">
        <v>325.28</v>
      </c>
      <c r="AM64" s="37">
        <f t="shared" si="6"/>
        <v>11059.519999999999</v>
      </c>
      <c r="AN64" s="37">
        <f t="shared" si="16"/>
        <v>12386.6624</v>
      </c>
      <c r="AO64" s="37"/>
      <c r="AP64" s="37"/>
      <c r="AQ64" s="37">
        <f t="shared" si="8"/>
        <v>0</v>
      </c>
      <c r="AR64" s="37">
        <f t="shared" si="17"/>
        <v>0</v>
      </c>
      <c r="AS64" s="37"/>
      <c r="AT64" s="37"/>
      <c r="AU64" s="37">
        <f t="shared" si="10"/>
        <v>0</v>
      </c>
      <c r="AV64" s="37">
        <f t="shared" si="18"/>
        <v>0</v>
      </c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>
        <f t="shared" si="19"/>
        <v>136</v>
      </c>
      <c r="ED64" s="37">
        <f t="shared" si="20"/>
        <v>44238.079999999994</v>
      </c>
      <c r="EE64" s="37">
        <f t="shared" si="21"/>
        <v>49546.6496</v>
      </c>
      <c r="EF64" s="38" t="s">
        <v>1532</v>
      </c>
      <c r="EG64" s="63"/>
      <c r="EH64" s="38"/>
      <c r="EI64" s="68" t="s">
        <v>1342</v>
      </c>
      <c r="EJ64" s="68" t="s">
        <v>1565</v>
      </c>
      <c r="EK64" s="68" t="s">
        <v>1565</v>
      </c>
      <c r="EL64" s="68"/>
      <c r="EM64" s="68"/>
      <c r="EN64" s="68"/>
      <c r="EO64" s="68"/>
      <c r="EP64" s="68"/>
      <c r="EQ64" s="68"/>
    </row>
    <row r="65" spans="1:147" ht="19.5" customHeight="1">
      <c r="A65" s="63"/>
      <c r="B65" s="30" t="s">
        <v>1817</v>
      </c>
      <c r="C65" s="63" t="s">
        <v>1533</v>
      </c>
      <c r="D65" s="63" t="s">
        <v>1534</v>
      </c>
      <c r="E65" s="63" t="s">
        <v>1535</v>
      </c>
      <c r="F65" s="63" t="s">
        <v>855</v>
      </c>
      <c r="G65" s="63"/>
      <c r="H65" s="63" t="s">
        <v>862</v>
      </c>
      <c r="I65" s="63">
        <v>58</v>
      </c>
      <c r="J65" s="63">
        <v>710000000</v>
      </c>
      <c r="K65" s="63" t="s">
        <v>1531</v>
      </c>
      <c r="L65" s="63" t="s">
        <v>1771</v>
      </c>
      <c r="M65" s="63" t="s">
        <v>359</v>
      </c>
      <c r="N65" s="63">
        <v>552210000</v>
      </c>
      <c r="O65" s="63" t="s">
        <v>1545</v>
      </c>
      <c r="P65" s="63" t="s">
        <v>686</v>
      </c>
      <c r="Q65" s="63" t="s">
        <v>1558</v>
      </c>
      <c r="R65" s="63"/>
      <c r="S65" s="63"/>
      <c r="T65" s="63">
        <v>0</v>
      </c>
      <c r="U65" s="63">
        <v>0</v>
      </c>
      <c r="V65" s="63">
        <v>100</v>
      </c>
      <c r="W65" s="63" t="s">
        <v>968</v>
      </c>
      <c r="X65" s="63" t="s">
        <v>886</v>
      </c>
      <c r="Y65" s="37">
        <v>17</v>
      </c>
      <c r="Z65" s="37">
        <v>325.28</v>
      </c>
      <c r="AA65" s="37">
        <f t="shared" si="0"/>
        <v>5529.759999999999</v>
      </c>
      <c r="AB65" s="37">
        <f t="shared" si="1"/>
        <v>6193.3312</v>
      </c>
      <c r="AC65" s="37">
        <v>17</v>
      </c>
      <c r="AD65" s="37">
        <v>325.28</v>
      </c>
      <c r="AE65" s="37">
        <f t="shared" si="2"/>
        <v>5529.759999999999</v>
      </c>
      <c r="AF65" s="37">
        <f t="shared" si="3"/>
        <v>6193.3312</v>
      </c>
      <c r="AG65" s="37">
        <v>17</v>
      </c>
      <c r="AH65" s="37">
        <v>325.28</v>
      </c>
      <c r="AI65" s="37">
        <f t="shared" si="4"/>
        <v>5529.759999999999</v>
      </c>
      <c r="AJ65" s="37">
        <f t="shared" si="15"/>
        <v>6193.3312</v>
      </c>
      <c r="AK65" s="37">
        <v>17</v>
      </c>
      <c r="AL65" s="37">
        <v>325.28</v>
      </c>
      <c r="AM65" s="37">
        <f t="shared" si="6"/>
        <v>5529.759999999999</v>
      </c>
      <c r="AN65" s="37">
        <f t="shared" si="16"/>
        <v>6193.3312</v>
      </c>
      <c r="AO65" s="37"/>
      <c r="AP65" s="37"/>
      <c r="AQ65" s="37">
        <f t="shared" si="8"/>
        <v>0</v>
      </c>
      <c r="AR65" s="37">
        <f t="shared" si="17"/>
        <v>0</v>
      </c>
      <c r="AS65" s="37"/>
      <c r="AT65" s="37"/>
      <c r="AU65" s="37">
        <f t="shared" si="10"/>
        <v>0</v>
      </c>
      <c r="AV65" s="37">
        <f t="shared" si="18"/>
        <v>0</v>
      </c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>
        <f t="shared" si="19"/>
        <v>68</v>
      </c>
      <c r="ED65" s="37">
        <f t="shared" si="20"/>
        <v>22119.039999999997</v>
      </c>
      <c r="EE65" s="37">
        <f t="shared" si="21"/>
        <v>24773.3248</v>
      </c>
      <c r="EF65" s="38" t="s">
        <v>1532</v>
      </c>
      <c r="EG65" s="63"/>
      <c r="EH65" s="38"/>
      <c r="EI65" s="68" t="s">
        <v>1342</v>
      </c>
      <c r="EJ65" s="68" t="s">
        <v>1565</v>
      </c>
      <c r="EK65" s="68" t="s">
        <v>1565</v>
      </c>
      <c r="EL65" s="68"/>
      <c r="EM65" s="68"/>
      <c r="EN65" s="68"/>
      <c r="EO65" s="68"/>
      <c r="EP65" s="68"/>
      <c r="EQ65" s="68"/>
    </row>
    <row r="66" spans="1:147" ht="19.5" customHeight="1">
      <c r="A66" s="63"/>
      <c r="B66" s="30" t="s">
        <v>1818</v>
      </c>
      <c r="C66" s="63" t="s">
        <v>1533</v>
      </c>
      <c r="D66" s="63" t="s">
        <v>1534</v>
      </c>
      <c r="E66" s="63" t="s">
        <v>1535</v>
      </c>
      <c r="F66" s="63" t="s">
        <v>855</v>
      </c>
      <c r="G66" s="63"/>
      <c r="H66" s="63" t="s">
        <v>862</v>
      </c>
      <c r="I66" s="63">
        <v>58</v>
      </c>
      <c r="J66" s="63">
        <v>710000000</v>
      </c>
      <c r="K66" s="63" t="s">
        <v>1531</v>
      </c>
      <c r="L66" s="63" t="s">
        <v>1771</v>
      </c>
      <c r="M66" s="63" t="s">
        <v>359</v>
      </c>
      <c r="N66" s="63">
        <v>551010000</v>
      </c>
      <c r="O66" s="63" t="s">
        <v>1546</v>
      </c>
      <c r="P66" s="63" t="s">
        <v>686</v>
      </c>
      <c r="Q66" s="63" t="s">
        <v>1558</v>
      </c>
      <c r="R66" s="63"/>
      <c r="S66" s="63"/>
      <c r="T66" s="63">
        <v>0</v>
      </c>
      <c r="U66" s="63">
        <v>0</v>
      </c>
      <c r="V66" s="63">
        <v>100</v>
      </c>
      <c r="W66" s="63" t="s">
        <v>968</v>
      </c>
      <c r="X66" s="63" t="s">
        <v>886</v>
      </c>
      <c r="Y66" s="37">
        <v>6</v>
      </c>
      <c r="Z66" s="37">
        <v>325.28</v>
      </c>
      <c r="AA66" s="37">
        <f t="shared" si="0"/>
        <v>1951.6799999999998</v>
      </c>
      <c r="AB66" s="37">
        <f t="shared" si="1"/>
        <v>2185.8816</v>
      </c>
      <c r="AC66" s="37">
        <v>6</v>
      </c>
      <c r="AD66" s="37">
        <v>325.28</v>
      </c>
      <c r="AE66" s="37">
        <f t="shared" si="2"/>
        <v>1951.6799999999998</v>
      </c>
      <c r="AF66" s="37">
        <f t="shared" si="3"/>
        <v>2185.8816</v>
      </c>
      <c r="AG66" s="37">
        <v>6</v>
      </c>
      <c r="AH66" s="37">
        <v>325.28</v>
      </c>
      <c r="AI66" s="37">
        <f t="shared" si="4"/>
        <v>1951.6799999999998</v>
      </c>
      <c r="AJ66" s="37">
        <f t="shared" si="15"/>
        <v>2185.8816</v>
      </c>
      <c r="AK66" s="37">
        <v>6</v>
      </c>
      <c r="AL66" s="37">
        <v>325.28</v>
      </c>
      <c r="AM66" s="37">
        <f t="shared" si="6"/>
        <v>1951.6799999999998</v>
      </c>
      <c r="AN66" s="37">
        <f t="shared" si="16"/>
        <v>2185.8816</v>
      </c>
      <c r="AO66" s="37"/>
      <c r="AP66" s="37"/>
      <c r="AQ66" s="37">
        <f t="shared" si="8"/>
        <v>0</v>
      </c>
      <c r="AR66" s="37">
        <f t="shared" si="17"/>
        <v>0</v>
      </c>
      <c r="AS66" s="37"/>
      <c r="AT66" s="37"/>
      <c r="AU66" s="37">
        <f t="shared" si="10"/>
        <v>0</v>
      </c>
      <c r="AV66" s="37">
        <f t="shared" si="18"/>
        <v>0</v>
      </c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>
        <f t="shared" si="19"/>
        <v>24</v>
      </c>
      <c r="ED66" s="37">
        <f t="shared" si="20"/>
        <v>7806.719999999999</v>
      </c>
      <c r="EE66" s="37">
        <f t="shared" si="21"/>
        <v>8743.5264</v>
      </c>
      <c r="EF66" s="38" t="s">
        <v>1532</v>
      </c>
      <c r="EG66" s="63"/>
      <c r="EH66" s="38"/>
      <c r="EI66" s="68" t="s">
        <v>1342</v>
      </c>
      <c r="EJ66" s="68" t="s">
        <v>1565</v>
      </c>
      <c r="EK66" s="68" t="s">
        <v>1565</v>
      </c>
      <c r="EL66" s="68"/>
      <c r="EM66" s="68"/>
      <c r="EN66" s="68"/>
      <c r="EO66" s="68"/>
      <c r="EP66" s="68"/>
      <c r="EQ66" s="68"/>
    </row>
    <row r="67" spans="1:147" ht="19.5" customHeight="1">
      <c r="A67" s="63"/>
      <c r="B67" s="30" t="s">
        <v>1819</v>
      </c>
      <c r="C67" s="63" t="s">
        <v>1533</v>
      </c>
      <c r="D67" s="63" t="s">
        <v>1534</v>
      </c>
      <c r="E67" s="63" t="s">
        <v>1535</v>
      </c>
      <c r="F67" s="63" t="s">
        <v>855</v>
      </c>
      <c r="G67" s="63"/>
      <c r="H67" s="63" t="s">
        <v>862</v>
      </c>
      <c r="I67" s="63">
        <v>58</v>
      </c>
      <c r="J67" s="63">
        <v>710000000</v>
      </c>
      <c r="K67" s="63" t="s">
        <v>1531</v>
      </c>
      <c r="L67" s="63" t="s">
        <v>1771</v>
      </c>
      <c r="M67" s="63" t="s">
        <v>359</v>
      </c>
      <c r="N67" s="63">
        <v>351610000</v>
      </c>
      <c r="O67" s="63" t="s">
        <v>1543</v>
      </c>
      <c r="P67" s="63" t="s">
        <v>686</v>
      </c>
      <c r="Q67" s="63" t="s">
        <v>1558</v>
      </c>
      <c r="R67" s="63"/>
      <c r="S67" s="63"/>
      <c r="T67" s="63">
        <v>0</v>
      </c>
      <c r="U67" s="63">
        <v>0</v>
      </c>
      <c r="V67" s="63">
        <v>100</v>
      </c>
      <c r="W67" s="63" t="s">
        <v>968</v>
      </c>
      <c r="X67" s="63" t="s">
        <v>886</v>
      </c>
      <c r="Y67" s="37">
        <v>24</v>
      </c>
      <c r="Z67" s="37">
        <v>325.28</v>
      </c>
      <c r="AA67" s="37">
        <f t="shared" si="0"/>
        <v>7806.719999999999</v>
      </c>
      <c r="AB67" s="37">
        <f t="shared" si="1"/>
        <v>8743.5264</v>
      </c>
      <c r="AC67" s="37">
        <v>24</v>
      </c>
      <c r="AD67" s="37">
        <v>325.28</v>
      </c>
      <c r="AE67" s="37">
        <f t="shared" si="2"/>
        <v>7806.719999999999</v>
      </c>
      <c r="AF67" s="37">
        <f t="shared" si="3"/>
        <v>8743.5264</v>
      </c>
      <c r="AG67" s="37">
        <v>24</v>
      </c>
      <c r="AH67" s="37">
        <v>325.28</v>
      </c>
      <c r="AI67" s="37">
        <f t="shared" si="4"/>
        <v>7806.719999999999</v>
      </c>
      <c r="AJ67" s="37">
        <f t="shared" si="15"/>
        <v>8743.5264</v>
      </c>
      <c r="AK67" s="37">
        <v>24</v>
      </c>
      <c r="AL67" s="37">
        <v>325.28</v>
      </c>
      <c r="AM67" s="37">
        <f t="shared" si="6"/>
        <v>7806.719999999999</v>
      </c>
      <c r="AN67" s="37">
        <f t="shared" si="16"/>
        <v>8743.5264</v>
      </c>
      <c r="AO67" s="37"/>
      <c r="AP67" s="37"/>
      <c r="AQ67" s="37">
        <f t="shared" si="8"/>
        <v>0</v>
      </c>
      <c r="AR67" s="37">
        <f t="shared" si="17"/>
        <v>0</v>
      </c>
      <c r="AS67" s="37"/>
      <c r="AT67" s="37"/>
      <c r="AU67" s="37">
        <f t="shared" si="10"/>
        <v>0</v>
      </c>
      <c r="AV67" s="37">
        <f t="shared" si="18"/>
        <v>0</v>
      </c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>
        <f t="shared" si="19"/>
        <v>96</v>
      </c>
      <c r="ED67" s="37">
        <f t="shared" si="20"/>
        <v>31226.879999999997</v>
      </c>
      <c r="EE67" s="37">
        <f t="shared" si="21"/>
        <v>34974.1056</v>
      </c>
      <c r="EF67" s="38" t="s">
        <v>1532</v>
      </c>
      <c r="EG67" s="63"/>
      <c r="EH67" s="38"/>
      <c r="EI67" s="68" t="s">
        <v>1342</v>
      </c>
      <c r="EJ67" s="68" t="s">
        <v>1565</v>
      </c>
      <c r="EK67" s="68" t="s">
        <v>1565</v>
      </c>
      <c r="EL67" s="68"/>
      <c r="EM67" s="68"/>
      <c r="EN67" s="68"/>
      <c r="EO67" s="68"/>
      <c r="EP67" s="68"/>
      <c r="EQ67" s="68"/>
    </row>
    <row r="68" spans="1:147" ht="19.5" customHeight="1">
      <c r="A68" s="63"/>
      <c r="B68" s="30" t="s">
        <v>1820</v>
      </c>
      <c r="C68" s="63" t="s">
        <v>1533</v>
      </c>
      <c r="D68" s="63" t="s">
        <v>1534</v>
      </c>
      <c r="E68" s="63" t="s">
        <v>1535</v>
      </c>
      <c r="F68" s="63" t="s">
        <v>855</v>
      </c>
      <c r="G68" s="63"/>
      <c r="H68" s="63" t="s">
        <v>862</v>
      </c>
      <c r="I68" s="63">
        <v>58</v>
      </c>
      <c r="J68" s="63">
        <v>710000000</v>
      </c>
      <c r="K68" s="63" t="s">
        <v>1531</v>
      </c>
      <c r="L68" s="63" t="s">
        <v>1771</v>
      </c>
      <c r="M68" s="63" t="s">
        <v>359</v>
      </c>
      <c r="N68" s="63">
        <v>354400000</v>
      </c>
      <c r="O68" s="63" t="s">
        <v>1544</v>
      </c>
      <c r="P68" s="63" t="s">
        <v>686</v>
      </c>
      <c r="Q68" s="63" t="s">
        <v>1558</v>
      </c>
      <c r="R68" s="63"/>
      <c r="S68" s="63"/>
      <c r="T68" s="63">
        <v>0</v>
      </c>
      <c r="U68" s="63">
        <v>0</v>
      </c>
      <c r="V68" s="63">
        <v>100</v>
      </c>
      <c r="W68" s="63" t="s">
        <v>968</v>
      </c>
      <c r="X68" s="63" t="s">
        <v>886</v>
      </c>
      <c r="Y68" s="37">
        <v>82</v>
      </c>
      <c r="Z68" s="37">
        <v>325.28</v>
      </c>
      <c r="AA68" s="37">
        <f t="shared" si="0"/>
        <v>26672.96</v>
      </c>
      <c r="AB68" s="37">
        <f t="shared" si="1"/>
        <v>29873.715200000002</v>
      </c>
      <c r="AC68" s="37">
        <v>82</v>
      </c>
      <c r="AD68" s="37">
        <v>325.28</v>
      </c>
      <c r="AE68" s="37">
        <f t="shared" si="2"/>
        <v>26672.96</v>
      </c>
      <c r="AF68" s="37">
        <f t="shared" si="3"/>
        <v>29873.715200000002</v>
      </c>
      <c r="AG68" s="37">
        <v>82</v>
      </c>
      <c r="AH68" s="37">
        <v>325.28</v>
      </c>
      <c r="AI68" s="37">
        <f t="shared" si="4"/>
        <v>26672.96</v>
      </c>
      <c r="AJ68" s="37">
        <f t="shared" si="15"/>
        <v>29873.715200000002</v>
      </c>
      <c r="AK68" s="37">
        <v>82</v>
      </c>
      <c r="AL68" s="37">
        <v>325.28</v>
      </c>
      <c r="AM68" s="37">
        <f t="shared" si="6"/>
        <v>26672.96</v>
      </c>
      <c r="AN68" s="37">
        <f t="shared" si="16"/>
        <v>29873.715200000002</v>
      </c>
      <c r="AO68" s="37"/>
      <c r="AP68" s="37"/>
      <c r="AQ68" s="37">
        <f t="shared" si="8"/>
        <v>0</v>
      </c>
      <c r="AR68" s="37">
        <f t="shared" si="17"/>
        <v>0</v>
      </c>
      <c r="AS68" s="37"/>
      <c r="AT68" s="37"/>
      <c r="AU68" s="37">
        <f t="shared" si="10"/>
        <v>0</v>
      </c>
      <c r="AV68" s="37">
        <f t="shared" si="18"/>
        <v>0</v>
      </c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>
        <f t="shared" si="19"/>
        <v>328</v>
      </c>
      <c r="ED68" s="37">
        <f t="shared" si="20"/>
        <v>106691.84</v>
      </c>
      <c r="EE68" s="37">
        <f t="shared" si="21"/>
        <v>119494.86080000001</v>
      </c>
      <c r="EF68" s="38" t="s">
        <v>1532</v>
      </c>
      <c r="EG68" s="63"/>
      <c r="EH68" s="38"/>
      <c r="EI68" s="68" t="s">
        <v>1342</v>
      </c>
      <c r="EJ68" s="68" t="s">
        <v>1565</v>
      </c>
      <c r="EK68" s="68" t="s">
        <v>1565</v>
      </c>
      <c r="EL68" s="68"/>
      <c r="EM68" s="68"/>
      <c r="EN68" s="68"/>
      <c r="EO68" s="68"/>
      <c r="EP68" s="68"/>
      <c r="EQ68" s="68"/>
    </row>
    <row r="69" spans="1:147" ht="19.5" customHeight="1">
      <c r="A69" s="63"/>
      <c r="B69" s="30" t="s">
        <v>1821</v>
      </c>
      <c r="C69" s="63" t="s">
        <v>1533</v>
      </c>
      <c r="D69" s="63" t="s">
        <v>1534</v>
      </c>
      <c r="E69" s="63" t="s">
        <v>1535</v>
      </c>
      <c r="F69" s="63" t="s">
        <v>855</v>
      </c>
      <c r="G69" s="63"/>
      <c r="H69" s="63" t="s">
        <v>862</v>
      </c>
      <c r="I69" s="63">
        <v>58</v>
      </c>
      <c r="J69" s="63">
        <v>710000000</v>
      </c>
      <c r="K69" s="63" t="s">
        <v>1531</v>
      </c>
      <c r="L69" s="63" t="s">
        <v>1771</v>
      </c>
      <c r="M69" s="63" t="s">
        <v>359</v>
      </c>
      <c r="N69" s="63">
        <v>351010000</v>
      </c>
      <c r="O69" s="63" t="s">
        <v>1542</v>
      </c>
      <c r="P69" s="63" t="s">
        <v>686</v>
      </c>
      <c r="Q69" s="63" t="s">
        <v>1558</v>
      </c>
      <c r="R69" s="63"/>
      <c r="S69" s="63"/>
      <c r="T69" s="63">
        <v>0</v>
      </c>
      <c r="U69" s="63">
        <v>0</v>
      </c>
      <c r="V69" s="63">
        <v>100</v>
      </c>
      <c r="W69" s="63" t="s">
        <v>968</v>
      </c>
      <c r="X69" s="63" t="s">
        <v>886</v>
      </c>
      <c r="Y69" s="37">
        <v>10</v>
      </c>
      <c r="Z69" s="37">
        <v>325.28</v>
      </c>
      <c r="AA69" s="37">
        <f t="shared" si="0"/>
        <v>3252.7999999999997</v>
      </c>
      <c r="AB69" s="37">
        <f t="shared" si="1"/>
        <v>3643.136</v>
      </c>
      <c r="AC69" s="37">
        <v>10</v>
      </c>
      <c r="AD69" s="37">
        <v>325.28</v>
      </c>
      <c r="AE69" s="37">
        <f t="shared" si="2"/>
        <v>3252.7999999999997</v>
      </c>
      <c r="AF69" s="37">
        <f t="shared" si="3"/>
        <v>3643.136</v>
      </c>
      <c r="AG69" s="37">
        <v>10</v>
      </c>
      <c r="AH69" s="37">
        <v>325.28</v>
      </c>
      <c r="AI69" s="37">
        <f t="shared" si="4"/>
        <v>3252.7999999999997</v>
      </c>
      <c r="AJ69" s="37">
        <f t="shared" si="15"/>
        <v>3643.136</v>
      </c>
      <c r="AK69" s="37">
        <v>10</v>
      </c>
      <c r="AL69" s="37">
        <v>325.28</v>
      </c>
      <c r="AM69" s="37">
        <f t="shared" si="6"/>
        <v>3252.7999999999997</v>
      </c>
      <c r="AN69" s="37">
        <f t="shared" si="16"/>
        <v>3643.136</v>
      </c>
      <c r="AO69" s="37"/>
      <c r="AP69" s="37"/>
      <c r="AQ69" s="37">
        <f t="shared" si="8"/>
        <v>0</v>
      </c>
      <c r="AR69" s="37">
        <f t="shared" si="17"/>
        <v>0</v>
      </c>
      <c r="AS69" s="37"/>
      <c r="AT69" s="37"/>
      <c r="AU69" s="37">
        <f t="shared" si="10"/>
        <v>0</v>
      </c>
      <c r="AV69" s="37">
        <f t="shared" si="18"/>
        <v>0</v>
      </c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>
        <f t="shared" si="19"/>
        <v>40</v>
      </c>
      <c r="ED69" s="37">
        <f t="shared" si="20"/>
        <v>13011.199999999999</v>
      </c>
      <c r="EE69" s="37">
        <f t="shared" si="21"/>
        <v>14572.544</v>
      </c>
      <c r="EF69" s="38" t="s">
        <v>1532</v>
      </c>
      <c r="EG69" s="63"/>
      <c r="EH69" s="38"/>
      <c r="EI69" s="68" t="s">
        <v>1342</v>
      </c>
      <c r="EJ69" s="68" t="s">
        <v>1565</v>
      </c>
      <c r="EK69" s="68" t="s">
        <v>1565</v>
      </c>
      <c r="EL69" s="68"/>
      <c r="EM69" s="68"/>
      <c r="EN69" s="68"/>
      <c r="EO69" s="68"/>
      <c r="EP69" s="68"/>
      <c r="EQ69" s="68"/>
    </row>
    <row r="70" spans="1:147" ht="19.5" customHeight="1">
      <c r="A70" s="63"/>
      <c r="B70" s="30" t="s">
        <v>1822</v>
      </c>
      <c r="C70" s="63" t="s">
        <v>1533</v>
      </c>
      <c r="D70" s="63" t="s">
        <v>1534</v>
      </c>
      <c r="E70" s="63" t="s">
        <v>1535</v>
      </c>
      <c r="F70" s="63" t="s">
        <v>855</v>
      </c>
      <c r="G70" s="63"/>
      <c r="H70" s="63" t="s">
        <v>862</v>
      </c>
      <c r="I70" s="63">
        <v>58</v>
      </c>
      <c r="J70" s="63">
        <v>710000000</v>
      </c>
      <c r="K70" s="63" t="s">
        <v>1531</v>
      </c>
      <c r="L70" s="63" t="s">
        <v>1771</v>
      </c>
      <c r="M70" s="63" t="s">
        <v>359</v>
      </c>
      <c r="N70" s="63" t="s">
        <v>1584</v>
      </c>
      <c r="O70" s="63" t="s">
        <v>1553</v>
      </c>
      <c r="P70" s="63" t="s">
        <v>686</v>
      </c>
      <c r="Q70" s="63" t="s">
        <v>1558</v>
      </c>
      <c r="R70" s="63"/>
      <c r="S70" s="63"/>
      <c r="T70" s="63">
        <v>0</v>
      </c>
      <c r="U70" s="63">
        <v>0</v>
      </c>
      <c r="V70" s="63">
        <v>100</v>
      </c>
      <c r="W70" s="63" t="s">
        <v>968</v>
      </c>
      <c r="X70" s="63" t="s">
        <v>886</v>
      </c>
      <c r="Y70" s="37">
        <v>11</v>
      </c>
      <c r="Z70" s="37">
        <v>325.28</v>
      </c>
      <c r="AA70" s="37">
        <f t="shared" si="0"/>
        <v>3578.08</v>
      </c>
      <c r="AB70" s="37">
        <f t="shared" si="1"/>
        <v>4007.4496000000004</v>
      </c>
      <c r="AC70" s="37">
        <v>11</v>
      </c>
      <c r="AD70" s="37">
        <v>325.28</v>
      </c>
      <c r="AE70" s="37">
        <f t="shared" si="2"/>
        <v>3578.08</v>
      </c>
      <c r="AF70" s="37">
        <f t="shared" si="3"/>
        <v>4007.4496000000004</v>
      </c>
      <c r="AG70" s="37">
        <v>11</v>
      </c>
      <c r="AH70" s="37">
        <v>325.28</v>
      </c>
      <c r="AI70" s="37">
        <f t="shared" si="4"/>
        <v>3578.08</v>
      </c>
      <c r="AJ70" s="37">
        <f t="shared" si="15"/>
        <v>4007.4496000000004</v>
      </c>
      <c r="AK70" s="37">
        <v>11</v>
      </c>
      <c r="AL70" s="37">
        <v>325.28</v>
      </c>
      <c r="AM70" s="37">
        <f t="shared" si="6"/>
        <v>3578.08</v>
      </c>
      <c r="AN70" s="37">
        <f t="shared" si="16"/>
        <v>4007.4496000000004</v>
      </c>
      <c r="AO70" s="37"/>
      <c r="AP70" s="37"/>
      <c r="AQ70" s="37">
        <f t="shared" si="8"/>
        <v>0</v>
      </c>
      <c r="AR70" s="37">
        <f t="shared" si="17"/>
        <v>0</v>
      </c>
      <c r="AS70" s="37"/>
      <c r="AT70" s="37"/>
      <c r="AU70" s="37">
        <f t="shared" si="10"/>
        <v>0</v>
      </c>
      <c r="AV70" s="37">
        <f t="shared" si="18"/>
        <v>0</v>
      </c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>
        <f t="shared" si="19"/>
        <v>44</v>
      </c>
      <c r="ED70" s="37">
        <f t="shared" si="20"/>
        <v>14312.32</v>
      </c>
      <c r="EE70" s="37">
        <f t="shared" si="21"/>
        <v>16029.798400000001</v>
      </c>
      <c r="EF70" s="38" t="s">
        <v>1532</v>
      </c>
      <c r="EG70" s="63"/>
      <c r="EH70" s="38"/>
      <c r="EI70" s="68" t="s">
        <v>1342</v>
      </c>
      <c r="EJ70" s="68" t="s">
        <v>1565</v>
      </c>
      <c r="EK70" s="68" t="s">
        <v>1565</v>
      </c>
      <c r="EL70" s="68"/>
      <c r="EM70" s="68"/>
      <c r="EN70" s="68"/>
      <c r="EO70" s="68"/>
      <c r="EP70" s="68"/>
      <c r="EQ70" s="68"/>
    </row>
    <row r="71" spans="1:147" ht="19.5" customHeight="1">
      <c r="A71" s="63"/>
      <c r="B71" s="30" t="s">
        <v>1823</v>
      </c>
      <c r="C71" s="63" t="s">
        <v>1533</v>
      </c>
      <c r="D71" s="63" t="s">
        <v>1534</v>
      </c>
      <c r="E71" s="63" t="s">
        <v>1535</v>
      </c>
      <c r="F71" s="63" t="s">
        <v>855</v>
      </c>
      <c r="G71" s="63"/>
      <c r="H71" s="63" t="s">
        <v>862</v>
      </c>
      <c r="I71" s="63">
        <v>58</v>
      </c>
      <c r="J71" s="63">
        <v>710000000</v>
      </c>
      <c r="K71" s="63" t="s">
        <v>1531</v>
      </c>
      <c r="L71" s="63" t="s">
        <v>1771</v>
      </c>
      <c r="M71" s="63" t="s">
        <v>359</v>
      </c>
      <c r="N71" s="63">
        <v>111010000</v>
      </c>
      <c r="O71" s="63" t="s">
        <v>1541</v>
      </c>
      <c r="P71" s="63" t="s">
        <v>686</v>
      </c>
      <c r="Q71" s="63" t="s">
        <v>1558</v>
      </c>
      <c r="R71" s="63"/>
      <c r="S71" s="63"/>
      <c r="T71" s="63">
        <v>0</v>
      </c>
      <c r="U71" s="63">
        <v>0</v>
      </c>
      <c r="V71" s="63">
        <v>100</v>
      </c>
      <c r="W71" s="63" t="s">
        <v>968</v>
      </c>
      <c r="X71" s="63" t="s">
        <v>886</v>
      </c>
      <c r="Y71" s="37">
        <v>23</v>
      </c>
      <c r="Z71" s="37">
        <v>325.28</v>
      </c>
      <c r="AA71" s="37">
        <f t="shared" si="0"/>
        <v>7481.44</v>
      </c>
      <c r="AB71" s="37">
        <f t="shared" si="1"/>
        <v>8379.212800000001</v>
      </c>
      <c r="AC71" s="37">
        <v>23</v>
      </c>
      <c r="AD71" s="37">
        <v>325.28</v>
      </c>
      <c r="AE71" s="37">
        <f t="shared" si="2"/>
        <v>7481.44</v>
      </c>
      <c r="AF71" s="37">
        <f t="shared" si="3"/>
        <v>8379.212800000001</v>
      </c>
      <c r="AG71" s="37">
        <v>23</v>
      </c>
      <c r="AH71" s="37">
        <v>325.28</v>
      </c>
      <c r="AI71" s="37">
        <f t="shared" si="4"/>
        <v>7481.44</v>
      </c>
      <c r="AJ71" s="37">
        <f t="shared" si="15"/>
        <v>8379.212800000001</v>
      </c>
      <c r="AK71" s="37">
        <v>23</v>
      </c>
      <c r="AL71" s="37">
        <v>325.28</v>
      </c>
      <c r="AM71" s="37">
        <f t="shared" si="6"/>
        <v>7481.44</v>
      </c>
      <c r="AN71" s="37">
        <f t="shared" si="16"/>
        <v>8379.212800000001</v>
      </c>
      <c r="AO71" s="37"/>
      <c r="AP71" s="37"/>
      <c r="AQ71" s="37">
        <f t="shared" si="8"/>
        <v>0</v>
      </c>
      <c r="AR71" s="37">
        <f t="shared" si="17"/>
        <v>0</v>
      </c>
      <c r="AS71" s="37"/>
      <c r="AT71" s="37"/>
      <c r="AU71" s="37">
        <f t="shared" si="10"/>
        <v>0</v>
      </c>
      <c r="AV71" s="37">
        <f t="shared" si="18"/>
        <v>0</v>
      </c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>
        <f t="shared" si="19"/>
        <v>92</v>
      </c>
      <c r="ED71" s="37">
        <f t="shared" si="20"/>
        <v>29925.76</v>
      </c>
      <c r="EE71" s="37">
        <f t="shared" si="21"/>
        <v>33516.851200000005</v>
      </c>
      <c r="EF71" s="38" t="s">
        <v>1532</v>
      </c>
      <c r="EG71" s="63"/>
      <c r="EH71" s="38"/>
      <c r="EI71" s="68" t="s">
        <v>1342</v>
      </c>
      <c r="EJ71" s="68" t="s">
        <v>1565</v>
      </c>
      <c r="EK71" s="68" t="s">
        <v>1565</v>
      </c>
      <c r="EL71" s="68"/>
      <c r="EM71" s="68"/>
      <c r="EN71" s="68"/>
      <c r="EO71" s="68"/>
      <c r="EP71" s="68"/>
      <c r="EQ71" s="68"/>
    </row>
    <row r="72" spans="1:147" ht="19.5" customHeight="1">
      <c r="A72" s="63"/>
      <c r="B72" s="30" t="s">
        <v>1824</v>
      </c>
      <c r="C72" s="63" t="s">
        <v>1533</v>
      </c>
      <c r="D72" s="63" t="s">
        <v>1534</v>
      </c>
      <c r="E72" s="63" t="s">
        <v>1535</v>
      </c>
      <c r="F72" s="63" t="s">
        <v>855</v>
      </c>
      <c r="G72" s="63"/>
      <c r="H72" s="63" t="s">
        <v>862</v>
      </c>
      <c r="I72" s="63">
        <v>58</v>
      </c>
      <c r="J72" s="63">
        <v>710000000</v>
      </c>
      <c r="K72" s="63" t="s">
        <v>1531</v>
      </c>
      <c r="L72" s="63" t="s">
        <v>1771</v>
      </c>
      <c r="M72" s="63" t="s">
        <v>359</v>
      </c>
      <c r="N72" s="63" t="s">
        <v>1582</v>
      </c>
      <c r="O72" s="63" t="s">
        <v>1540</v>
      </c>
      <c r="P72" s="63" t="s">
        <v>686</v>
      </c>
      <c r="Q72" s="63" t="s">
        <v>1558</v>
      </c>
      <c r="R72" s="63"/>
      <c r="S72" s="63"/>
      <c r="T72" s="63">
        <v>0</v>
      </c>
      <c r="U72" s="63">
        <v>0</v>
      </c>
      <c r="V72" s="63">
        <v>100</v>
      </c>
      <c r="W72" s="63" t="s">
        <v>968</v>
      </c>
      <c r="X72" s="63" t="s">
        <v>886</v>
      </c>
      <c r="Y72" s="37">
        <v>11</v>
      </c>
      <c r="Z72" s="37">
        <v>325.28</v>
      </c>
      <c r="AA72" s="37">
        <f t="shared" si="0"/>
        <v>3578.08</v>
      </c>
      <c r="AB72" s="37">
        <f t="shared" si="1"/>
        <v>4007.4496000000004</v>
      </c>
      <c r="AC72" s="37">
        <v>11</v>
      </c>
      <c r="AD72" s="37">
        <v>325.28</v>
      </c>
      <c r="AE72" s="37">
        <f t="shared" si="2"/>
        <v>3578.08</v>
      </c>
      <c r="AF72" s="37">
        <f t="shared" si="3"/>
        <v>4007.4496000000004</v>
      </c>
      <c r="AG72" s="37">
        <v>11</v>
      </c>
      <c r="AH72" s="37">
        <v>325.28</v>
      </c>
      <c r="AI72" s="37">
        <f t="shared" si="4"/>
        <v>3578.08</v>
      </c>
      <c r="AJ72" s="37">
        <f t="shared" si="15"/>
        <v>4007.4496000000004</v>
      </c>
      <c r="AK72" s="37">
        <v>11</v>
      </c>
      <c r="AL72" s="37">
        <v>325.28</v>
      </c>
      <c r="AM72" s="37">
        <f t="shared" si="6"/>
        <v>3578.08</v>
      </c>
      <c r="AN72" s="37">
        <f t="shared" si="16"/>
        <v>4007.4496000000004</v>
      </c>
      <c r="AO72" s="37"/>
      <c r="AP72" s="37"/>
      <c r="AQ72" s="37">
        <f t="shared" si="8"/>
        <v>0</v>
      </c>
      <c r="AR72" s="37">
        <f t="shared" si="17"/>
        <v>0</v>
      </c>
      <c r="AS72" s="37"/>
      <c r="AT72" s="37"/>
      <c r="AU72" s="37">
        <f t="shared" si="10"/>
        <v>0</v>
      </c>
      <c r="AV72" s="37">
        <f t="shared" si="18"/>
        <v>0</v>
      </c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>
        <f t="shared" si="19"/>
        <v>44</v>
      </c>
      <c r="ED72" s="37">
        <f t="shared" si="20"/>
        <v>14312.32</v>
      </c>
      <c r="EE72" s="37">
        <f t="shared" si="21"/>
        <v>16029.798400000001</v>
      </c>
      <c r="EF72" s="38" t="s">
        <v>1532</v>
      </c>
      <c r="EG72" s="63"/>
      <c r="EH72" s="38"/>
      <c r="EI72" s="68" t="s">
        <v>1342</v>
      </c>
      <c r="EJ72" s="68" t="s">
        <v>1565</v>
      </c>
      <c r="EK72" s="68" t="s">
        <v>1565</v>
      </c>
      <c r="EL72" s="68"/>
      <c r="EM72" s="68"/>
      <c r="EN72" s="68"/>
      <c r="EO72" s="68"/>
      <c r="EP72" s="68"/>
      <c r="EQ72" s="68"/>
    </row>
    <row r="73" spans="1:147" ht="19.5" customHeight="1">
      <c r="A73" s="63"/>
      <c r="B73" s="30" t="s">
        <v>1825</v>
      </c>
      <c r="C73" s="63" t="s">
        <v>1533</v>
      </c>
      <c r="D73" s="63" t="s">
        <v>1534</v>
      </c>
      <c r="E73" s="63" t="s">
        <v>1535</v>
      </c>
      <c r="F73" s="63" t="s">
        <v>855</v>
      </c>
      <c r="G73" s="63"/>
      <c r="H73" s="63" t="s">
        <v>862</v>
      </c>
      <c r="I73" s="63">
        <v>58</v>
      </c>
      <c r="J73" s="63">
        <v>710000000</v>
      </c>
      <c r="K73" s="63" t="s">
        <v>1531</v>
      </c>
      <c r="L73" s="63" t="s">
        <v>1771</v>
      </c>
      <c r="M73" s="63" t="s">
        <v>359</v>
      </c>
      <c r="N73" s="63">
        <v>475030100</v>
      </c>
      <c r="O73" s="63" t="s">
        <v>1539</v>
      </c>
      <c r="P73" s="63" t="s">
        <v>686</v>
      </c>
      <c r="Q73" s="63" t="s">
        <v>1558</v>
      </c>
      <c r="R73" s="63"/>
      <c r="S73" s="63"/>
      <c r="T73" s="63">
        <v>0</v>
      </c>
      <c r="U73" s="63">
        <v>0</v>
      </c>
      <c r="V73" s="63">
        <v>100</v>
      </c>
      <c r="W73" s="63" t="s">
        <v>968</v>
      </c>
      <c r="X73" s="63" t="s">
        <v>886</v>
      </c>
      <c r="Y73" s="37">
        <v>34</v>
      </c>
      <c r="Z73" s="37">
        <v>496.48</v>
      </c>
      <c r="AA73" s="37">
        <f t="shared" si="0"/>
        <v>16880.32</v>
      </c>
      <c r="AB73" s="37">
        <f t="shared" si="1"/>
        <v>18905.958400000003</v>
      </c>
      <c r="AC73" s="37">
        <v>34</v>
      </c>
      <c r="AD73" s="37">
        <v>496.48</v>
      </c>
      <c r="AE73" s="37">
        <f t="shared" si="2"/>
        <v>16880.32</v>
      </c>
      <c r="AF73" s="37">
        <f t="shared" si="3"/>
        <v>18905.958400000003</v>
      </c>
      <c r="AG73" s="37">
        <v>34</v>
      </c>
      <c r="AH73" s="37">
        <v>496.48</v>
      </c>
      <c r="AI73" s="37">
        <f t="shared" si="4"/>
        <v>16880.32</v>
      </c>
      <c r="AJ73" s="37">
        <f t="shared" si="15"/>
        <v>18905.958400000003</v>
      </c>
      <c r="AK73" s="37">
        <v>34</v>
      </c>
      <c r="AL73" s="37">
        <v>496.48</v>
      </c>
      <c r="AM73" s="37">
        <f t="shared" si="6"/>
        <v>16880.32</v>
      </c>
      <c r="AN73" s="37">
        <f t="shared" si="16"/>
        <v>18905.958400000003</v>
      </c>
      <c r="AO73" s="37"/>
      <c r="AP73" s="37"/>
      <c r="AQ73" s="37">
        <f t="shared" si="8"/>
        <v>0</v>
      </c>
      <c r="AR73" s="37">
        <f t="shared" si="17"/>
        <v>0</v>
      </c>
      <c r="AS73" s="37"/>
      <c r="AT73" s="37"/>
      <c r="AU73" s="37">
        <f t="shared" si="10"/>
        <v>0</v>
      </c>
      <c r="AV73" s="37">
        <f t="shared" si="18"/>
        <v>0</v>
      </c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>
        <f t="shared" si="19"/>
        <v>136</v>
      </c>
      <c r="ED73" s="37">
        <f t="shared" si="20"/>
        <v>67521.28</v>
      </c>
      <c r="EE73" s="37">
        <f t="shared" si="21"/>
        <v>75623.83360000001</v>
      </c>
      <c r="EF73" s="38" t="s">
        <v>1532</v>
      </c>
      <c r="EG73" s="63"/>
      <c r="EH73" s="38"/>
      <c r="EI73" s="68" t="s">
        <v>1342</v>
      </c>
      <c r="EJ73" s="68" t="s">
        <v>1564</v>
      </c>
      <c r="EK73" s="68" t="s">
        <v>1564</v>
      </c>
      <c r="EL73" s="68"/>
      <c r="EM73" s="68"/>
      <c r="EN73" s="68"/>
      <c r="EO73" s="68"/>
      <c r="EP73" s="68"/>
      <c r="EQ73" s="68"/>
    </row>
    <row r="74" spans="1:147" ht="19.5" customHeight="1">
      <c r="A74" s="63"/>
      <c r="B74" s="30" t="s">
        <v>1826</v>
      </c>
      <c r="C74" s="63" t="s">
        <v>1533</v>
      </c>
      <c r="D74" s="63" t="s">
        <v>1534</v>
      </c>
      <c r="E74" s="63" t="s">
        <v>1535</v>
      </c>
      <c r="F74" s="63" t="s">
        <v>855</v>
      </c>
      <c r="G74" s="63"/>
      <c r="H74" s="63" t="s">
        <v>862</v>
      </c>
      <c r="I74" s="63">
        <v>58</v>
      </c>
      <c r="J74" s="63">
        <v>710000000</v>
      </c>
      <c r="K74" s="63" t="s">
        <v>1531</v>
      </c>
      <c r="L74" s="63" t="s">
        <v>1771</v>
      </c>
      <c r="M74" s="63" t="s">
        <v>359</v>
      </c>
      <c r="N74" s="63" t="s">
        <v>1583</v>
      </c>
      <c r="O74" s="63" t="s">
        <v>1537</v>
      </c>
      <c r="P74" s="63" t="s">
        <v>686</v>
      </c>
      <c r="Q74" s="63" t="s">
        <v>1558</v>
      </c>
      <c r="R74" s="63"/>
      <c r="S74" s="63"/>
      <c r="T74" s="63">
        <v>0</v>
      </c>
      <c r="U74" s="63">
        <v>0</v>
      </c>
      <c r="V74" s="63">
        <v>100</v>
      </c>
      <c r="W74" s="63" t="s">
        <v>968</v>
      </c>
      <c r="X74" s="63" t="s">
        <v>886</v>
      </c>
      <c r="Y74" s="37">
        <v>10</v>
      </c>
      <c r="Z74" s="37">
        <v>496.48</v>
      </c>
      <c r="AA74" s="37">
        <f t="shared" si="0"/>
        <v>4964.8</v>
      </c>
      <c r="AB74" s="37">
        <f t="shared" si="1"/>
        <v>5560.576000000001</v>
      </c>
      <c r="AC74" s="37">
        <v>10</v>
      </c>
      <c r="AD74" s="37">
        <v>496.48</v>
      </c>
      <c r="AE74" s="37">
        <f t="shared" si="2"/>
        <v>4964.8</v>
      </c>
      <c r="AF74" s="37">
        <f t="shared" si="3"/>
        <v>5560.576000000001</v>
      </c>
      <c r="AG74" s="37">
        <v>10</v>
      </c>
      <c r="AH74" s="37">
        <v>496.48</v>
      </c>
      <c r="AI74" s="37">
        <f t="shared" si="4"/>
        <v>4964.8</v>
      </c>
      <c r="AJ74" s="37">
        <f t="shared" si="15"/>
        <v>5560.576000000001</v>
      </c>
      <c r="AK74" s="37">
        <v>10</v>
      </c>
      <c r="AL74" s="37">
        <v>496.48</v>
      </c>
      <c r="AM74" s="37">
        <f t="shared" si="6"/>
        <v>4964.8</v>
      </c>
      <c r="AN74" s="37">
        <f t="shared" si="16"/>
        <v>5560.576000000001</v>
      </c>
      <c r="AO74" s="37"/>
      <c r="AP74" s="37"/>
      <c r="AQ74" s="37">
        <f t="shared" si="8"/>
        <v>0</v>
      </c>
      <c r="AR74" s="37">
        <f t="shared" si="17"/>
        <v>0</v>
      </c>
      <c r="AS74" s="37"/>
      <c r="AT74" s="37"/>
      <c r="AU74" s="37">
        <f t="shared" si="10"/>
        <v>0</v>
      </c>
      <c r="AV74" s="37">
        <f t="shared" si="18"/>
        <v>0</v>
      </c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>
        <f t="shared" si="19"/>
        <v>40</v>
      </c>
      <c r="ED74" s="37">
        <f t="shared" si="20"/>
        <v>19859.2</v>
      </c>
      <c r="EE74" s="37">
        <f t="shared" si="21"/>
        <v>22242.304000000004</v>
      </c>
      <c r="EF74" s="38" t="s">
        <v>1532</v>
      </c>
      <c r="EG74" s="63"/>
      <c r="EH74" s="38"/>
      <c r="EI74" s="68" t="s">
        <v>1342</v>
      </c>
      <c r="EJ74" s="68" t="s">
        <v>1564</v>
      </c>
      <c r="EK74" s="68" t="s">
        <v>1564</v>
      </c>
      <c r="EL74" s="68"/>
      <c r="EM74" s="68"/>
      <c r="EN74" s="68"/>
      <c r="EO74" s="68"/>
      <c r="EP74" s="68"/>
      <c r="EQ74" s="68"/>
    </row>
    <row r="75" spans="1:147" ht="19.5" customHeight="1">
      <c r="A75" s="63"/>
      <c r="B75" s="30" t="s">
        <v>1827</v>
      </c>
      <c r="C75" s="63" t="s">
        <v>1533</v>
      </c>
      <c r="D75" s="63" t="s">
        <v>1534</v>
      </c>
      <c r="E75" s="63" t="s">
        <v>1535</v>
      </c>
      <c r="F75" s="63" t="s">
        <v>855</v>
      </c>
      <c r="G75" s="63"/>
      <c r="H75" s="63" t="s">
        <v>862</v>
      </c>
      <c r="I75" s="63">
        <v>58</v>
      </c>
      <c r="J75" s="63">
        <v>710000000</v>
      </c>
      <c r="K75" s="63" t="s">
        <v>1531</v>
      </c>
      <c r="L75" s="63" t="s">
        <v>1771</v>
      </c>
      <c r="M75" s="63" t="s">
        <v>359</v>
      </c>
      <c r="N75" s="63">
        <v>231010000</v>
      </c>
      <c r="O75" s="63" t="s">
        <v>1536</v>
      </c>
      <c r="P75" s="63" t="s">
        <v>686</v>
      </c>
      <c r="Q75" s="63" t="s">
        <v>1558</v>
      </c>
      <c r="R75" s="63"/>
      <c r="S75" s="63"/>
      <c r="T75" s="63">
        <v>0</v>
      </c>
      <c r="U75" s="63">
        <v>0</v>
      </c>
      <c r="V75" s="63">
        <v>100</v>
      </c>
      <c r="W75" s="63" t="s">
        <v>968</v>
      </c>
      <c r="X75" s="63" t="s">
        <v>886</v>
      </c>
      <c r="Y75" s="37">
        <v>13</v>
      </c>
      <c r="Z75" s="37">
        <v>496.48</v>
      </c>
      <c r="AA75" s="37">
        <f t="shared" si="0"/>
        <v>6454.24</v>
      </c>
      <c r="AB75" s="37">
        <f t="shared" si="1"/>
        <v>7228.7488</v>
      </c>
      <c r="AC75" s="37">
        <v>13</v>
      </c>
      <c r="AD75" s="37">
        <v>496.48</v>
      </c>
      <c r="AE75" s="37">
        <f t="shared" si="2"/>
        <v>6454.24</v>
      </c>
      <c r="AF75" s="37">
        <f t="shared" si="3"/>
        <v>7228.7488</v>
      </c>
      <c r="AG75" s="37">
        <v>13</v>
      </c>
      <c r="AH75" s="37">
        <v>496.48</v>
      </c>
      <c r="AI75" s="37">
        <f t="shared" si="4"/>
        <v>6454.24</v>
      </c>
      <c r="AJ75" s="37">
        <f t="shared" si="15"/>
        <v>7228.7488</v>
      </c>
      <c r="AK75" s="37">
        <v>13</v>
      </c>
      <c r="AL75" s="37">
        <v>496.48</v>
      </c>
      <c r="AM75" s="37">
        <f t="shared" si="6"/>
        <v>6454.24</v>
      </c>
      <c r="AN75" s="37">
        <f t="shared" si="16"/>
        <v>7228.7488</v>
      </c>
      <c r="AO75" s="37"/>
      <c r="AP75" s="37"/>
      <c r="AQ75" s="37">
        <f t="shared" si="8"/>
        <v>0</v>
      </c>
      <c r="AR75" s="37">
        <f t="shared" si="17"/>
        <v>0</v>
      </c>
      <c r="AS75" s="37"/>
      <c r="AT75" s="37"/>
      <c r="AU75" s="37">
        <f t="shared" si="10"/>
        <v>0</v>
      </c>
      <c r="AV75" s="37">
        <f t="shared" si="18"/>
        <v>0</v>
      </c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>
        <f t="shared" si="19"/>
        <v>52</v>
      </c>
      <c r="ED75" s="37">
        <f t="shared" si="20"/>
        <v>25816.96</v>
      </c>
      <c r="EE75" s="37">
        <f t="shared" si="21"/>
        <v>28914.9952</v>
      </c>
      <c r="EF75" s="38" t="s">
        <v>1532</v>
      </c>
      <c r="EG75" s="63"/>
      <c r="EH75" s="38"/>
      <c r="EI75" s="68" t="s">
        <v>1342</v>
      </c>
      <c r="EJ75" s="68" t="s">
        <v>1564</v>
      </c>
      <c r="EK75" s="68" t="s">
        <v>1564</v>
      </c>
      <c r="EL75" s="68"/>
      <c r="EM75" s="68"/>
      <c r="EN75" s="68"/>
      <c r="EO75" s="68"/>
      <c r="EP75" s="68"/>
      <c r="EQ75" s="68"/>
    </row>
    <row r="76" spans="1:147" ht="19.5" customHeight="1">
      <c r="A76" s="63"/>
      <c r="B76" s="30" t="s">
        <v>1828</v>
      </c>
      <c r="C76" s="63" t="s">
        <v>1533</v>
      </c>
      <c r="D76" s="63" t="s">
        <v>1534</v>
      </c>
      <c r="E76" s="63" t="s">
        <v>1535</v>
      </c>
      <c r="F76" s="63" t="s">
        <v>855</v>
      </c>
      <c r="G76" s="63"/>
      <c r="H76" s="63" t="s">
        <v>862</v>
      </c>
      <c r="I76" s="63">
        <v>58</v>
      </c>
      <c r="J76" s="63">
        <v>710000000</v>
      </c>
      <c r="K76" s="63" t="s">
        <v>1531</v>
      </c>
      <c r="L76" s="63" t="s">
        <v>1771</v>
      </c>
      <c r="M76" s="63" t="s">
        <v>359</v>
      </c>
      <c r="N76" s="63">
        <v>154820100</v>
      </c>
      <c r="O76" s="63" t="s">
        <v>1538</v>
      </c>
      <c r="P76" s="63" t="s">
        <v>686</v>
      </c>
      <c r="Q76" s="63" t="s">
        <v>1558</v>
      </c>
      <c r="R76" s="63"/>
      <c r="S76" s="63"/>
      <c r="T76" s="63">
        <v>0</v>
      </c>
      <c r="U76" s="63">
        <v>0</v>
      </c>
      <c r="V76" s="63">
        <v>100</v>
      </c>
      <c r="W76" s="63" t="s">
        <v>968</v>
      </c>
      <c r="X76" s="63" t="s">
        <v>886</v>
      </c>
      <c r="Y76" s="37">
        <v>21</v>
      </c>
      <c r="Z76" s="37">
        <v>496.48</v>
      </c>
      <c r="AA76" s="37">
        <f t="shared" si="0"/>
        <v>10426.08</v>
      </c>
      <c r="AB76" s="37">
        <f t="shared" si="1"/>
        <v>11677.2096</v>
      </c>
      <c r="AC76" s="37">
        <v>21</v>
      </c>
      <c r="AD76" s="37">
        <v>496.48</v>
      </c>
      <c r="AE76" s="37">
        <f t="shared" si="2"/>
        <v>10426.08</v>
      </c>
      <c r="AF76" s="37">
        <f t="shared" si="3"/>
        <v>11677.2096</v>
      </c>
      <c r="AG76" s="37">
        <v>21</v>
      </c>
      <c r="AH76" s="37">
        <v>496.48</v>
      </c>
      <c r="AI76" s="37">
        <f t="shared" si="4"/>
        <v>10426.08</v>
      </c>
      <c r="AJ76" s="37">
        <f t="shared" si="15"/>
        <v>11677.2096</v>
      </c>
      <c r="AK76" s="37">
        <v>21</v>
      </c>
      <c r="AL76" s="37">
        <v>496.48</v>
      </c>
      <c r="AM76" s="37">
        <f t="shared" si="6"/>
        <v>10426.08</v>
      </c>
      <c r="AN76" s="37">
        <f t="shared" si="16"/>
        <v>11677.2096</v>
      </c>
      <c r="AO76" s="37"/>
      <c r="AP76" s="37"/>
      <c r="AQ76" s="37">
        <f t="shared" si="8"/>
        <v>0</v>
      </c>
      <c r="AR76" s="37">
        <f t="shared" si="17"/>
        <v>0</v>
      </c>
      <c r="AS76" s="37"/>
      <c r="AT76" s="37"/>
      <c r="AU76" s="37">
        <f t="shared" si="10"/>
        <v>0</v>
      </c>
      <c r="AV76" s="37">
        <f t="shared" si="18"/>
        <v>0</v>
      </c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>
        <f t="shared" si="19"/>
        <v>84</v>
      </c>
      <c r="ED76" s="37">
        <f t="shared" si="20"/>
        <v>41704.32</v>
      </c>
      <c r="EE76" s="37">
        <f t="shared" si="21"/>
        <v>46708.8384</v>
      </c>
      <c r="EF76" s="38" t="s">
        <v>1532</v>
      </c>
      <c r="EG76" s="63"/>
      <c r="EH76" s="38"/>
      <c r="EI76" s="68" t="s">
        <v>1342</v>
      </c>
      <c r="EJ76" s="68" t="s">
        <v>1564</v>
      </c>
      <c r="EK76" s="68" t="s">
        <v>1564</v>
      </c>
      <c r="EL76" s="68"/>
      <c r="EM76" s="68"/>
      <c r="EN76" s="68"/>
      <c r="EO76" s="68"/>
      <c r="EP76" s="68"/>
      <c r="EQ76" s="68"/>
    </row>
    <row r="77" spans="1:147" ht="19.5" customHeight="1">
      <c r="A77" s="63"/>
      <c r="B77" s="30" t="s">
        <v>1829</v>
      </c>
      <c r="C77" s="63" t="s">
        <v>1533</v>
      </c>
      <c r="D77" s="63" t="s">
        <v>1534</v>
      </c>
      <c r="E77" s="63" t="s">
        <v>1535</v>
      </c>
      <c r="F77" s="63" t="s">
        <v>855</v>
      </c>
      <c r="G77" s="63"/>
      <c r="H77" s="63" t="s">
        <v>862</v>
      </c>
      <c r="I77" s="63">
        <v>58</v>
      </c>
      <c r="J77" s="63">
        <v>710000000</v>
      </c>
      <c r="K77" s="63" t="s">
        <v>1531</v>
      </c>
      <c r="L77" s="63" t="s">
        <v>1771</v>
      </c>
      <c r="M77" s="63" t="s">
        <v>359</v>
      </c>
      <c r="N77" s="63">
        <v>433257100</v>
      </c>
      <c r="O77" s="63" t="s">
        <v>1585</v>
      </c>
      <c r="P77" s="63" t="s">
        <v>686</v>
      </c>
      <c r="Q77" s="63" t="s">
        <v>1558</v>
      </c>
      <c r="R77" s="63"/>
      <c r="S77" s="63"/>
      <c r="T77" s="63">
        <v>0</v>
      </c>
      <c r="U77" s="63">
        <v>0</v>
      </c>
      <c r="V77" s="63">
        <v>100</v>
      </c>
      <c r="W77" s="63" t="s">
        <v>968</v>
      </c>
      <c r="X77" s="63" t="s">
        <v>886</v>
      </c>
      <c r="Y77" s="37">
        <v>14</v>
      </c>
      <c r="Z77" s="37">
        <v>496.48</v>
      </c>
      <c r="AA77" s="37">
        <f t="shared" si="0"/>
        <v>6950.72</v>
      </c>
      <c r="AB77" s="37">
        <f t="shared" si="1"/>
        <v>7784.806400000001</v>
      </c>
      <c r="AC77" s="37">
        <v>14</v>
      </c>
      <c r="AD77" s="37">
        <v>496.48</v>
      </c>
      <c r="AE77" s="37">
        <f t="shared" si="2"/>
        <v>6950.72</v>
      </c>
      <c r="AF77" s="37">
        <f t="shared" si="3"/>
        <v>7784.806400000001</v>
      </c>
      <c r="AG77" s="37">
        <v>14</v>
      </c>
      <c r="AH77" s="37">
        <v>496.48</v>
      </c>
      <c r="AI77" s="37">
        <f t="shared" si="4"/>
        <v>6950.72</v>
      </c>
      <c r="AJ77" s="37">
        <f t="shared" si="15"/>
        <v>7784.806400000001</v>
      </c>
      <c r="AK77" s="37">
        <v>14</v>
      </c>
      <c r="AL77" s="37">
        <v>496.48</v>
      </c>
      <c r="AM77" s="37">
        <f t="shared" si="6"/>
        <v>6950.72</v>
      </c>
      <c r="AN77" s="37">
        <f t="shared" si="16"/>
        <v>7784.806400000001</v>
      </c>
      <c r="AO77" s="37"/>
      <c r="AP77" s="37"/>
      <c r="AQ77" s="37">
        <f t="shared" si="8"/>
        <v>0</v>
      </c>
      <c r="AR77" s="37">
        <f t="shared" si="17"/>
        <v>0</v>
      </c>
      <c r="AS77" s="37"/>
      <c r="AT77" s="37"/>
      <c r="AU77" s="37">
        <f t="shared" si="10"/>
        <v>0</v>
      </c>
      <c r="AV77" s="37">
        <f t="shared" si="18"/>
        <v>0</v>
      </c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>
        <f t="shared" si="19"/>
        <v>56</v>
      </c>
      <c r="ED77" s="37">
        <f t="shared" si="20"/>
        <v>27802.88</v>
      </c>
      <c r="EE77" s="37">
        <f t="shared" si="21"/>
        <v>31139.225600000005</v>
      </c>
      <c r="EF77" s="38" t="s">
        <v>1532</v>
      </c>
      <c r="EG77" s="63"/>
      <c r="EH77" s="38"/>
      <c r="EI77" s="68" t="s">
        <v>1342</v>
      </c>
      <c r="EJ77" s="68" t="s">
        <v>1564</v>
      </c>
      <c r="EK77" s="68" t="s">
        <v>1564</v>
      </c>
      <c r="EL77" s="68"/>
      <c r="EM77" s="68"/>
      <c r="EN77" s="68"/>
      <c r="EO77" s="68"/>
      <c r="EP77" s="68"/>
      <c r="EQ77" s="68"/>
    </row>
    <row r="78" spans="1:147" ht="19.5" customHeight="1">
      <c r="A78" s="63"/>
      <c r="B78" s="30" t="s">
        <v>1830</v>
      </c>
      <c r="C78" s="63" t="s">
        <v>1533</v>
      </c>
      <c r="D78" s="63" t="s">
        <v>1534</v>
      </c>
      <c r="E78" s="63" t="s">
        <v>1535</v>
      </c>
      <c r="F78" s="63" t="s">
        <v>855</v>
      </c>
      <c r="G78" s="63"/>
      <c r="H78" s="63" t="s">
        <v>862</v>
      </c>
      <c r="I78" s="63">
        <v>58</v>
      </c>
      <c r="J78" s="63">
        <v>710000000</v>
      </c>
      <c r="K78" s="63" t="s">
        <v>1531</v>
      </c>
      <c r="L78" s="63" t="s">
        <v>1771</v>
      </c>
      <c r="M78" s="63" t="s">
        <v>359</v>
      </c>
      <c r="N78" s="63">
        <v>431010000</v>
      </c>
      <c r="O78" s="63" t="s">
        <v>1551</v>
      </c>
      <c r="P78" s="63" t="s">
        <v>686</v>
      </c>
      <c r="Q78" s="63" t="s">
        <v>1558</v>
      </c>
      <c r="R78" s="63"/>
      <c r="S78" s="63"/>
      <c r="T78" s="63">
        <v>0</v>
      </c>
      <c r="U78" s="63">
        <v>0</v>
      </c>
      <c r="V78" s="63">
        <v>100</v>
      </c>
      <c r="W78" s="63" t="s">
        <v>968</v>
      </c>
      <c r="X78" s="63" t="s">
        <v>886</v>
      </c>
      <c r="Y78" s="37">
        <v>19</v>
      </c>
      <c r="Z78" s="37">
        <v>496.48</v>
      </c>
      <c r="AA78" s="37">
        <f t="shared" si="0"/>
        <v>9433.12</v>
      </c>
      <c r="AB78" s="37">
        <f t="shared" si="1"/>
        <v>10565.094400000002</v>
      </c>
      <c r="AC78" s="37">
        <v>19</v>
      </c>
      <c r="AD78" s="37">
        <v>496.48</v>
      </c>
      <c r="AE78" s="37">
        <f t="shared" si="2"/>
        <v>9433.12</v>
      </c>
      <c r="AF78" s="37">
        <f t="shared" si="3"/>
        <v>10565.094400000002</v>
      </c>
      <c r="AG78" s="37">
        <v>19</v>
      </c>
      <c r="AH78" s="37">
        <v>496.48</v>
      </c>
      <c r="AI78" s="37">
        <f t="shared" si="4"/>
        <v>9433.12</v>
      </c>
      <c r="AJ78" s="37">
        <f t="shared" si="15"/>
        <v>10565.094400000002</v>
      </c>
      <c r="AK78" s="37">
        <v>19</v>
      </c>
      <c r="AL78" s="37">
        <v>496.48</v>
      </c>
      <c r="AM78" s="37">
        <f t="shared" si="6"/>
        <v>9433.12</v>
      </c>
      <c r="AN78" s="37">
        <f t="shared" si="16"/>
        <v>10565.094400000002</v>
      </c>
      <c r="AO78" s="37"/>
      <c r="AP78" s="37"/>
      <c r="AQ78" s="37">
        <f t="shared" si="8"/>
        <v>0</v>
      </c>
      <c r="AR78" s="37">
        <f t="shared" si="17"/>
        <v>0</v>
      </c>
      <c r="AS78" s="37"/>
      <c r="AT78" s="37"/>
      <c r="AU78" s="37">
        <f t="shared" si="10"/>
        <v>0</v>
      </c>
      <c r="AV78" s="37">
        <f t="shared" si="18"/>
        <v>0</v>
      </c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>
        <f t="shared" si="19"/>
        <v>76</v>
      </c>
      <c r="ED78" s="37">
        <f t="shared" si="20"/>
        <v>37732.48</v>
      </c>
      <c r="EE78" s="37">
        <f t="shared" si="21"/>
        <v>42260.37760000001</v>
      </c>
      <c r="EF78" s="38" t="s">
        <v>1532</v>
      </c>
      <c r="EG78" s="63"/>
      <c r="EH78" s="38"/>
      <c r="EI78" s="68" t="s">
        <v>1342</v>
      </c>
      <c r="EJ78" s="68" t="s">
        <v>1564</v>
      </c>
      <c r="EK78" s="68" t="s">
        <v>1564</v>
      </c>
      <c r="EL78" s="68"/>
      <c r="EM78" s="68"/>
      <c r="EN78" s="68"/>
      <c r="EO78" s="68"/>
      <c r="EP78" s="68"/>
      <c r="EQ78" s="68"/>
    </row>
    <row r="79" spans="1:147" ht="19.5" customHeight="1">
      <c r="A79" s="63"/>
      <c r="B79" s="30" t="s">
        <v>1831</v>
      </c>
      <c r="C79" s="63" t="s">
        <v>1533</v>
      </c>
      <c r="D79" s="63" t="s">
        <v>1534</v>
      </c>
      <c r="E79" s="63" t="s">
        <v>1535</v>
      </c>
      <c r="F79" s="63" t="s">
        <v>855</v>
      </c>
      <c r="G79" s="63"/>
      <c r="H79" s="63" t="s">
        <v>862</v>
      </c>
      <c r="I79" s="63">
        <v>58</v>
      </c>
      <c r="J79" s="63">
        <v>710000000</v>
      </c>
      <c r="K79" s="63" t="s">
        <v>1531</v>
      </c>
      <c r="L79" s="63" t="s">
        <v>1771</v>
      </c>
      <c r="M79" s="63" t="s">
        <v>359</v>
      </c>
      <c r="N79" s="63">
        <v>511610000</v>
      </c>
      <c r="O79" s="63" t="s">
        <v>1550</v>
      </c>
      <c r="P79" s="63" t="s">
        <v>686</v>
      </c>
      <c r="Q79" s="63" t="s">
        <v>1558</v>
      </c>
      <c r="R79" s="63"/>
      <c r="S79" s="63"/>
      <c r="T79" s="63">
        <v>0</v>
      </c>
      <c r="U79" s="63">
        <v>0</v>
      </c>
      <c r="V79" s="63">
        <v>100</v>
      </c>
      <c r="W79" s="63" t="s">
        <v>968</v>
      </c>
      <c r="X79" s="63" t="s">
        <v>886</v>
      </c>
      <c r="Y79" s="37">
        <v>21</v>
      </c>
      <c r="Z79" s="37">
        <v>496.48</v>
      </c>
      <c r="AA79" s="37">
        <f t="shared" si="0"/>
        <v>10426.08</v>
      </c>
      <c r="AB79" s="37">
        <f t="shared" si="1"/>
        <v>11677.2096</v>
      </c>
      <c r="AC79" s="37">
        <v>21</v>
      </c>
      <c r="AD79" s="37">
        <v>496.48</v>
      </c>
      <c r="AE79" s="37">
        <f t="shared" si="2"/>
        <v>10426.08</v>
      </c>
      <c r="AF79" s="37">
        <f t="shared" si="3"/>
        <v>11677.2096</v>
      </c>
      <c r="AG79" s="37">
        <v>21</v>
      </c>
      <c r="AH79" s="37">
        <v>496.48</v>
      </c>
      <c r="AI79" s="37">
        <f t="shared" si="4"/>
        <v>10426.08</v>
      </c>
      <c r="AJ79" s="37">
        <f t="shared" si="15"/>
        <v>11677.2096</v>
      </c>
      <c r="AK79" s="37">
        <v>21</v>
      </c>
      <c r="AL79" s="37">
        <v>496.48</v>
      </c>
      <c r="AM79" s="37">
        <f t="shared" si="6"/>
        <v>10426.08</v>
      </c>
      <c r="AN79" s="37">
        <f t="shared" si="16"/>
        <v>11677.2096</v>
      </c>
      <c r="AO79" s="37"/>
      <c r="AP79" s="37"/>
      <c r="AQ79" s="37">
        <f t="shared" si="8"/>
        <v>0</v>
      </c>
      <c r="AR79" s="37">
        <f t="shared" si="17"/>
        <v>0</v>
      </c>
      <c r="AS79" s="37"/>
      <c r="AT79" s="37"/>
      <c r="AU79" s="37">
        <f t="shared" si="10"/>
        <v>0</v>
      </c>
      <c r="AV79" s="37">
        <f t="shared" si="18"/>
        <v>0</v>
      </c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>
        <f t="shared" si="19"/>
        <v>84</v>
      </c>
      <c r="ED79" s="37">
        <f t="shared" si="20"/>
        <v>41704.32</v>
      </c>
      <c r="EE79" s="37">
        <f t="shared" si="21"/>
        <v>46708.8384</v>
      </c>
      <c r="EF79" s="38" t="s">
        <v>1532</v>
      </c>
      <c r="EG79" s="63"/>
      <c r="EH79" s="38"/>
      <c r="EI79" s="68" t="s">
        <v>1342</v>
      </c>
      <c r="EJ79" s="68" t="s">
        <v>1564</v>
      </c>
      <c r="EK79" s="68" t="s">
        <v>1564</v>
      </c>
      <c r="EL79" s="68"/>
      <c r="EM79" s="68"/>
      <c r="EN79" s="68"/>
      <c r="EO79" s="68"/>
      <c r="EP79" s="68"/>
      <c r="EQ79" s="68"/>
    </row>
    <row r="80" spans="1:147" ht="19.5" customHeight="1">
      <c r="A80" s="63"/>
      <c r="B80" s="30" t="s">
        <v>1832</v>
      </c>
      <c r="C80" s="63" t="s">
        <v>1533</v>
      </c>
      <c r="D80" s="63" t="s">
        <v>1534</v>
      </c>
      <c r="E80" s="63" t="s">
        <v>1535</v>
      </c>
      <c r="F80" s="63" t="s">
        <v>855</v>
      </c>
      <c r="G80" s="63"/>
      <c r="H80" s="63" t="s">
        <v>862</v>
      </c>
      <c r="I80" s="63">
        <v>58</v>
      </c>
      <c r="J80" s="63">
        <v>710000000</v>
      </c>
      <c r="K80" s="63" t="s">
        <v>1531</v>
      </c>
      <c r="L80" s="63" t="s">
        <v>1771</v>
      </c>
      <c r="M80" s="63" t="s">
        <v>359</v>
      </c>
      <c r="N80" s="63">
        <v>316621100</v>
      </c>
      <c r="O80" s="63" t="s">
        <v>1557</v>
      </c>
      <c r="P80" s="63" t="s">
        <v>686</v>
      </c>
      <c r="Q80" s="63" t="s">
        <v>1558</v>
      </c>
      <c r="R80" s="63"/>
      <c r="S80" s="63"/>
      <c r="T80" s="63">
        <v>0</v>
      </c>
      <c r="U80" s="63">
        <v>0</v>
      </c>
      <c r="V80" s="63">
        <v>100</v>
      </c>
      <c r="W80" s="63" t="s">
        <v>968</v>
      </c>
      <c r="X80" s="63" t="s">
        <v>886</v>
      </c>
      <c r="Y80" s="37">
        <v>16</v>
      </c>
      <c r="Z80" s="37">
        <v>496.48</v>
      </c>
      <c r="AA80" s="37">
        <f t="shared" si="0"/>
        <v>7943.68</v>
      </c>
      <c r="AB80" s="37">
        <f t="shared" si="1"/>
        <v>8896.921600000001</v>
      </c>
      <c r="AC80" s="37">
        <v>16</v>
      </c>
      <c r="AD80" s="37">
        <v>496.48</v>
      </c>
      <c r="AE80" s="37">
        <f t="shared" si="2"/>
        <v>7943.68</v>
      </c>
      <c r="AF80" s="37">
        <f t="shared" si="3"/>
        <v>8896.921600000001</v>
      </c>
      <c r="AG80" s="37">
        <v>16</v>
      </c>
      <c r="AH80" s="37">
        <v>496.48</v>
      </c>
      <c r="AI80" s="37">
        <f t="shared" si="4"/>
        <v>7943.68</v>
      </c>
      <c r="AJ80" s="37">
        <f t="shared" si="15"/>
        <v>8896.921600000001</v>
      </c>
      <c r="AK80" s="37">
        <v>16</v>
      </c>
      <c r="AL80" s="37">
        <v>496.48</v>
      </c>
      <c r="AM80" s="37">
        <f t="shared" si="6"/>
        <v>7943.68</v>
      </c>
      <c r="AN80" s="37">
        <f t="shared" si="16"/>
        <v>8896.921600000001</v>
      </c>
      <c r="AO80" s="37"/>
      <c r="AP80" s="37"/>
      <c r="AQ80" s="37">
        <f t="shared" si="8"/>
        <v>0</v>
      </c>
      <c r="AR80" s="37">
        <f t="shared" si="17"/>
        <v>0</v>
      </c>
      <c r="AS80" s="37"/>
      <c r="AT80" s="37"/>
      <c r="AU80" s="37">
        <f t="shared" si="10"/>
        <v>0</v>
      </c>
      <c r="AV80" s="37">
        <f t="shared" si="18"/>
        <v>0</v>
      </c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>
        <f t="shared" si="19"/>
        <v>64</v>
      </c>
      <c r="ED80" s="37">
        <f t="shared" si="20"/>
        <v>31774.72</v>
      </c>
      <c r="EE80" s="37">
        <f t="shared" si="21"/>
        <v>35587.686400000006</v>
      </c>
      <c r="EF80" s="38" t="s">
        <v>1532</v>
      </c>
      <c r="EG80" s="63"/>
      <c r="EH80" s="38"/>
      <c r="EI80" s="68" t="s">
        <v>1342</v>
      </c>
      <c r="EJ80" s="68" t="s">
        <v>1564</v>
      </c>
      <c r="EK80" s="68" t="s">
        <v>1564</v>
      </c>
      <c r="EL80" s="68"/>
      <c r="EM80" s="68"/>
      <c r="EN80" s="68"/>
      <c r="EO80" s="68"/>
      <c r="EP80" s="68"/>
      <c r="EQ80" s="68"/>
    </row>
    <row r="81" spans="1:147" ht="19.5" customHeight="1">
      <c r="A81" s="63"/>
      <c r="B81" s="30" t="s">
        <v>1833</v>
      </c>
      <c r="C81" s="63" t="s">
        <v>1533</v>
      </c>
      <c r="D81" s="63" t="s">
        <v>1534</v>
      </c>
      <c r="E81" s="63" t="s">
        <v>1535</v>
      </c>
      <c r="F81" s="63" t="s">
        <v>855</v>
      </c>
      <c r="G81" s="63"/>
      <c r="H81" s="63" t="s">
        <v>862</v>
      </c>
      <c r="I81" s="63">
        <v>58</v>
      </c>
      <c r="J81" s="63">
        <v>710000000</v>
      </c>
      <c r="K81" s="63" t="s">
        <v>1531</v>
      </c>
      <c r="L81" s="63" t="s">
        <v>1771</v>
      </c>
      <c r="M81" s="63" t="s">
        <v>359</v>
      </c>
      <c r="N81" s="63">
        <v>750000000</v>
      </c>
      <c r="O81" s="63" t="s">
        <v>1552</v>
      </c>
      <c r="P81" s="63" t="s">
        <v>686</v>
      </c>
      <c r="Q81" s="63" t="s">
        <v>1558</v>
      </c>
      <c r="R81" s="63"/>
      <c r="S81" s="63"/>
      <c r="T81" s="63">
        <v>0</v>
      </c>
      <c r="U81" s="63">
        <v>0</v>
      </c>
      <c r="V81" s="63">
        <v>100</v>
      </c>
      <c r="W81" s="63" t="s">
        <v>968</v>
      </c>
      <c r="X81" s="63" t="s">
        <v>886</v>
      </c>
      <c r="Y81" s="37">
        <v>2</v>
      </c>
      <c r="Z81" s="37">
        <v>496.48</v>
      </c>
      <c r="AA81" s="37">
        <f t="shared" si="0"/>
        <v>992.96</v>
      </c>
      <c r="AB81" s="37">
        <f t="shared" si="1"/>
        <v>1112.1152000000002</v>
      </c>
      <c r="AC81" s="37">
        <v>2</v>
      </c>
      <c r="AD81" s="37">
        <v>496.48</v>
      </c>
      <c r="AE81" s="37">
        <f t="shared" si="2"/>
        <v>992.96</v>
      </c>
      <c r="AF81" s="37">
        <f t="shared" si="3"/>
        <v>1112.1152000000002</v>
      </c>
      <c r="AG81" s="37">
        <v>2</v>
      </c>
      <c r="AH81" s="37">
        <v>496.48</v>
      </c>
      <c r="AI81" s="37">
        <f t="shared" si="4"/>
        <v>992.96</v>
      </c>
      <c r="AJ81" s="37">
        <f t="shared" si="15"/>
        <v>1112.1152000000002</v>
      </c>
      <c r="AK81" s="37">
        <v>2</v>
      </c>
      <c r="AL81" s="37">
        <v>496.48</v>
      </c>
      <c r="AM81" s="37">
        <f t="shared" si="6"/>
        <v>992.96</v>
      </c>
      <c r="AN81" s="37">
        <f t="shared" si="16"/>
        <v>1112.1152000000002</v>
      </c>
      <c r="AO81" s="37"/>
      <c r="AP81" s="37"/>
      <c r="AQ81" s="37">
        <f t="shared" si="8"/>
        <v>0</v>
      </c>
      <c r="AR81" s="37">
        <f t="shared" si="17"/>
        <v>0</v>
      </c>
      <c r="AS81" s="37"/>
      <c r="AT81" s="37"/>
      <c r="AU81" s="37">
        <f t="shared" si="10"/>
        <v>0</v>
      </c>
      <c r="AV81" s="37">
        <f t="shared" si="18"/>
        <v>0</v>
      </c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>
        <f t="shared" si="19"/>
        <v>8</v>
      </c>
      <c r="ED81" s="37">
        <f t="shared" si="20"/>
        <v>3971.84</v>
      </c>
      <c r="EE81" s="37">
        <f t="shared" si="21"/>
        <v>4448.460800000001</v>
      </c>
      <c r="EF81" s="38" t="s">
        <v>1532</v>
      </c>
      <c r="EG81" s="63"/>
      <c r="EH81" s="38"/>
      <c r="EI81" s="68" t="s">
        <v>1342</v>
      </c>
      <c r="EJ81" s="68" t="s">
        <v>1564</v>
      </c>
      <c r="EK81" s="68" t="s">
        <v>1564</v>
      </c>
      <c r="EL81" s="68"/>
      <c r="EM81" s="68"/>
      <c r="EN81" s="68"/>
      <c r="EO81" s="68"/>
      <c r="EP81" s="68"/>
      <c r="EQ81" s="68"/>
    </row>
    <row r="82" spans="1:147" ht="19.5" customHeight="1">
      <c r="A82" s="63"/>
      <c r="B82" s="30" t="s">
        <v>1834</v>
      </c>
      <c r="C82" s="63" t="s">
        <v>1533</v>
      </c>
      <c r="D82" s="63" t="s">
        <v>1534</v>
      </c>
      <c r="E82" s="63" t="s">
        <v>1535</v>
      </c>
      <c r="F82" s="63" t="s">
        <v>855</v>
      </c>
      <c r="G82" s="63"/>
      <c r="H82" s="63" t="s">
        <v>862</v>
      </c>
      <c r="I82" s="63">
        <v>58</v>
      </c>
      <c r="J82" s="63">
        <v>710000000</v>
      </c>
      <c r="K82" s="63" t="s">
        <v>1531</v>
      </c>
      <c r="L82" s="63" t="s">
        <v>1771</v>
      </c>
      <c r="M82" s="63" t="s">
        <v>359</v>
      </c>
      <c r="N82" s="63" t="s">
        <v>1586</v>
      </c>
      <c r="O82" s="63" t="s">
        <v>1556</v>
      </c>
      <c r="P82" s="63" t="s">
        <v>686</v>
      </c>
      <c r="Q82" s="63" t="s">
        <v>1558</v>
      </c>
      <c r="R82" s="63"/>
      <c r="S82" s="63"/>
      <c r="T82" s="63">
        <v>0</v>
      </c>
      <c r="U82" s="63">
        <v>0</v>
      </c>
      <c r="V82" s="63">
        <v>100</v>
      </c>
      <c r="W82" s="63" t="s">
        <v>968</v>
      </c>
      <c r="X82" s="63" t="s">
        <v>886</v>
      </c>
      <c r="Y82" s="37">
        <v>10</v>
      </c>
      <c r="Z82" s="37">
        <v>496.48</v>
      </c>
      <c r="AA82" s="37">
        <f t="shared" si="0"/>
        <v>4964.8</v>
      </c>
      <c r="AB82" s="37">
        <f t="shared" si="1"/>
        <v>5560.576000000001</v>
      </c>
      <c r="AC82" s="37">
        <v>10</v>
      </c>
      <c r="AD82" s="37">
        <v>496.48</v>
      </c>
      <c r="AE82" s="37">
        <f t="shared" si="2"/>
        <v>4964.8</v>
      </c>
      <c r="AF82" s="37">
        <f t="shared" si="3"/>
        <v>5560.576000000001</v>
      </c>
      <c r="AG82" s="37">
        <v>10</v>
      </c>
      <c r="AH82" s="37">
        <v>496.48</v>
      </c>
      <c r="AI82" s="37">
        <f t="shared" si="4"/>
        <v>4964.8</v>
      </c>
      <c r="AJ82" s="37">
        <f t="shared" si="15"/>
        <v>5560.576000000001</v>
      </c>
      <c r="AK82" s="37">
        <v>10</v>
      </c>
      <c r="AL82" s="37">
        <v>496.48</v>
      </c>
      <c r="AM82" s="37">
        <f t="shared" si="6"/>
        <v>4964.8</v>
      </c>
      <c r="AN82" s="37">
        <f t="shared" si="16"/>
        <v>5560.576000000001</v>
      </c>
      <c r="AO82" s="37"/>
      <c r="AP82" s="37"/>
      <c r="AQ82" s="37">
        <f t="shared" si="8"/>
        <v>0</v>
      </c>
      <c r="AR82" s="37">
        <f t="shared" si="17"/>
        <v>0</v>
      </c>
      <c r="AS82" s="37"/>
      <c r="AT82" s="37"/>
      <c r="AU82" s="37">
        <f t="shared" si="10"/>
        <v>0</v>
      </c>
      <c r="AV82" s="37">
        <f t="shared" si="18"/>
        <v>0</v>
      </c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>
        <f t="shared" si="19"/>
        <v>40</v>
      </c>
      <c r="ED82" s="37">
        <f t="shared" si="20"/>
        <v>19859.2</v>
      </c>
      <c r="EE82" s="37">
        <f t="shared" si="21"/>
        <v>22242.304000000004</v>
      </c>
      <c r="EF82" s="38" t="s">
        <v>1532</v>
      </c>
      <c r="EG82" s="63"/>
      <c r="EH82" s="38"/>
      <c r="EI82" s="68" t="s">
        <v>1342</v>
      </c>
      <c r="EJ82" s="68" t="s">
        <v>1564</v>
      </c>
      <c r="EK82" s="68" t="s">
        <v>1564</v>
      </c>
      <c r="EL82" s="68"/>
      <c r="EM82" s="68"/>
      <c r="EN82" s="68"/>
      <c r="EO82" s="68"/>
      <c r="EP82" s="68"/>
      <c r="EQ82" s="68"/>
    </row>
    <row r="83" spans="1:147" ht="19.5" customHeight="1">
      <c r="A83" s="63"/>
      <c r="B83" s="30" t="s">
        <v>1835</v>
      </c>
      <c r="C83" s="63" t="s">
        <v>1533</v>
      </c>
      <c r="D83" s="63" t="s">
        <v>1534</v>
      </c>
      <c r="E83" s="63" t="s">
        <v>1535</v>
      </c>
      <c r="F83" s="63" t="s">
        <v>855</v>
      </c>
      <c r="G83" s="63"/>
      <c r="H83" s="63" t="s">
        <v>862</v>
      </c>
      <c r="I83" s="63">
        <v>58</v>
      </c>
      <c r="J83" s="63">
        <v>710000000</v>
      </c>
      <c r="K83" s="63" t="s">
        <v>1531</v>
      </c>
      <c r="L83" s="63" t="s">
        <v>1771</v>
      </c>
      <c r="M83" s="63" t="s">
        <v>359</v>
      </c>
      <c r="N83" s="63">
        <v>632810000</v>
      </c>
      <c r="O83" s="63" t="s">
        <v>1555</v>
      </c>
      <c r="P83" s="63" t="s">
        <v>686</v>
      </c>
      <c r="Q83" s="63" t="s">
        <v>1558</v>
      </c>
      <c r="R83" s="63"/>
      <c r="S83" s="63"/>
      <c r="T83" s="63">
        <v>0</v>
      </c>
      <c r="U83" s="63">
        <v>0</v>
      </c>
      <c r="V83" s="63">
        <v>100</v>
      </c>
      <c r="W83" s="63" t="s">
        <v>968</v>
      </c>
      <c r="X83" s="63" t="s">
        <v>886</v>
      </c>
      <c r="Y83" s="37">
        <v>3</v>
      </c>
      <c r="Z83" s="37">
        <v>496.48</v>
      </c>
      <c r="AA83" s="37">
        <f t="shared" si="0"/>
        <v>1489.44</v>
      </c>
      <c r="AB83" s="37">
        <f t="shared" si="1"/>
        <v>1668.1728000000003</v>
      </c>
      <c r="AC83" s="37">
        <v>3</v>
      </c>
      <c r="AD83" s="37">
        <v>496.48</v>
      </c>
      <c r="AE83" s="37">
        <f t="shared" si="2"/>
        <v>1489.44</v>
      </c>
      <c r="AF83" s="37">
        <f t="shared" si="3"/>
        <v>1668.1728000000003</v>
      </c>
      <c r="AG83" s="37">
        <v>3</v>
      </c>
      <c r="AH83" s="37">
        <v>496.48</v>
      </c>
      <c r="AI83" s="37">
        <f t="shared" si="4"/>
        <v>1489.44</v>
      </c>
      <c r="AJ83" s="37">
        <f t="shared" si="15"/>
        <v>1668.1728000000003</v>
      </c>
      <c r="AK83" s="37">
        <v>3</v>
      </c>
      <c r="AL83" s="37">
        <v>496.48</v>
      </c>
      <c r="AM83" s="37">
        <f t="shared" si="6"/>
        <v>1489.44</v>
      </c>
      <c r="AN83" s="37">
        <f t="shared" si="16"/>
        <v>1668.1728000000003</v>
      </c>
      <c r="AO83" s="37"/>
      <c r="AP83" s="37"/>
      <c r="AQ83" s="37">
        <f t="shared" si="8"/>
        <v>0</v>
      </c>
      <c r="AR83" s="37">
        <f t="shared" si="17"/>
        <v>0</v>
      </c>
      <c r="AS83" s="37"/>
      <c r="AT83" s="37"/>
      <c r="AU83" s="37">
        <f t="shared" si="10"/>
        <v>0</v>
      </c>
      <c r="AV83" s="37">
        <f t="shared" si="18"/>
        <v>0</v>
      </c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>
        <f t="shared" si="19"/>
        <v>12</v>
      </c>
      <c r="ED83" s="37">
        <f t="shared" si="20"/>
        <v>5957.76</v>
      </c>
      <c r="EE83" s="37">
        <f t="shared" si="21"/>
        <v>6672.691200000001</v>
      </c>
      <c r="EF83" s="38" t="s">
        <v>1532</v>
      </c>
      <c r="EG83" s="63"/>
      <c r="EH83" s="38"/>
      <c r="EI83" s="68" t="s">
        <v>1342</v>
      </c>
      <c r="EJ83" s="68" t="s">
        <v>1564</v>
      </c>
      <c r="EK83" s="68" t="s">
        <v>1564</v>
      </c>
      <c r="EL83" s="68"/>
      <c r="EM83" s="68"/>
      <c r="EN83" s="68"/>
      <c r="EO83" s="68"/>
      <c r="EP83" s="68"/>
      <c r="EQ83" s="68"/>
    </row>
    <row r="84" spans="1:147" ht="19.5" customHeight="1">
      <c r="A84" s="63"/>
      <c r="B84" s="30" t="s">
        <v>1836</v>
      </c>
      <c r="C84" s="63" t="s">
        <v>1533</v>
      </c>
      <c r="D84" s="63" t="s">
        <v>1534</v>
      </c>
      <c r="E84" s="63" t="s">
        <v>1535</v>
      </c>
      <c r="F84" s="63" t="s">
        <v>855</v>
      </c>
      <c r="G84" s="63"/>
      <c r="H84" s="63" t="s">
        <v>862</v>
      </c>
      <c r="I84" s="63">
        <v>58</v>
      </c>
      <c r="J84" s="63">
        <v>710000000</v>
      </c>
      <c r="K84" s="63" t="s">
        <v>1531</v>
      </c>
      <c r="L84" s="63" t="s">
        <v>1771</v>
      </c>
      <c r="M84" s="63" t="s">
        <v>359</v>
      </c>
      <c r="N84" s="63">
        <v>631010000</v>
      </c>
      <c r="O84" s="63" t="s">
        <v>1554</v>
      </c>
      <c r="P84" s="63" t="s">
        <v>686</v>
      </c>
      <c r="Q84" s="63" t="s">
        <v>1558</v>
      </c>
      <c r="R84" s="63"/>
      <c r="S84" s="63"/>
      <c r="T84" s="63">
        <v>0</v>
      </c>
      <c r="U84" s="63">
        <v>0</v>
      </c>
      <c r="V84" s="63">
        <v>100</v>
      </c>
      <c r="W84" s="63" t="s">
        <v>968</v>
      </c>
      <c r="X84" s="63" t="s">
        <v>886</v>
      </c>
      <c r="Y84" s="37">
        <v>6</v>
      </c>
      <c r="Z84" s="37">
        <v>496.48</v>
      </c>
      <c r="AA84" s="37">
        <f aca="true" t="shared" si="22" ref="AA84:AA147">Y84*Z84</f>
        <v>2978.88</v>
      </c>
      <c r="AB84" s="37">
        <f aca="true" t="shared" si="23" ref="AB84:AB147">IF(X84="С НДС",AA84*1.12,AA84)</f>
        <v>3336.3456000000006</v>
      </c>
      <c r="AC84" s="37">
        <v>6</v>
      </c>
      <c r="AD84" s="37">
        <v>496.48</v>
      </c>
      <c r="AE84" s="37">
        <f aca="true" t="shared" si="24" ref="AE84:AE147">AC84*AD84</f>
        <v>2978.88</v>
      </c>
      <c r="AF84" s="37">
        <f aca="true" t="shared" si="25" ref="AF84:AF147">IF(X84="С НДС",AE84*1.12,AE84)</f>
        <v>3336.3456000000006</v>
      </c>
      <c r="AG84" s="37">
        <v>6</v>
      </c>
      <c r="AH84" s="37">
        <v>496.48</v>
      </c>
      <c r="AI84" s="37">
        <f aca="true" t="shared" si="26" ref="AI84:AI147">AG84*AH84</f>
        <v>2978.88</v>
      </c>
      <c r="AJ84" s="37">
        <f aca="true" t="shared" si="27" ref="AJ84:AJ115">IF(X84="С НДС",AI84*1.12,AI84)</f>
        <v>3336.3456000000006</v>
      </c>
      <c r="AK84" s="37">
        <v>6</v>
      </c>
      <c r="AL84" s="37">
        <v>496.48</v>
      </c>
      <c r="AM84" s="37">
        <f aca="true" t="shared" si="28" ref="AM84:AM147">AK84*AL84</f>
        <v>2978.88</v>
      </c>
      <c r="AN84" s="37">
        <f aca="true" t="shared" si="29" ref="AN84:AN115">IF(X84="С НДС",AM84*1.12,AM84)</f>
        <v>3336.3456000000006</v>
      </c>
      <c r="AO84" s="37"/>
      <c r="AP84" s="37"/>
      <c r="AQ84" s="37">
        <f aca="true" t="shared" si="30" ref="AQ84:AQ147">AO84*AP84</f>
        <v>0</v>
      </c>
      <c r="AR84" s="37">
        <f aca="true" t="shared" si="31" ref="AR84:AR115">IF(X84="С НДС",AQ84*1.12,AQ84)</f>
        <v>0</v>
      </c>
      <c r="AS84" s="37"/>
      <c r="AT84" s="37"/>
      <c r="AU84" s="37">
        <f aca="true" t="shared" si="32" ref="AU84:AU147">AS84*AT84</f>
        <v>0</v>
      </c>
      <c r="AV84" s="37">
        <f aca="true" t="shared" si="33" ref="AV84:AV115">IF(X84="С НДС",AU84*1.12,AU84)</f>
        <v>0</v>
      </c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>
        <f aca="true" t="shared" si="34" ref="EC84:EC115">SUM(Y84,AC84,AG84,AK84,AO84)</f>
        <v>24</v>
      </c>
      <c r="ED84" s="37">
        <f aca="true" t="shared" si="35" ref="ED84:ED115">SUM(AU84,AQ84,AM84,AE84,AA84,AI84)</f>
        <v>11915.52</v>
      </c>
      <c r="EE84" s="37">
        <f aca="true" t="shared" si="36" ref="EE84:EE115">IF(X84="С НДС",ED84*1.12,ED84)</f>
        <v>13345.382400000002</v>
      </c>
      <c r="EF84" s="38" t="s">
        <v>1532</v>
      </c>
      <c r="EG84" s="63"/>
      <c r="EH84" s="38"/>
      <c r="EI84" s="68" t="s">
        <v>1342</v>
      </c>
      <c r="EJ84" s="68" t="s">
        <v>1564</v>
      </c>
      <c r="EK84" s="68" t="s">
        <v>1564</v>
      </c>
      <c r="EL84" s="68"/>
      <c r="EM84" s="68"/>
      <c r="EN84" s="68"/>
      <c r="EO84" s="68"/>
      <c r="EP84" s="68"/>
      <c r="EQ84" s="68"/>
    </row>
    <row r="85" spans="1:147" ht="19.5" customHeight="1">
      <c r="A85" s="63"/>
      <c r="B85" s="30" t="s">
        <v>1837</v>
      </c>
      <c r="C85" s="63" t="s">
        <v>1533</v>
      </c>
      <c r="D85" s="63" t="s">
        <v>1534</v>
      </c>
      <c r="E85" s="63" t="s">
        <v>1535</v>
      </c>
      <c r="F85" s="63" t="s">
        <v>855</v>
      </c>
      <c r="G85" s="63"/>
      <c r="H85" s="63" t="s">
        <v>862</v>
      </c>
      <c r="I85" s="63">
        <v>58</v>
      </c>
      <c r="J85" s="63">
        <v>710000000</v>
      </c>
      <c r="K85" s="63" t="s">
        <v>1531</v>
      </c>
      <c r="L85" s="63" t="s">
        <v>1771</v>
      </c>
      <c r="M85" s="63" t="s">
        <v>359</v>
      </c>
      <c r="N85" s="63">
        <v>396473100</v>
      </c>
      <c r="O85" s="63" t="s">
        <v>1547</v>
      </c>
      <c r="P85" s="63" t="s">
        <v>686</v>
      </c>
      <c r="Q85" s="63" t="s">
        <v>1558</v>
      </c>
      <c r="R85" s="63"/>
      <c r="S85" s="63"/>
      <c r="T85" s="63">
        <v>0</v>
      </c>
      <c r="U85" s="63">
        <v>0</v>
      </c>
      <c r="V85" s="63">
        <v>100</v>
      </c>
      <c r="W85" s="63" t="s">
        <v>968</v>
      </c>
      <c r="X85" s="63" t="s">
        <v>886</v>
      </c>
      <c r="Y85" s="37">
        <v>34</v>
      </c>
      <c r="Z85" s="37">
        <v>496.48</v>
      </c>
      <c r="AA85" s="37">
        <f t="shared" si="22"/>
        <v>16880.32</v>
      </c>
      <c r="AB85" s="37">
        <f t="shared" si="23"/>
        <v>18905.958400000003</v>
      </c>
      <c r="AC85" s="37">
        <v>34</v>
      </c>
      <c r="AD85" s="37">
        <v>496.48</v>
      </c>
      <c r="AE85" s="37">
        <f t="shared" si="24"/>
        <v>16880.32</v>
      </c>
      <c r="AF85" s="37">
        <f t="shared" si="25"/>
        <v>18905.958400000003</v>
      </c>
      <c r="AG85" s="37">
        <v>34</v>
      </c>
      <c r="AH85" s="37">
        <v>496.48</v>
      </c>
      <c r="AI85" s="37">
        <f t="shared" si="26"/>
        <v>16880.32</v>
      </c>
      <c r="AJ85" s="37">
        <f t="shared" si="27"/>
        <v>18905.958400000003</v>
      </c>
      <c r="AK85" s="37">
        <v>34</v>
      </c>
      <c r="AL85" s="37">
        <v>496.48</v>
      </c>
      <c r="AM85" s="37">
        <f t="shared" si="28"/>
        <v>16880.32</v>
      </c>
      <c r="AN85" s="37">
        <f t="shared" si="29"/>
        <v>18905.958400000003</v>
      </c>
      <c r="AO85" s="37"/>
      <c r="AP85" s="37"/>
      <c r="AQ85" s="37">
        <f t="shared" si="30"/>
        <v>0</v>
      </c>
      <c r="AR85" s="37">
        <f t="shared" si="31"/>
        <v>0</v>
      </c>
      <c r="AS85" s="37"/>
      <c r="AT85" s="37"/>
      <c r="AU85" s="37">
        <f t="shared" si="32"/>
        <v>0</v>
      </c>
      <c r="AV85" s="37">
        <f t="shared" si="33"/>
        <v>0</v>
      </c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>
        <f t="shared" si="34"/>
        <v>136</v>
      </c>
      <c r="ED85" s="37">
        <f t="shared" si="35"/>
        <v>67521.28</v>
      </c>
      <c r="EE85" s="37">
        <f t="shared" si="36"/>
        <v>75623.83360000001</v>
      </c>
      <c r="EF85" s="38" t="s">
        <v>1532</v>
      </c>
      <c r="EG85" s="63"/>
      <c r="EH85" s="38"/>
      <c r="EI85" s="68" t="s">
        <v>1342</v>
      </c>
      <c r="EJ85" s="68" t="s">
        <v>1564</v>
      </c>
      <c r="EK85" s="68" t="s">
        <v>1564</v>
      </c>
      <c r="EL85" s="68"/>
      <c r="EM85" s="68"/>
      <c r="EN85" s="68"/>
      <c r="EO85" s="68"/>
      <c r="EP85" s="68"/>
      <c r="EQ85" s="68"/>
    </row>
    <row r="86" spans="1:147" ht="19.5" customHeight="1">
      <c r="A86" s="63"/>
      <c r="B86" s="30" t="s">
        <v>1838</v>
      </c>
      <c r="C86" s="63" t="s">
        <v>1533</v>
      </c>
      <c r="D86" s="63" t="s">
        <v>1534</v>
      </c>
      <c r="E86" s="63" t="s">
        <v>1535</v>
      </c>
      <c r="F86" s="63" t="s">
        <v>855</v>
      </c>
      <c r="G86" s="63"/>
      <c r="H86" s="63" t="s">
        <v>862</v>
      </c>
      <c r="I86" s="63">
        <v>58</v>
      </c>
      <c r="J86" s="63">
        <v>710000000</v>
      </c>
      <c r="K86" s="63" t="s">
        <v>1531</v>
      </c>
      <c r="L86" s="63" t="s">
        <v>1771</v>
      </c>
      <c r="M86" s="63" t="s">
        <v>359</v>
      </c>
      <c r="N86" s="63">
        <v>552210000</v>
      </c>
      <c r="O86" s="63" t="s">
        <v>1545</v>
      </c>
      <c r="P86" s="63" t="s">
        <v>686</v>
      </c>
      <c r="Q86" s="63" t="s">
        <v>1558</v>
      </c>
      <c r="R86" s="63"/>
      <c r="S86" s="63"/>
      <c r="T86" s="63">
        <v>0</v>
      </c>
      <c r="U86" s="63">
        <v>0</v>
      </c>
      <c r="V86" s="63">
        <v>100</v>
      </c>
      <c r="W86" s="63" t="s">
        <v>968</v>
      </c>
      <c r="X86" s="63" t="s">
        <v>886</v>
      </c>
      <c r="Y86" s="37">
        <v>17</v>
      </c>
      <c r="Z86" s="37">
        <v>496.48</v>
      </c>
      <c r="AA86" s="37">
        <f t="shared" si="22"/>
        <v>8440.16</v>
      </c>
      <c r="AB86" s="37">
        <f t="shared" si="23"/>
        <v>9452.979200000002</v>
      </c>
      <c r="AC86" s="37">
        <v>17</v>
      </c>
      <c r="AD86" s="37">
        <v>496.48</v>
      </c>
      <c r="AE86" s="37">
        <f t="shared" si="24"/>
        <v>8440.16</v>
      </c>
      <c r="AF86" s="37">
        <f t="shared" si="25"/>
        <v>9452.979200000002</v>
      </c>
      <c r="AG86" s="37">
        <v>17</v>
      </c>
      <c r="AH86" s="37">
        <v>496.48</v>
      </c>
      <c r="AI86" s="37">
        <f t="shared" si="26"/>
        <v>8440.16</v>
      </c>
      <c r="AJ86" s="37">
        <f t="shared" si="27"/>
        <v>9452.979200000002</v>
      </c>
      <c r="AK86" s="37">
        <v>17</v>
      </c>
      <c r="AL86" s="37">
        <v>496.48</v>
      </c>
      <c r="AM86" s="37">
        <f t="shared" si="28"/>
        <v>8440.16</v>
      </c>
      <c r="AN86" s="37">
        <f t="shared" si="29"/>
        <v>9452.979200000002</v>
      </c>
      <c r="AO86" s="37"/>
      <c r="AP86" s="37"/>
      <c r="AQ86" s="37">
        <f t="shared" si="30"/>
        <v>0</v>
      </c>
      <c r="AR86" s="37">
        <f t="shared" si="31"/>
        <v>0</v>
      </c>
      <c r="AS86" s="37"/>
      <c r="AT86" s="37"/>
      <c r="AU86" s="37">
        <f t="shared" si="32"/>
        <v>0</v>
      </c>
      <c r="AV86" s="37">
        <f t="shared" si="33"/>
        <v>0</v>
      </c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>
        <f t="shared" si="34"/>
        <v>68</v>
      </c>
      <c r="ED86" s="37">
        <f t="shared" si="35"/>
        <v>33760.64</v>
      </c>
      <c r="EE86" s="37">
        <f t="shared" si="36"/>
        <v>37811.916800000006</v>
      </c>
      <c r="EF86" s="38" t="s">
        <v>1532</v>
      </c>
      <c r="EG86" s="63"/>
      <c r="EH86" s="38"/>
      <c r="EI86" s="68" t="s">
        <v>1342</v>
      </c>
      <c r="EJ86" s="68" t="s">
        <v>1564</v>
      </c>
      <c r="EK86" s="68" t="s">
        <v>1564</v>
      </c>
      <c r="EL86" s="68"/>
      <c r="EM86" s="68"/>
      <c r="EN86" s="68"/>
      <c r="EO86" s="68"/>
      <c r="EP86" s="68"/>
      <c r="EQ86" s="68"/>
    </row>
    <row r="87" spans="1:147" ht="19.5" customHeight="1">
      <c r="A87" s="63"/>
      <c r="B87" s="30" t="s">
        <v>1839</v>
      </c>
      <c r="C87" s="63" t="s">
        <v>1533</v>
      </c>
      <c r="D87" s="63" t="s">
        <v>1534</v>
      </c>
      <c r="E87" s="63" t="s">
        <v>1535</v>
      </c>
      <c r="F87" s="63" t="s">
        <v>855</v>
      </c>
      <c r="G87" s="63"/>
      <c r="H87" s="63" t="s">
        <v>862</v>
      </c>
      <c r="I87" s="63">
        <v>58</v>
      </c>
      <c r="J87" s="63">
        <v>710000000</v>
      </c>
      <c r="K87" s="63" t="s">
        <v>1531</v>
      </c>
      <c r="L87" s="63" t="s">
        <v>1771</v>
      </c>
      <c r="M87" s="63" t="s">
        <v>359</v>
      </c>
      <c r="N87" s="63">
        <v>551010000</v>
      </c>
      <c r="O87" s="63" t="s">
        <v>1546</v>
      </c>
      <c r="P87" s="63" t="s">
        <v>686</v>
      </c>
      <c r="Q87" s="63" t="s">
        <v>1558</v>
      </c>
      <c r="R87" s="63"/>
      <c r="S87" s="63"/>
      <c r="T87" s="63">
        <v>0</v>
      </c>
      <c r="U87" s="63">
        <v>0</v>
      </c>
      <c r="V87" s="63">
        <v>100</v>
      </c>
      <c r="W87" s="63" t="s">
        <v>968</v>
      </c>
      <c r="X87" s="63" t="s">
        <v>886</v>
      </c>
      <c r="Y87" s="37">
        <v>6</v>
      </c>
      <c r="Z87" s="37">
        <v>496.48</v>
      </c>
      <c r="AA87" s="37">
        <f t="shared" si="22"/>
        <v>2978.88</v>
      </c>
      <c r="AB87" s="37">
        <f t="shared" si="23"/>
        <v>3336.3456000000006</v>
      </c>
      <c r="AC87" s="37">
        <v>6</v>
      </c>
      <c r="AD87" s="37">
        <v>496.48</v>
      </c>
      <c r="AE87" s="37">
        <f t="shared" si="24"/>
        <v>2978.88</v>
      </c>
      <c r="AF87" s="37">
        <f t="shared" si="25"/>
        <v>3336.3456000000006</v>
      </c>
      <c r="AG87" s="37">
        <v>6</v>
      </c>
      <c r="AH87" s="37">
        <v>496.48</v>
      </c>
      <c r="AI87" s="37">
        <f t="shared" si="26"/>
        <v>2978.88</v>
      </c>
      <c r="AJ87" s="37">
        <f t="shared" si="27"/>
        <v>3336.3456000000006</v>
      </c>
      <c r="AK87" s="37">
        <v>6</v>
      </c>
      <c r="AL87" s="37">
        <v>496.48</v>
      </c>
      <c r="AM87" s="37">
        <f t="shared" si="28"/>
        <v>2978.88</v>
      </c>
      <c r="AN87" s="37">
        <f t="shared" si="29"/>
        <v>3336.3456000000006</v>
      </c>
      <c r="AO87" s="37"/>
      <c r="AP87" s="37"/>
      <c r="AQ87" s="37">
        <f t="shared" si="30"/>
        <v>0</v>
      </c>
      <c r="AR87" s="37">
        <f t="shared" si="31"/>
        <v>0</v>
      </c>
      <c r="AS87" s="37"/>
      <c r="AT87" s="37"/>
      <c r="AU87" s="37">
        <f t="shared" si="32"/>
        <v>0</v>
      </c>
      <c r="AV87" s="37">
        <f t="shared" si="33"/>
        <v>0</v>
      </c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>
        <f t="shared" si="34"/>
        <v>24</v>
      </c>
      <c r="ED87" s="37">
        <f t="shared" si="35"/>
        <v>11915.52</v>
      </c>
      <c r="EE87" s="37">
        <f t="shared" si="36"/>
        <v>13345.382400000002</v>
      </c>
      <c r="EF87" s="38" t="s">
        <v>1532</v>
      </c>
      <c r="EG87" s="63"/>
      <c r="EH87" s="38"/>
      <c r="EI87" s="68" t="s">
        <v>1342</v>
      </c>
      <c r="EJ87" s="68" t="s">
        <v>1564</v>
      </c>
      <c r="EK87" s="68" t="s">
        <v>1564</v>
      </c>
      <c r="EL87" s="68"/>
      <c r="EM87" s="68"/>
      <c r="EN87" s="68"/>
      <c r="EO87" s="68"/>
      <c r="EP87" s="68"/>
      <c r="EQ87" s="68"/>
    </row>
    <row r="88" spans="1:147" ht="19.5" customHeight="1">
      <c r="A88" s="63"/>
      <c r="B88" s="30" t="s">
        <v>1840</v>
      </c>
      <c r="C88" s="63" t="s">
        <v>1533</v>
      </c>
      <c r="D88" s="63" t="s">
        <v>1534</v>
      </c>
      <c r="E88" s="63" t="s">
        <v>1535</v>
      </c>
      <c r="F88" s="63" t="s">
        <v>855</v>
      </c>
      <c r="G88" s="63"/>
      <c r="H88" s="63" t="s">
        <v>862</v>
      </c>
      <c r="I88" s="63">
        <v>58</v>
      </c>
      <c r="J88" s="63">
        <v>710000000</v>
      </c>
      <c r="K88" s="63" t="s">
        <v>1531</v>
      </c>
      <c r="L88" s="63" t="s">
        <v>1771</v>
      </c>
      <c r="M88" s="63" t="s">
        <v>359</v>
      </c>
      <c r="N88" s="63">
        <v>351610000</v>
      </c>
      <c r="O88" s="63" t="s">
        <v>1543</v>
      </c>
      <c r="P88" s="63" t="s">
        <v>686</v>
      </c>
      <c r="Q88" s="63" t="s">
        <v>1558</v>
      </c>
      <c r="R88" s="63"/>
      <c r="S88" s="63"/>
      <c r="T88" s="63">
        <v>0</v>
      </c>
      <c r="U88" s="63">
        <v>0</v>
      </c>
      <c r="V88" s="63">
        <v>100</v>
      </c>
      <c r="W88" s="63" t="s">
        <v>968</v>
      </c>
      <c r="X88" s="63" t="s">
        <v>886</v>
      </c>
      <c r="Y88" s="37">
        <v>24</v>
      </c>
      <c r="Z88" s="37">
        <v>496.48</v>
      </c>
      <c r="AA88" s="37">
        <f t="shared" si="22"/>
        <v>11915.52</v>
      </c>
      <c r="AB88" s="37">
        <f t="shared" si="23"/>
        <v>13345.382400000002</v>
      </c>
      <c r="AC88" s="37">
        <v>24</v>
      </c>
      <c r="AD88" s="37">
        <v>496.48</v>
      </c>
      <c r="AE88" s="37">
        <f t="shared" si="24"/>
        <v>11915.52</v>
      </c>
      <c r="AF88" s="37">
        <f t="shared" si="25"/>
        <v>13345.382400000002</v>
      </c>
      <c r="AG88" s="37">
        <v>24</v>
      </c>
      <c r="AH88" s="37">
        <v>496.48</v>
      </c>
      <c r="AI88" s="37">
        <f t="shared" si="26"/>
        <v>11915.52</v>
      </c>
      <c r="AJ88" s="37">
        <f t="shared" si="27"/>
        <v>13345.382400000002</v>
      </c>
      <c r="AK88" s="37">
        <v>24</v>
      </c>
      <c r="AL88" s="37">
        <v>496.48</v>
      </c>
      <c r="AM88" s="37">
        <f t="shared" si="28"/>
        <v>11915.52</v>
      </c>
      <c r="AN88" s="37">
        <f t="shared" si="29"/>
        <v>13345.382400000002</v>
      </c>
      <c r="AO88" s="37"/>
      <c r="AP88" s="37"/>
      <c r="AQ88" s="37">
        <f t="shared" si="30"/>
        <v>0</v>
      </c>
      <c r="AR88" s="37">
        <f t="shared" si="31"/>
        <v>0</v>
      </c>
      <c r="AS88" s="37"/>
      <c r="AT88" s="37"/>
      <c r="AU88" s="37">
        <f t="shared" si="32"/>
        <v>0</v>
      </c>
      <c r="AV88" s="37">
        <f t="shared" si="33"/>
        <v>0</v>
      </c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>
        <f t="shared" si="34"/>
        <v>96</v>
      </c>
      <c r="ED88" s="37">
        <f t="shared" si="35"/>
        <v>47662.08</v>
      </c>
      <c r="EE88" s="37">
        <f t="shared" si="36"/>
        <v>53381.52960000001</v>
      </c>
      <c r="EF88" s="38" t="s">
        <v>1532</v>
      </c>
      <c r="EG88" s="63"/>
      <c r="EH88" s="38"/>
      <c r="EI88" s="68" t="s">
        <v>1342</v>
      </c>
      <c r="EJ88" s="68" t="s">
        <v>1564</v>
      </c>
      <c r="EK88" s="68" t="s">
        <v>1564</v>
      </c>
      <c r="EL88" s="68"/>
      <c r="EM88" s="68"/>
      <c r="EN88" s="68"/>
      <c r="EO88" s="68"/>
      <c r="EP88" s="68"/>
      <c r="EQ88" s="68"/>
    </row>
    <row r="89" spans="1:147" ht="19.5" customHeight="1">
      <c r="A89" s="63"/>
      <c r="B89" s="30" t="s">
        <v>1841</v>
      </c>
      <c r="C89" s="63" t="s">
        <v>1533</v>
      </c>
      <c r="D89" s="63" t="s">
        <v>1534</v>
      </c>
      <c r="E89" s="63" t="s">
        <v>1535</v>
      </c>
      <c r="F89" s="63" t="s">
        <v>855</v>
      </c>
      <c r="G89" s="63"/>
      <c r="H89" s="63" t="s">
        <v>862</v>
      </c>
      <c r="I89" s="63">
        <v>58</v>
      </c>
      <c r="J89" s="63">
        <v>710000000</v>
      </c>
      <c r="K89" s="63" t="s">
        <v>1531</v>
      </c>
      <c r="L89" s="63" t="s">
        <v>1771</v>
      </c>
      <c r="M89" s="63" t="s">
        <v>359</v>
      </c>
      <c r="N89" s="63">
        <v>354400000</v>
      </c>
      <c r="O89" s="63" t="s">
        <v>1544</v>
      </c>
      <c r="P89" s="63" t="s">
        <v>686</v>
      </c>
      <c r="Q89" s="63" t="s">
        <v>1558</v>
      </c>
      <c r="R89" s="63"/>
      <c r="S89" s="63"/>
      <c r="T89" s="63">
        <v>0</v>
      </c>
      <c r="U89" s="63">
        <v>0</v>
      </c>
      <c r="V89" s="63">
        <v>100</v>
      </c>
      <c r="W89" s="63" t="s">
        <v>968</v>
      </c>
      <c r="X89" s="63" t="s">
        <v>886</v>
      </c>
      <c r="Y89" s="37">
        <v>82</v>
      </c>
      <c r="Z89" s="37">
        <v>496.48</v>
      </c>
      <c r="AA89" s="37">
        <f t="shared" si="22"/>
        <v>40711.36</v>
      </c>
      <c r="AB89" s="37">
        <f t="shared" si="23"/>
        <v>45596.72320000001</v>
      </c>
      <c r="AC89" s="37">
        <v>82</v>
      </c>
      <c r="AD89" s="37">
        <v>496.48</v>
      </c>
      <c r="AE89" s="37">
        <f t="shared" si="24"/>
        <v>40711.36</v>
      </c>
      <c r="AF89" s="37">
        <f t="shared" si="25"/>
        <v>45596.72320000001</v>
      </c>
      <c r="AG89" s="37">
        <v>82</v>
      </c>
      <c r="AH89" s="37">
        <v>496.48</v>
      </c>
      <c r="AI89" s="37">
        <f t="shared" si="26"/>
        <v>40711.36</v>
      </c>
      <c r="AJ89" s="37">
        <f t="shared" si="27"/>
        <v>45596.72320000001</v>
      </c>
      <c r="AK89" s="37">
        <v>82</v>
      </c>
      <c r="AL89" s="37">
        <v>496.48</v>
      </c>
      <c r="AM89" s="37">
        <f t="shared" si="28"/>
        <v>40711.36</v>
      </c>
      <c r="AN89" s="37">
        <f t="shared" si="29"/>
        <v>45596.72320000001</v>
      </c>
      <c r="AO89" s="37"/>
      <c r="AP89" s="37"/>
      <c r="AQ89" s="37">
        <f t="shared" si="30"/>
        <v>0</v>
      </c>
      <c r="AR89" s="37">
        <f t="shared" si="31"/>
        <v>0</v>
      </c>
      <c r="AS89" s="37"/>
      <c r="AT89" s="37"/>
      <c r="AU89" s="37">
        <f t="shared" si="32"/>
        <v>0</v>
      </c>
      <c r="AV89" s="37">
        <f t="shared" si="33"/>
        <v>0</v>
      </c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>
        <f t="shared" si="34"/>
        <v>328</v>
      </c>
      <c r="ED89" s="37">
        <f t="shared" si="35"/>
        <v>162845.44</v>
      </c>
      <c r="EE89" s="37">
        <f t="shared" si="36"/>
        <v>182386.89280000003</v>
      </c>
      <c r="EF89" s="38" t="s">
        <v>1532</v>
      </c>
      <c r="EG89" s="63"/>
      <c r="EH89" s="38"/>
      <c r="EI89" s="68" t="s">
        <v>1342</v>
      </c>
      <c r="EJ89" s="68" t="s">
        <v>1564</v>
      </c>
      <c r="EK89" s="68" t="s">
        <v>1564</v>
      </c>
      <c r="EL89" s="68"/>
      <c r="EM89" s="68"/>
      <c r="EN89" s="68"/>
      <c r="EO89" s="68"/>
      <c r="EP89" s="68"/>
      <c r="EQ89" s="68"/>
    </row>
    <row r="90" spans="1:147" ht="19.5" customHeight="1">
      <c r="A90" s="63"/>
      <c r="B90" s="30" t="s">
        <v>1842</v>
      </c>
      <c r="C90" s="63" t="s">
        <v>1533</v>
      </c>
      <c r="D90" s="63" t="s">
        <v>1534</v>
      </c>
      <c r="E90" s="63" t="s">
        <v>1535</v>
      </c>
      <c r="F90" s="63" t="s">
        <v>855</v>
      </c>
      <c r="G90" s="63"/>
      <c r="H90" s="63" t="s">
        <v>862</v>
      </c>
      <c r="I90" s="63">
        <v>58</v>
      </c>
      <c r="J90" s="63">
        <v>710000000</v>
      </c>
      <c r="K90" s="63" t="s">
        <v>1531</v>
      </c>
      <c r="L90" s="63" t="s">
        <v>1771</v>
      </c>
      <c r="M90" s="63" t="s">
        <v>359</v>
      </c>
      <c r="N90" s="63">
        <v>351010000</v>
      </c>
      <c r="O90" s="63" t="s">
        <v>1542</v>
      </c>
      <c r="P90" s="63" t="s">
        <v>686</v>
      </c>
      <c r="Q90" s="63" t="s">
        <v>1558</v>
      </c>
      <c r="R90" s="63"/>
      <c r="S90" s="63"/>
      <c r="T90" s="63">
        <v>0</v>
      </c>
      <c r="U90" s="63">
        <v>0</v>
      </c>
      <c r="V90" s="63">
        <v>100</v>
      </c>
      <c r="W90" s="63" t="s">
        <v>968</v>
      </c>
      <c r="X90" s="63" t="s">
        <v>886</v>
      </c>
      <c r="Y90" s="37">
        <v>10</v>
      </c>
      <c r="Z90" s="37">
        <v>496.48</v>
      </c>
      <c r="AA90" s="37">
        <f t="shared" si="22"/>
        <v>4964.8</v>
      </c>
      <c r="AB90" s="37">
        <f t="shared" si="23"/>
        <v>5560.576000000001</v>
      </c>
      <c r="AC90" s="37">
        <v>10</v>
      </c>
      <c r="AD90" s="37">
        <v>496.48</v>
      </c>
      <c r="AE90" s="37">
        <f t="shared" si="24"/>
        <v>4964.8</v>
      </c>
      <c r="AF90" s="37">
        <f t="shared" si="25"/>
        <v>5560.576000000001</v>
      </c>
      <c r="AG90" s="37">
        <v>10</v>
      </c>
      <c r="AH90" s="37">
        <v>496.48</v>
      </c>
      <c r="AI90" s="37">
        <f t="shared" si="26"/>
        <v>4964.8</v>
      </c>
      <c r="AJ90" s="37">
        <f t="shared" si="27"/>
        <v>5560.576000000001</v>
      </c>
      <c r="AK90" s="37">
        <v>10</v>
      </c>
      <c r="AL90" s="37">
        <v>496.48</v>
      </c>
      <c r="AM90" s="37">
        <f t="shared" si="28"/>
        <v>4964.8</v>
      </c>
      <c r="AN90" s="37">
        <f t="shared" si="29"/>
        <v>5560.576000000001</v>
      </c>
      <c r="AO90" s="37"/>
      <c r="AP90" s="37"/>
      <c r="AQ90" s="37">
        <f t="shared" si="30"/>
        <v>0</v>
      </c>
      <c r="AR90" s="37">
        <f t="shared" si="31"/>
        <v>0</v>
      </c>
      <c r="AS90" s="37"/>
      <c r="AT90" s="37"/>
      <c r="AU90" s="37">
        <f t="shared" si="32"/>
        <v>0</v>
      </c>
      <c r="AV90" s="37">
        <f t="shared" si="33"/>
        <v>0</v>
      </c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>
        <f t="shared" si="34"/>
        <v>40</v>
      </c>
      <c r="ED90" s="37">
        <f t="shared" si="35"/>
        <v>19859.2</v>
      </c>
      <c r="EE90" s="37">
        <f t="shared" si="36"/>
        <v>22242.304000000004</v>
      </c>
      <c r="EF90" s="38" t="s">
        <v>1532</v>
      </c>
      <c r="EG90" s="63"/>
      <c r="EH90" s="38"/>
      <c r="EI90" s="68" t="s">
        <v>1342</v>
      </c>
      <c r="EJ90" s="68" t="s">
        <v>1564</v>
      </c>
      <c r="EK90" s="68" t="s">
        <v>1564</v>
      </c>
      <c r="EL90" s="68"/>
      <c r="EM90" s="68"/>
      <c r="EN90" s="68"/>
      <c r="EO90" s="68"/>
      <c r="EP90" s="68"/>
      <c r="EQ90" s="68"/>
    </row>
    <row r="91" spans="1:147" ht="19.5" customHeight="1">
      <c r="A91" s="63"/>
      <c r="B91" s="30" t="s">
        <v>1843</v>
      </c>
      <c r="C91" s="63" t="s">
        <v>1533</v>
      </c>
      <c r="D91" s="63" t="s">
        <v>1534</v>
      </c>
      <c r="E91" s="63" t="s">
        <v>1535</v>
      </c>
      <c r="F91" s="63" t="s">
        <v>855</v>
      </c>
      <c r="G91" s="63"/>
      <c r="H91" s="63" t="s">
        <v>862</v>
      </c>
      <c r="I91" s="63">
        <v>58</v>
      </c>
      <c r="J91" s="63">
        <v>710000000</v>
      </c>
      <c r="K91" s="63" t="s">
        <v>1531</v>
      </c>
      <c r="L91" s="63" t="s">
        <v>1771</v>
      </c>
      <c r="M91" s="63" t="s">
        <v>359</v>
      </c>
      <c r="N91" s="63" t="s">
        <v>1584</v>
      </c>
      <c r="O91" s="63" t="s">
        <v>1553</v>
      </c>
      <c r="P91" s="63" t="s">
        <v>686</v>
      </c>
      <c r="Q91" s="63" t="s">
        <v>1558</v>
      </c>
      <c r="R91" s="63"/>
      <c r="S91" s="63"/>
      <c r="T91" s="63">
        <v>0</v>
      </c>
      <c r="U91" s="63">
        <v>0</v>
      </c>
      <c r="V91" s="63">
        <v>100</v>
      </c>
      <c r="W91" s="63" t="s">
        <v>968</v>
      </c>
      <c r="X91" s="63" t="s">
        <v>886</v>
      </c>
      <c r="Y91" s="37">
        <v>11</v>
      </c>
      <c r="Z91" s="37">
        <v>496.48</v>
      </c>
      <c r="AA91" s="37">
        <f t="shared" si="22"/>
        <v>5461.280000000001</v>
      </c>
      <c r="AB91" s="37">
        <f t="shared" si="23"/>
        <v>6116.633600000001</v>
      </c>
      <c r="AC91" s="37">
        <v>11</v>
      </c>
      <c r="AD91" s="37">
        <v>496.48</v>
      </c>
      <c r="AE91" s="37">
        <f t="shared" si="24"/>
        <v>5461.280000000001</v>
      </c>
      <c r="AF91" s="37">
        <f t="shared" si="25"/>
        <v>6116.633600000001</v>
      </c>
      <c r="AG91" s="37">
        <v>11</v>
      </c>
      <c r="AH91" s="37">
        <v>496.48</v>
      </c>
      <c r="AI91" s="37">
        <f t="shared" si="26"/>
        <v>5461.280000000001</v>
      </c>
      <c r="AJ91" s="37">
        <f t="shared" si="27"/>
        <v>6116.633600000001</v>
      </c>
      <c r="AK91" s="37">
        <v>11</v>
      </c>
      <c r="AL91" s="37">
        <v>496.48</v>
      </c>
      <c r="AM91" s="37">
        <f t="shared" si="28"/>
        <v>5461.280000000001</v>
      </c>
      <c r="AN91" s="37">
        <f t="shared" si="29"/>
        <v>6116.633600000001</v>
      </c>
      <c r="AO91" s="37"/>
      <c r="AP91" s="37"/>
      <c r="AQ91" s="37">
        <f t="shared" si="30"/>
        <v>0</v>
      </c>
      <c r="AR91" s="37">
        <f t="shared" si="31"/>
        <v>0</v>
      </c>
      <c r="AS91" s="37"/>
      <c r="AT91" s="37"/>
      <c r="AU91" s="37">
        <f t="shared" si="32"/>
        <v>0</v>
      </c>
      <c r="AV91" s="37">
        <f t="shared" si="33"/>
        <v>0</v>
      </c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>
        <f t="shared" si="34"/>
        <v>44</v>
      </c>
      <c r="ED91" s="37">
        <f t="shared" si="35"/>
        <v>21845.120000000003</v>
      </c>
      <c r="EE91" s="37">
        <f t="shared" si="36"/>
        <v>24466.534400000004</v>
      </c>
      <c r="EF91" s="38" t="s">
        <v>1532</v>
      </c>
      <c r="EG91" s="63"/>
      <c r="EH91" s="38"/>
      <c r="EI91" s="68" t="s">
        <v>1342</v>
      </c>
      <c r="EJ91" s="68" t="s">
        <v>1564</v>
      </c>
      <c r="EK91" s="68" t="s">
        <v>1564</v>
      </c>
      <c r="EL91" s="68"/>
      <c r="EM91" s="68"/>
      <c r="EN91" s="68"/>
      <c r="EO91" s="68"/>
      <c r="EP91" s="68"/>
      <c r="EQ91" s="68"/>
    </row>
    <row r="92" spans="1:147" ht="19.5" customHeight="1">
      <c r="A92" s="63"/>
      <c r="B92" s="30" t="s">
        <v>1844</v>
      </c>
      <c r="C92" s="63" t="s">
        <v>1533</v>
      </c>
      <c r="D92" s="63" t="s">
        <v>1534</v>
      </c>
      <c r="E92" s="63" t="s">
        <v>1535</v>
      </c>
      <c r="F92" s="63" t="s">
        <v>855</v>
      </c>
      <c r="G92" s="63"/>
      <c r="H92" s="63" t="s">
        <v>862</v>
      </c>
      <c r="I92" s="63">
        <v>58</v>
      </c>
      <c r="J92" s="63">
        <v>710000000</v>
      </c>
      <c r="K92" s="63" t="s">
        <v>1531</v>
      </c>
      <c r="L92" s="63" t="s">
        <v>1771</v>
      </c>
      <c r="M92" s="63" t="s">
        <v>359</v>
      </c>
      <c r="N92" s="63">
        <v>111010000</v>
      </c>
      <c r="O92" s="63" t="s">
        <v>1541</v>
      </c>
      <c r="P92" s="63" t="s">
        <v>686</v>
      </c>
      <c r="Q92" s="63" t="s">
        <v>1558</v>
      </c>
      <c r="R92" s="63"/>
      <c r="S92" s="63"/>
      <c r="T92" s="63">
        <v>0</v>
      </c>
      <c r="U92" s="63">
        <v>0</v>
      </c>
      <c r="V92" s="63">
        <v>100</v>
      </c>
      <c r="W92" s="63" t="s">
        <v>968</v>
      </c>
      <c r="X92" s="63" t="s">
        <v>886</v>
      </c>
      <c r="Y92" s="37">
        <v>23</v>
      </c>
      <c r="Z92" s="37">
        <v>496.48</v>
      </c>
      <c r="AA92" s="37">
        <f t="shared" si="22"/>
        <v>11419.04</v>
      </c>
      <c r="AB92" s="37">
        <f t="shared" si="23"/>
        <v>12789.324800000002</v>
      </c>
      <c r="AC92" s="37">
        <v>23</v>
      </c>
      <c r="AD92" s="37">
        <v>496.48</v>
      </c>
      <c r="AE92" s="37">
        <f t="shared" si="24"/>
        <v>11419.04</v>
      </c>
      <c r="AF92" s="37">
        <f t="shared" si="25"/>
        <v>12789.324800000002</v>
      </c>
      <c r="AG92" s="37">
        <v>23</v>
      </c>
      <c r="AH92" s="37">
        <v>496.48</v>
      </c>
      <c r="AI92" s="37">
        <f t="shared" si="26"/>
        <v>11419.04</v>
      </c>
      <c r="AJ92" s="37">
        <f t="shared" si="27"/>
        <v>12789.324800000002</v>
      </c>
      <c r="AK92" s="37">
        <v>23</v>
      </c>
      <c r="AL92" s="37">
        <v>496.48</v>
      </c>
      <c r="AM92" s="37">
        <f t="shared" si="28"/>
        <v>11419.04</v>
      </c>
      <c r="AN92" s="37">
        <f t="shared" si="29"/>
        <v>12789.324800000002</v>
      </c>
      <c r="AO92" s="37"/>
      <c r="AP92" s="37"/>
      <c r="AQ92" s="37">
        <f t="shared" si="30"/>
        <v>0</v>
      </c>
      <c r="AR92" s="37">
        <f t="shared" si="31"/>
        <v>0</v>
      </c>
      <c r="AS92" s="37"/>
      <c r="AT92" s="37"/>
      <c r="AU92" s="37">
        <f t="shared" si="32"/>
        <v>0</v>
      </c>
      <c r="AV92" s="37">
        <f t="shared" si="33"/>
        <v>0</v>
      </c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>
        <f t="shared" si="34"/>
        <v>92</v>
      </c>
      <c r="ED92" s="37">
        <f t="shared" si="35"/>
        <v>45676.16</v>
      </c>
      <c r="EE92" s="37">
        <f t="shared" si="36"/>
        <v>51157.29920000001</v>
      </c>
      <c r="EF92" s="38" t="s">
        <v>1532</v>
      </c>
      <c r="EG92" s="63"/>
      <c r="EH92" s="38"/>
      <c r="EI92" s="68" t="s">
        <v>1342</v>
      </c>
      <c r="EJ92" s="68" t="s">
        <v>1564</v>
      </c>
      <c r="EK92" s="68" t="s">
        <v>1564</v>
      </c>
      <c r="EL92" s="68"/>
      <c r="EM92" s="68"/>
      <c r="EN92" s="68"/>
      <c r="EO92" s="68"/>
      <c r="EP92" s="68"/>
      <c r="EQ92" s="68"/>
    </row>
    <row r="93" spans="1:147" ht="19.5" customHeight="1">
      <c r="A93" s="63"/>
      <c r="B93" s="30" t="s">
        <v>1845</v>
      </c>
      <c r="C93" s="63" t="s">
        <v>1533</v>
      </c>
      <c r="D93" s="63" t="s">
        <v>1534</v>
      </c>
      <c r="E93" s="63" t="s">
        <v>1535</v>
      </c>
      <c r="F93" s="63" t="s">
        <v>855</v>
      </c>
      <c r="G93" s="63"/>
      <c r="H93" s="63" t="s">
        <v>862</v>
      </c>
      <c r="I93" s="63">
        <v>58</v>
      </c>
      <c r="J93" s="63">
        <v>710000000</v>
      </c>
      <c r="K93" s="63" t="s">
        <v>1531</v>
      </c>
      <c r="L93" s="63" t="s">
        <v>1771</v>
      </c>
      <c r="M93" s="63" t="s">
        <v>359</v>
      </c>
      <c r="N93" s="63" t="s">
        <v>1582</v>
      </c>
      <c r="O93" s="63" t="s">
        <v>1540</v>
      </c>
      <c r="P93" s="63" t="s">
        <v>686</v>
      </c>
      <c r="Q93" s="63" t="s">
        <v>1558</v>
      </c>
      <c r="R93" s="63"/>
      <c r="S93" s="63"/>
      <c r="T93" s="63">
        <v>0</v>
      </c>
      <c r="U93" s="63">
        <v>0</v>
      </c>
      <c r="V93" s="63">
        <v>100</v>
      </c>
      <c r="W93" s="63" t="s">
        <v>968</v>
      </c>
      <c r="X93" s="63" t="s">
        <v>886</v>
      </c>
      <c r="Y93" s="37">
        <v>11</v>
      </c>
      <c r="Z93" s="37">
        <v>496.48</v>
      </c>
      <c r="AA93" s="37">
        <f t="shared" si="22"/>
        <v>5461.280000000001</v>
      </c>
      <c r="AB93" s="37">
        <f t="shared" si="23"/>
        <v>6116.633600000001</v>
      </c>
      <c r="AC93" s="37">
        <v>11</v>
      </c>
      <c r="AD93" s="37">
        <v>496.48</v>
      </c>
      <c r="AE93" s="37">
        <f t="shared" si="24"/>
        <v>5461.280000000001</v>
      </c>
      <c r="AF93" s="37">
        <f t="shared" si="25"/>
        <v>6116.633600000001</v>
      </c>
      <c r="AG93" s="37">
        <v>11</v>
      </c>
      <c r="AH93" s="37">
        <v>496.48</v>
      </c>
      <c r="AI93" s="37">
        <f t="shared" si="26"/>
        <v>5461.280000000001</v>
      </c>
      <c r="AJ93" s="37">
        <f t="shared" si="27"/>
        <v>6116.633600000001</v>
      </c>
      <c r="AK93" s="37">
        <v>11</v>
      </c>
      <c r="AL93" s="37">
        <v>496.48</v>
      </c>
      <c r="AM93" s="37">
        <f t="shared" si="28"/>
        <v>5461.280000000001</v>
      </c>
      <c r="AN93" s="37">
        <f t="shared" si="29"/>
        <v>6116.633600000001</v>
      </c>
      <c r="AO93" s="37"/>
      <c r="AP93" s="37"/>
      <c r="AQ93" s="37">
        <f t="shared" si="30"/>
        <v>0</v>
      </c>
      <c r="AR93" s="37">
        <f t="shared" si="31"/>
        <v>0</v>
      </c>
      <c r="AS93" s="37"/>
      <c r="AT93" s="37"/>
      <c r="AU93" s="37">
        <f t="shared" si="32"/>
        <v>0</v>
      </c>
      <c r="AV93" s="37">
        <f t="shared" si="33"/>
        <v>0</v>
      </c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>
        <f t="shared" si="34"/>
        <v>44</v>
      </c>
      <c r="ED93" s="37">
        <f t="shared" si="35"/>
        <v>21845.120000000003</v>
      </c>
      <c r="EE93" s="37">
        <f t="shared" si="36"/>
        <v>24466.534400000004</v>
      </c>
      <c r="EF93" s="38" t="s">
        <v>1532</v>
      </c>
      <c r="EG93" s="63"/>
      <c r="EH93" s="38"/>
      <c r="EI93" s="68" t="s">
        <v>1342</v>
      </c>
      <c r="EJ93" s="68" t="s">
        <v>1564</v>
      </c>
      <c r="EK93" s="68" t="s">
        <v>1564</v>
      </c>
      <c r="EL93" s="68"/>
      <c r="EM93" s="68"/>
      <c r="EN93" s="68"/>
      <c r="EO93" s="68"/>
      <c r="EP93" s="68"/>
      <c r="EQ93" s="68"/>
    </row>
    <row r="94" spans="1:147" ht="19.5" customHeight="1">
      <c r="A94" s="63"/>
      <c r="B94" s="30" t="s">
        <v>1846</v>
      </c>
      <c r="C94" s="63" t="s">
        <v>1533</v>
      </c>
      <c r="D94" s="63" t="s">
        <v>1534</v>
      </c>
      <c r="E94" s="63" t="s">
        <v>1535</v>
      </c>
      <c r="F94" s="63" t="s">
        <v>855</v>
      </c>
      <c r="G94" s="63"/>
      <c r="H94" s="63" t="s">
        <v>862</v>
      </c>
      <c r="I94" s="63">
        <v>58</v>
      </c>
      <c r="J94" s="63">
        <v>710000000</v>
      </c>
      <c r="K94" s="63" t="s">
        <v>1531</v>
      </c>
      <c r="L94" s="63" t="s">
        <v>1771</v>
      </c>
      <c r="M94" s="63" t="s">
        <v>359</v>
      </c>
      <c r="N94" s="63">
        <v>475030100</v>
      </c>
      <c r="O94" s="63" t="s">
        <v>1539</v>
      </c>
      <c r="P94" s="63" t="s">
        <v>686</v>
      </c>
      <c r="Q94" s="63" t="s">
        <v>1558</v>
      </c>
      <c r="R94" s="63"/>
      <c r="S94" s="63"/>
      <c r="T94" s="63">
        <v>0</v>
      </c>
      <c r="U94" s="63">
        <v>0</v>
      </c>
      <c r="V94" s="63">
        <v>100</v>
      </c>
      <c r="W94" s="63" t="s">
        <v>968</v>
      </c>
      <c r="X94" s="63" t="s">
        <v>886</v>
      </c>
      <c r="Y94" s="37">
        <v>34</v>
      </c>
      <c r="Z94" s="37">
        <v>293.18</v>
      </c>
      <c r="AA94" s="37">
        <f t="shared" si="22"/>
        <v>9968.12</v>
      </c>
      <c r="AB94" s="37">
        <f t="shared" si="23"/>
        <v>11164.294400000002</v>
      </c>
      <c r="AC94" s="37">
        <v>34</v>
      </c>
      <c r="AD94" s="37">
        <v>293.18</v>
      </c>
      <c r="AE94" s="37">
        <f t="shared" si="24"/>
        <v>9968.12</v>
      </c>
      <c r="AF94" s="37">
        <f t="shared" si="25"/>
        <v>11164.294400000002</v>
      </c>
      <c r="AG94" s="37">
        <v>34</v>
      </c>
      <c r="AH94" s="37">
        <v>293.18</v>
      </c>
      <c r="AI94" s="37">
        <f t="shared" si="26"/>
        <v>9968.12</v>
      </c>
      <c r="AJ94" s="37">
        <f t="shared" si="27"/>
        <v>11164.294400000002</v>
      </c>
      <c r="AK94" s="37">
        <v>34</v>
      </c>
      <c r="AL94" s="37">
        <v>293.18</v>
      </c>
      <c r="AM94" s="37">
        <f t="shared" si="28"/>
        <v>9968.12</v>
      </c>
      <c r="AN94" s="37">
        <f t="shared" si="29"/>
        <v>11164.294400000002</v>
      </c>
      <c r="AO94" s="37"/>
      <c r="AP94" s="37"/>
      <c r="AQ94" s="37">
        <f t="shared" si="30"/>
        <v>0</v>
      </c>
      <c r="AR94" s="37">
        <f t="shared" si="31"/>
        <v>0</v>
      </c>
      <c r="AS94" s="37"/>
      <c r="AT94" s="37"/>
      <c r="AU94" s="37">
        <f t="shared" si="32"/>
        <v>0</v>
      </c>
      <c r="AV94" s="37">
        <f t="shared" si="33"/>
        <v>0</v>
      </c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>
        <f t="shared" si="34"/>
        <v>136</v>
      </c>
      <c r="ED94" s="37">
        <f t="shared" si="35"/>
        <v>39872.48</v>
      </c>
      <c r="EE94" s="37">
        <f t="shared" si="36"/>
        <v>44657.17760000001</v>
      </c>
      <c r="EF94" s="38" t="s">
        <v>1532</v>
      </c>
      <c r="EG94" s="63"/>
      <c r="EH94" s="38"/>
      <c r="EI94" s="68" t="s">
        <v>1342</v>
      </c>
      <c r="EJ94" s="68" t="s">
        <v>1562</v>
      </c>
      <c r="EK94" s="68" t="s">
        <v>1563</v>
      </c>
      <c r="EL94" s="68"/>
      <c r="EM94" s="68"/>
      <c r="EN94" s="68"/>
      <c r="EO94" s="68"/>
      <c r="EP94" s="68"/>
      <c r="EQ94" s="68"/>
    </row>
    <row r="95" spans="1:147" ht="19.5" customHeight="1">
      <c r="A95" s="63"/>
      <c r="B95" s="30" t="s">
        <v>1847</v>
      </c>
      <c r="C95" s="63" t="s">
        <v>1533</v>
      </c>
      <c r="D95" s="63" t="s">
        <v>1534</v>
      </c>
      <c r="E95" s="63" t="s">
        <v>1535</v>
      </c>
      <c r="F95" s="63" t="s">
        <v>855</v>
      </c>
      <c r="G95" s="63"/>
      <c r="H95" s="63" t="s">
        <v>862</v>
      </c>
      <c r="I95" s="63">
        <v>58</v>
      </c>
      <c r="J95" s="63">
        <v>710000000</v>
      </c>
      <c r="K95" s="63" t="s">
        <v>1531</v>
      </c>
      <c r="L95" s="63" t="s">
        <v>1771</v>
      </c>
      <c r="M95" s="63" t="s">
        <v>359</v>
      </c>
      <c r="N95" s="63" t="s">
        <v>1583</v>
      </c>
      <c r="O95" s="63" t="s">
        <v>1537</v>
      </c>
      <c r="P95" s="63" t="s">
        <v>686</v>
      </c>
      <c r="Q95" s="63" t="s">
        <v>1558</v>
      </c>
      <c r="R95" s="63"/>
      <c r="S95" s="63"/>
      <c r="T95" s="63">
        <v>0</v>
      </c>
      <c r="U95" s="63">
        <v>0</v>
      </c>
      <c r="V95" s="63">
        <v>100</v>
      </c>
      <c r="W95" s="63" t="s">
        <v>968</v>
      </c>
      <c r="X95" s="63" t="s">
        <v>886</v>
      </c>
      <c r="Y95" s="37">
        <v>10</v>
      </c>
      <c r="Z95" s="37">
        <v>293.18</v>
      </c>
      <c r="AA95" s="37">
        <f t="shared" si="22"/>
        <v>2931.8</v>
      </c>
      <c r="AB95" s="37">
        <f t="shared" si="23"/>
        <v>3283.6160000000004</v>
      </c>
      <c r="AC95" s="37">
        <v>10</v>
      </c>
      <c r="AD95" s="37">
        <v>293.18</v>
      </c>
      <c r="AE95" s="37">
        <f t="shared" si="24"/>
        <v>2931.8</v>
      </c>
      <c r="AF95" s="37">
        <f t="shared" si="25"/>
        <v>3283.6160000000004</v>
      </c>
      <c r="AG95" s="37">
        <v>10</v>
      </c>
      <c r="AH95" s="37">
        <v>293.18</v>
      </c>
      <c r="AI95" s="37">
        <f t="shared" si="26"/>
        <v>2931.8</v>
      </c>
      <c r="AJ95" s="37">
        <f t="shared" si="27"/>
        <v>3283.6160000000004</v>
      </c>
      <c r="AK95" s="37">
        <v>10</v>
      </c>
      <c r="AL95" s="37">
        <v>293.18</v>
      </c>
      <c r="AM95" s="37">
        <f t="shared" si="28"/>
        <v>2931.8</v>
      </c>
      <c r="AN95" s="37">
        <f t="shared" si="29"/>
        <v>3283.6160000000004</v>
      </c>
      <c r="AO95" s="37"/>
      <c r="AP95" s="37"/>
      <c r="AQ95" s="37">
        <f t="shared" si="30"/>
        <v>0</v>
      </c>
      <c r="AR95" s="37">
        <f t="shared" si="31"/>
        <v>0</v>
      </c>
      <c r="AS95" s="37"/>
      <c r="AT95" s="37"/>
      <c r="AU95" s="37">
        <f t="shared" si="32"/>
        <v>0</v>
      </c>
      <c r="AV95" s="37">
        <f t="shared" si="33"/>
        <v>0</v>
      </c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>
        <f t="shared" si="34"/>
        <v>40</v>
      </c>
      <c r="ED95" s="37">
        <f t="shared" si="35"/>
        <v>11727.2</v>
      </c>
      <c r="EE95" s="37">
        <f t="shared" si="36"/>
        <v>13134.464000000002</v>
      </c>
      <c r="EF95" s="38" t="s">
        <v>1532</v>
      </c>
      <c r="EG95" s="63"/>
      <c r="EH95" s="38"/>
      <c r="EI95" s="68" t="s">
        <v>1342</v>
      </c>
      <c r="EJ95" s="68" t="s">
        <v>1562</v>
      </c>
      <c r="EK95" s="68" t="s">
        <v>1563</v>
      </c>
      <c r="EL95" s="68"/>
      <c r="EM95" s="68"/>
      <c r="EN95" s="68"/>
      <c r="EO95" s="68"/>
      <c r="EP95" s="68"/>
      <c r="EQ95" s="68"/>
    </row>
    <row r="96" spans="1:147" ht="19.5" customHeight="1">
      <c r="A96" s="63"/>
      <c r="B96" s="30" t="s">
        <v>1848</v>
      </c>
      <c r="C96" s="63" t="s">
        <v>1533</v>
      </c>
      <c r="D96" s="63" t="s">
        <v>1534</v>
      </c>
      <c r="E96" s="63" t="s">
        <v>1535</v>
      </c>
      <c r="F96" s="63" t="s">
        <v>855</v>
      </c>
      <c r="G96" s="63"/>
      <c r="H96" s="63" t="s">
        <v>862</v>
      </c>
      <c r="I96" s="63">
        <v>58</v>
      </c>
      <c r="J96" s="63">
        <v>710000000</v>
      </c>
      <c r="K96" s="63" t="s">
        <v>1531</v>
      </c>
      <c r="L96" s="63" t="s">
        <v>1771</v>
      </c>
      <c r="M96" s="63" t="s">
        <v>359</v>
      </c>
      <c r="N96" s="63">
        <v>231010000</v>
      </c>
      <c r="O96" s="63" t="s">
        <v>1536</v>
      </c>
      <c r="P96" s="63" t="s">
        <v>686</v>
      </c>
      <c r="Q96" s="63" t="s">
        <v>1558</v>
      </c>
      <c r="R96" s="63"/>
      <c r="S96" s="63"/>
      <c r="T96" s="63">
        <v>0</v>
      </c>
      <c r="U96" s="63">
        <v>0</v>
      </c>
      <c r="V96" s="63">
        <v>100</v>
      </c>
      <c r="W96" s="63" t="s">
        <v>968</v>
      </c>
      <c r="X96" s="63" t="s">
        <v>886</v>
      </c>
      <c r="Y96" s="37">
        <v>13</v>
      </c>
      <c r="Z96" s="37">
        <v>293.18</v>
      </c>
      <c r="AA96" s="37">
        <f t="shared" si="22"/>
        <v>3811.34</v>
      </c>
      <c r="AB96" s="37">
        <f t="shared" si="23"/>
        <v>4268.7008000000005</v>
      </c>
      <c r="AC96" s="37">
        <v>13</v>
      </c>
      <c r="AD96" s="37">
        <v>293.18</v>
      </c>
      <c r="AE96" s="37">
        <f t="shared" si="24"/>
        <v>3811.34</v>
      </c>
      <c r="AF96" s="37">
        <f t="shared" si="25"/>
        <v>4268.7008000000005</v>
      </c>
      <c r="AG96" s="37">
        <v>13</v>
      </c>
      <c r="AH96" s="37">
        <v>293.18</v>
      </c>
      <c r="AI96" s="37">
        <f t="shared" si="26"/>
        <v>3811.34</v>
      </c>
      <c r="AJ96" s="37">
        <f t="shared" si="27"/>
        <v>4268.7008000000005</v>
      </c>
      <c r="AK96" s="37">
        <v>13</v>
      </c>
      <c r="AL96" s="37">
        <v>293.18</v>
      </c>
      <c r="AM96" s="37">
        <f t="shared" si="28"/>
        <v>3811.34</v>
      </c>
      <c r="AN96" s="37">
        <f t="shared" si="29"/>
        <v>4268.7008000000005</v>
      </c>
      <c r="AO96" s="37"/>
      <c r="AP96" s="37"/>
      <c r="AQ96" s="37">
        <f t="shared" si="30"/>
        <v>0</v>
      </c>
      <c r="AR96" s="37">
        <f t="shared" si="31"/>
        <v>0</v>
      </c>
      <c r="AS96" s="37"/>
      <c r="AT96" s="37"/>
      <c r="AU96" s="37">
        <f t="shared" si="32"/>
        <v>0</v>
      </c>
      <c r="AV96" s="37">
        <f t="shared" si="33"/>
        <v>0</v>
      </c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>
        <f t="shared" si="34"/>
        <v>52</v>
      </c>
      <c r="ED96" s="37">
        <f t="shared" si="35"/>
        <v>15245.36</v>
      </c>
      <c r="EE96" s="37">
        <f t="shared" si="36"/>
        <v>17074.803200000002</v>
      </c>
      <c r="EF96" s="38" t="s">
        <v>1532</v>
      </c>
      <c r="EG96" s="63"/>
      <c r="EH96" s="38"/>
      <c r="EI96" s="68" t="s">
        <v>1342</v>
      </c>
      <c r="EJ96" s="68" t="s">
        <v>1562</v>
      </c>
      <c r="EK96" s="68" t="s">
        <v>1563</v>
      </c>
      <c r="EL96" s="68"/>
      <c r="EM96" s="68"/>
      <c r="EN96" s="68"/>
      <c r="EO96" s="68"/>
      <c r="EP96" s="68"/>
      <c r="EQ96" s="68"/>
    </row>
    <row r="97" spans="1:147" ht="19.5" customHeight="1">
      <c r="A97" s="63"/>
      <c r="B97" s="30" t="s">
        <v>1849</v>
      </c>
      <c r="C97" s="63" t="s">
        <v>1533</v>
      </c>
      <c r="D97" s="63" t="s">
        <v>1534</v>
      </c>
      <c r="E97" s="63" t="s">
        <v>1535</v>
      </c>
      <c r="F97" s="63" t="s">
        <v>855</v>
      </c>
      <c r="G97" s="63"/>
      <c r="H97" s="63" t="s">
        <v>862</v>
      </c>
      <c r="I97" s="63">
        <v>58</v>
      </c>
      <c r="J97" s="63">
        <v>710000000</v>
      </c>
      <c r="K97" s="63" t="s">
        <v>1531</v>
      </c>
      <c r="L97" s="63" t="s">
        <v>1771</v>
      </c>
      <c r="M97" s="63" t="s">
        <v>359</v>
      </c>
      <c r="N97" s="63">
        <v>154820100</v>
      </c>
      <c r="O97" s="63" t="s">
        <v>1538</v>
      </c>
      <c r="P97" s="63" t="s">
        <v>686</v>
      </c>
      <c r="Q97" s="63" t="s">
        <v>1558</v>
      </c>
      <c r="R97" s="63"/>
      <c r="S97" s="63"/>
      <c r="T97" s="63">
        <v>0</v>
      </c>
      <c r="U97" s="63">
        <v>0</v>
      </c>
      <c r="V97" s="63">
        <v>100</v>
      </c>
      <c r="W97" s="63" t="s">
        <v>968</v>
      </c>
      <c r="X97" s="63" t="s">
        <v>886</v>
      </c>
      <c r="Y97" s="37">
        <v>21</v>
      </c>
      <c r="Z97" s="37">
        <v>293.18</v>
      </c>
      <c r="AA97" s="37">
        <f t="shared" si="22"/>
        <v>6156.78</v>
      </c>
      <c r="AB97" s="37">
        <f t="shared" si="23"/>
        <v>6895.5936</v>
      </c>
      <c r="AC97" s="37">
        <v>21</v>
      </c>
      <c r="AD97" s="37">
        <v>293.18</v>
      </c>
      <c r="AE97" s="37">
        <f t="shared" si="24"/>
        <v>6156.78</v>
      </c>
      <c r="AF97" s="37">
        <f t="shared" si="25"/>
        <v>6895.5936</v>
      </c>
      <c r="AG97" s="37">
        <v>21</v>
      </c>
      <c r="AH97" s="37">
        <v>293.18</v>
      </c>
      <c r="AI97" s="37">
        <f t="shared" si="26"/>
        <v>6156.78</v>
      </c>
      <c r="AJ97" s="37">
        <f t="shared" si="27"/>
        <v>6895.5936</v>
      </c>
      <c r="AK97" s="37">
        <v>21</v>
      </c>
      <c r="AL97" s="37">
        <v>293.18</v>
      </c>
      <c r="AM97" s="37">
        <f t="shared" si="28"/>
        <v>6156.78</v>
      </c>
      <c r="AN97" s="37">
        <f t="shared" si="29"/>
        <v>6895.5936</v>
      </c>
      <c r="AO97" s="37"/>
      <c r="AP97" s="37"/>
      <c r="AQ97" s="37">
        <f t="shared" si="30"/>
        <v>0</v>
      </c>
      <c r="AR97" s="37">
        <f t="shared" si="31"/>
        <v>0</v>
      </c>
      <c r="AS97" s="37"/>
      <c r="AT97" s="37"/>
      <c r="AU97" s="37">
        <f t="shared" si="32"/>
        <v>0</v>
      </c>
      <c r="AV97" s="37">
        <f t="shared" si="33"/>
        <v>0</v>
      </c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>
        <f t="shared" si="34"/>
        <v>84</v>
      </c>
      <c r="ED97" s="37">
        <f t="shared" si="35"/>
        <v>24627.12</v>
      </c>
      <c r="EE97" s="37">
        <f t="shared" si="36"/>
        <v>27582.3744</v>
      </c>
      <c r="EF97" s="38" t="s">
        <v>1532</v>
      </c>
      <c r="EG97" s="63"/>
      <c r="EH97" s="38"/>
      <c r="EI97" s="68" t="s">
        <v>1342</v>
      </c>
      <c r="EJ97" s="68" t="s">
        <v>1562</v>
      </c>
      <c r="EK97" s="68" t="s">
        <v>1563</v>
      </c>
      <c r="EL97" s="68"/>
      <c r="EM97" s="68"/>
      <c r="EN97" s="68"/>
      <c r="EO97" s="68"/>
      <c r="EP97" s="68"/>
      <c r="EQ97" s="68"/>
    </row>
    <row r="98" spans="1:147" ht="19.5" customHeight="1">
      <c r="A98" s="63"/>
      <c r="B98" s="30" t="s">
        <v>1850</v>
      </c>
      <c r="C98" s="63" t="s">
        <v>1533</v>
      </c>
      <c r="D98" s="63" t="s">
        <v>1534</v>
      </c>
      <c r="E98" s="63" t="s">
        <v>1535</v>
      </c>
      <c r="F98" s="63" t="s">
        <v>855</v>
      </c>
      <c r="G98" s="63"/>
      <c r="H98" s="63" t="s">
        <v>862</v>
      </c>
      <c r="I98" s="63">
        <v>58</v>
      </c>
      <c r="J98" s="63">
        <v>710000000</v>
      </c>
      <c r="K98" s="63" t="s">
        <v>1531</v>
      </c>
      <c r="L98" s="63" t="s">
        <v>1771</v>
      </c>
      <c r="M98" s="63" t="s">
        <v>359</v>
      </c>
      <c r="N98" s="63">
        <v>433257100</v>
      </c>
      <c r="O98" s="63" t="s">
        <v>1585</v>
      </c>
      <c r="P98" s="63" t="s">
        <v>686</v>
      </c>
      <c r="Q98" s="63" t="s">
        <v>1558</v>
      </c>
      <c r="R98" s="63"/>
      <c r="S98" s="63"/>
      <c r="T98" s="63">
        <v>0</v>
      </c>
      <c r="U98" s="63">
        <v>0</v>
      </c>
      <c r="V98" s="63">
        <v>100</v>
      </c>
      <c r="W98" s="63" t="s">
        <v>968</v>
      </c>
      <c r="X98" s="63" t="s">
        <v>886</v>
      </c>
      <c r="Y98" s="37">
        <v>14</v>
      </c>
      <c r="Z98" s="37">
        <v>293.18</v>
      </c>
      <c r="AA98" s="37">
        <f t="shared" si="22"/>
        <v>4104.52</v>
      </c>
      <c r="AB98" s="37">
        <f t="shared" si="23"/>
        <v>4597.062400000001</v>
      </c>
      <c r="AC98" s="37">
        <v>14</v>
      </c>
      <c r="AD98" s="37">
        <v>293.18</v>
      </c>
      <c r="AE98" s="37">
        <f t="shared" si="24"/>
        <v>4104.52</v>
      </c>
      <c r="AF98" s="37">
        <f t="shared" si="25"/>
        <v>4597.062400000001</v>
      </c>
      <c r="AG98" s="37">
        <v>14</v>
      </c>
      <c r="AH98" s="37">
        <v>293.18</v>
      </c>
      <c r="AI98" s="37">
        <f t="shared" si="26"/>
        <v>4104.52</v>
      </c>
      <c r="AJ98" s="37">
        <f t="shared" si="27"/>
        <v>4597.062400000001</v>
      </c>
      <c r="AK98" s="37">
        <v>14</v>
      </c>
      <c r="AL98" s="37">
        <v>293.18</v>
      </c>
      <c r="AM98" s="37">
        <f t="shared" si="28"/>
        <v>4104.52</v>
      </c>
      <c r="AN98" s="37">
        <f t="shared" si="29"/>
        <v>4597.062400000001</v>
      </c>
      <c r="AO98" s="37"/>
      <c r="AP98" s="37"/>
      <c r="AQ98" s="37">
        <f t="shared" si="30"/>
        <v>0</v>
      </c>
      <c r="AR98" s="37">
        <f t="shared" si="31"/>
        <v>0</v>
      </c>
      <c r="AS98" s="37"/>
      <c r="AT98" s="37"/>
      <c r="AU98" s="37">
        <f t="shared" si="32"/>
        <v>0</v>
      </c>
      <c r="AV98" s="37">
        <f t="shared" si="33"/>
        <v>0</v>
      </c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>
        <f t="shared" si="34"/>
        <v>56</v>
      </c>
      <c r="ED98" s="37">
        <f t="shared" si="35"/>
        <v>16418.08</v>
      </c>
      <c r="EE98" s="37">
        <f t="shared" si="36"/>
        <v>18388.249600000003</v>
      </c>
      <c r="EF98" s="38" t="s">
        <v>1532</v>
      </c>
      <c r="EG98" s="63"/>
      <c r="EH98" s="38"/>
      <c r="EI98" s="68" t="s">
        <v>1342</v>
      </c>
      <c r="EJ98" s="68" t="s">
        <v>1562</v>
      </c>
      <c r="EK98" s="68" t="s">
        <v>1563</v>
      </c>
      <c r="EL98" s="68"/>
      <c r="EM98" s="68"/>
      <c r="EN98" s="68"/>
      <c r="EO98" s="68"/>
      <c r="EP98" s="68"/>
      <c r="EQ98" s="68"/>
    </row>
    <row r="99" spans="1:147" ht="19.5" customHeight="1">
      <c r="A99" s="63"/>
      <c r="B99" s="30" t="s">
        <v>1851</v>
      </c>
      <c r="C99" s="63" t="s">
        <v>1533</v>
      </c>
      <c r="D99" s="63" t="s">
        <v>1534</v>
      </c>
      <c r="E99" s="63" t="s">
        <v>1535</v>
      </c>
      <c r="F99" s="63" t="s">
        <v>855</v>
      </c>
      <c r="G99" s="63"/>
      <c r="H99" s="63" t="s">
        <v>862</v>
      </c>
      <c r="I99" s="63">
        <v>58</v>
      </c>
      <c r="J99" s="63">
        <v>710000000</v>
      </c>
      <c r="K99" s="63" t="s">
        <v>1531</v>
      </c>
      <c r="L99" s="63" t="s">
        <v>1771</v>
      </c>
      <c r="M99" s="63" t="s">
        <v>359</v>
      </c>
      <c r="N99" s="63">
        <v>431010000</v>
      </c>
      <c r="O99" s="63" t="s">
        <v>1551</v>
      </c>
      <c r="P99" s="63" t="s">
        <v>686</v>
      </c>
      <c r="Q99" s="63" t="s">
        <v>1558</v>
      </c>
      <c r="R99" s="63"/>
      <c r="S99" s="63"/>
      <c r="T99" s="63">
        <v>0</v>
      </c>
      <c r="U99" s="63">
        <v>0</v>
      </c>
      <c r="V99" s="63">
        <v>100</v>
      </c>
      <c r="W99" s="63" t="s">
        <v>968</v>
      </c>
      <c r="X99" s="63" t="s">
        <v>886</v>
      </c>
      <c r="Y99" s="37">
        <v>19</v>
      </c>
      <c r="Z99" s="37">
        <v>293.18</v>
      </c>
      <c r="AA99" s="37">
        <f t="shared" si="22"/>
        <v>5570.42</v>
      </c>
      <c r="AB99" s="37">
        <f t="shared" si="23"/>
        <v>6238.870400000001</v>
      </c>
      <c r="AC99" s="37">
        <v>19</v>
      </c>
      <c r="AD99" s="37">
        <v>293.18</v>
      </c>
      <c r="AE99" s="37">
        <f t="shared" si="24"/>
        <v>5570.42</v>
      </c>
      <c r="AF99" s="37">
        <f t="shared" si="25"/>
        <v>6238.870400000001</v>
      </c>
      <c r="AG99" s="37">
        <v>19</v>
      </c>
      <c r="AH99" s="37">
        <v>293.18</v>
      </c>
      <c r="AI99" s="37">
        <f t="shared" si="26"/>
        <v>5570.42</v>
      </c>
      <c r="AJ99" s="37">
        <f t="shared" si="27"/>
        <v>6238.870400000001</v>
      </c>
      <c r="AK99" s="37">
        <v>19</v>
      </c>
      <c r="AL99" s="37">
        <v>293.18</v>
      </c>
      <c r="AM99" s="37">
        <f t="shared" si="28"/>
        <v>5570.42</v>
      </c>
      <c r="AN99" s="37">
        <f t="shared" si="29"/>
        <v>6238.870400000001</v>
      </c>
      <c r="AO99" s="37"/>
      <c r="AP99" s="37"/>
      <c r="AQ99" s="37">
        <f t="shared" si="30"/>
        <v>0</v>
      </c>
      <c r="AR99" s="37">
        <f t="shared" si="31"/>
        <v>0</v>
      </c>
      <c r="AS99" s="37"/>
      <c r="AT99" s="37"/>
      <c r="AU99" s="37">
        <f t="shared" si="32"/>
        <v>0</v>
      </c>
      <c r="AV99" s="37">
        <f t="shared" si="33"/>
        <v>0</v>
      </c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>
        <f t="shared" si="34"/>
        <v>76</v>
      </c>
      <c r="ED99" s="37">
        <f t="shared" si="35"/>
        <v>22281.68</v>
      </c>
      <c r="EE99" s="37">
        <f t="shared" si="36"/>
        <v>24955.481600000003</v>
      </c>
      <c r="EF99" s="38" t="s">
        <v>1532</v>
      </c>
      <c r="EG99" s="63"/>
      <c r="EH99" s="38"/>
      <c r="EI99" s="68" t="s">
        <v>1342</v>
      </c>
      <c r="EJ99" s="68" t="s">
        <v>1562</v>
      </c>
      <c r="EK99" s="68" t="s">
        <v>1563</v>
      </c>
      <c r="EL99" s="68"/>
      <c r="EM99" s="68"/>
      <c r="EN99" s="68"/>
      <c r="EO99" s="68"/>
      <c r="EP99" s="68"/>
      <c r="EQ99" s="68"/>
    </row>
    <row r="100" spans="1:147" ht="19.5" customHeight="1">
      <c r="A100" s="63"/>
      <c r="B100" s="30" t="s">
        <v>1852</v>
      </c>
      <c r="C100" s="63" t="s">
        <v>1533</v>
      </c>
      <c r="D100" s="63" t="s">
        <v>1534</v>
      </c>
      <c r="E100" s="63" t="s">
        <v>1535</v>
      </c>
      <c r="F100" s="63" t="s">
        <v>855</v>
      </c>
      <c r="G100" s="63"/>
      <c r="H100" s="63" t="s">
        <v>862</v>
      </c>
      <c r="I100" s="63">
        <v>58</v>
      </c>
      <c r="J100" s="63">
        <v>710000000</v>
      </c>
      <c r="K100" s="63" t="s">
        <v>1531</v>
      </c>
      <c r="L100" s="63" t="s">
        <v>1771</v>
      </c>
      <c r="M100" s="63" t="s">
        <v>359</v>
      </c>
      <c r="N100" s="63">
        <v>511610000</v>
      </c>
      <c r="O100" s="63" t="s">
        <v>1550</v>
      </c>
      <c r="P100" s="63" t="s">
        <v>686</v>
      </c>
      <c r="Q100" s="63" t="s">
        <v>1558</v>
      </c>
      <c r="R100" s="63"/>
      <c r="S100" s="63"/>
      <c r="T100" s="63">
        <v>0</v>
      </c>
      <c r="U100" s="63">
        <v>0</v>
      </c>
      <c r="V100" s="63">
        <v>100</v>
      </c>
      <c r="W100" s="63" t="s">
        <v>968</v>
      </c>
      <c r="X100" s="63" t="s">
        <v>886</v>
      </c>
      <c r="Y100" s="37">
        <v>21</v>
      </c>
      <c r="Z100" s="37">
        <v>293.18</v>
      </c>
      <c r="AA100" s="37">
        <f t="shared" si="22"/>
        <v>6156.78</v>
      </c>
      <c r="AB100" s="37">
        <f t="shared" si="23"/>
        <v>6895.5936</v>
      </c>
      <c r="AC100" s="37">
        <v>21</v>
      </c>
      <c r="AD100" s="37">
        <v>293.18</v>
      </c>
      <c r="AE100" s="37">
        <f t="shared" si="24"/>
        <v>6156.78</v>
      </c>
      <c r="AF100" s="37">
        <f t="shared" si="25"/>
        <v>6895.5936</v>
      </c>
      <c r="AG100" s="37">
        <v>21</v>
      </c>
      <c r="AH100" s="37">
        <v>293.18</v>
      </c>
      <c r="AI100" s="37">
        <f t="shared" si="26"/>
        <v>6156.78</v>
      </c>
      <c r="AJ100" s="37">
        <f t="shared" si="27"/>
        <v>6895.5936</v>
      </c>
      <c r="AK100" s="37">
        <v>21</v>
      </c>
      <c r="AL100" s="37">
        <v>293.18</v>
      </c>
      <c r="AM100" s="37">
        <f t="shared" si="28"/>
        <v>6156.78</v>
      </c>
      <c r="AN100" s="37">
        <f t="shared" si="29"/>
        <v>6895.5936</v>
      </c>
      <c r="AO100" s="37"/>
      <c r="AP100" s="37"/>
      <c r="AQ100" s="37">
        <f t="shared" si="30"/>
        <v>0</v>
      </c>
      <c r="AR100" s="37">
        <f t="shared" si="31"/>
        <v>0</v>
      </c>
      <c r="AS100" s="37"/>
      <c r="AT100" s="37"/>
      <c r="AU100" s="37">
        <f t="shared" si="32"/>
        <v>0</v>
      </c>
      <c r="AV100" s="37">
        <f t="shared" si="33"/>
        <v>0</v>
      </c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>
        <f t="shared" si="34"/>
        <v>84</v>
      </c>
      <c r="ED100" s="37">
        <f t="shared" si="35"/>
        <v>24627.12</v>
      </c>
      <c r="EE100" s="37">
        <f t="shared" si="36"/>
        <v>27582.3744</v>
      </c>
      <c r="EF100" s="38" t="s">
        <v>1532</v>
      </c>
      <c r="EG100" s="63"/>
      <c r="EH100" s="38"/>
      <c r="EI100" s="68" t="s">
        <v>1342</v>
      </c>
      <c r="EJ100" s="68" t="s">
        <v>1562</v>
      </c>
      <c r="EK100" s="68" t="s">
        <v>1563</v>
      </c>
      <c r="EL100" s="68"/>
      <c r="EM100" s="68"/>
      <c r="EN100" s="68"/>
      <c r="EO100" s="68"/>
      <c r="EP100" s="68"/>
      <c r="EQ100" s="68"/>
    </row>
    <row r="101" spans="1:147" ht="19.5" customHeight="1">
      <c r="A101" s="63"/>
      <c r="B101" s="30" t="s">
        <v>1853</v>
      </c>
      <c r="C101" s="63" t="s">
        <v>1533</v>
      </c>
      <c r="D101" s="63" t="s">
        <v>1534</v>
      </c>
      <c r="E101" s="63" t="s">
        <v>1535</v>
      </c>
      <c r="F101" s="63" t="s">
        <v>855</v>
      </c>
      <c r="G101" s="63"/>
      <c r="H101" s="63" t="s">
        <v>862</v>
      </c>
      <c r="I101" s="63">
        <v>58</v>
      </c>
      <c r="J101" s="63">
        <v>710000000</v>
      </c>
      <c r="K101" s="63" t="s">
        <v>1531</v>
      </c>
      <c r="L101" s="63" t="s">
        <v>1771</v>
      </c>
      <c r="M101" s="63" t="s">
        <v>359</v>
      </c>
      <c r="N101" s="63">
        <v>316621100</v>
      </c>
      <c r="O101" s="63" t="s">
        <v>1557</v>
      </c>
      <c r="P101" s="63" t="s">
        <v>686</v>
      </c>
      <c r="Q101" s="63" t="s">
        <v>1558</v>
      </c>
      <c r="R101" s="63"/>
      <c r="S101" s="63"/>
      <c r="T101" s="63">
        <v>0</v>
      </c>
      <c r="U101" s="63">
        <v>0</v>
      </c>
      <c r="V101" s="63">
        <v>100</v>
      </c>
      <c r="W101" s="63" t="s">
        <v>968</v>
      </c>
      <c r="X101" s="63" t="s">
        <v>886</v>
      </c>
      <c r="Y101" s="37">
        <v>16</v>
      </c>
      <c r="Z101" s="37">
        <v>293.18</v>
      </c>
      <c r="AA101" s="37">
        <f t="shared" si="22"/>
        <v>4690.88</v>
      </c>
      <c r="AB101" s="37">
        <f t="shared" si="23"/>
        <v>5253.785600000001</v>
      </c>
      <c r="AC101" s="37">
        <v>16</v>
      </c>
      <c r="AD101" s="37">
        <v>293.18</v>
      </c>
      <c r="AE101" s="37">
        <f t="shared" si="24"/>
        <v>4690.88</v>
      </c>
      <c r="AF101" s="37">
        <f t="shared" si="25"/>
        <v>5253.785600000001</v>
      </c>
      <c r="AG101" s="37">
        <v>16</v>
      </c>
      <c r="AH101" s="37">
        <v>293.18</v>
      </c>
      <c r="AI101" s="37">
        <f t="shared" si="26"/>
        <v>4690.88</v>
      </c>
      <c r="AJ101" s="37">
        <f t="shared" si="27"/>
        <v>5253.785600000001</v>
      </c>
      <c r="AK101" s="37">
        <v>16</v>
      </c>
      <c r="AL101" s="37">
        <v>293.18</v>
      </c>
      <c r="AM101" s="37">
        <f t="shared" si="28"/>
        <v>4690.88</v>
      </c>
      <c r="AN101" s="37">
        <f t="shared" si="29"/>
        <v>5253.785600000001</v>
      </c>
      <c r="AO101" s="37"/>
      <c r="AP101" s="37"/>
      <c r="AQ101" s="37">
        <f t="shared" si="30"/>
        <v>0</v>
      </c>
      <c r="AR101" s="37">
        <f t="shared" si="31"/>
        <v>0</v>
      </c>
      <c r="AS101" s="37"/>
      <c r="AT101" s="37"/>
      <c r="AU101" s="37">
        <f t="shared" si="32"/>
        <v>0</v>
      </c>
      <c r="AV101" s="37">
        <f t="shared" si="33"/>
        <v>0</v>
      </c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>
        <f t="shared" si="34"/>
        <v>64</v>
      </c>
      <c r="ED101" s="37">
        <f t="shared" si="35"/>
        <v>18763.52</v>
      </c>
      <c r="EE101" s="37">
        <f t="shared" si="36"/>
        <v>21015.142400000004</v>
      </c>
      <c r="EF101" s="38" t="s">
        <v>1532</v>
      </c>
      <c r="EG101" s="63"/>
      <c r="EH101" s="38"/>
      <c r="EI101" s="68" t="s">
        <v>1342</v>
      </c>
      <c r="EJ101" s="68" t="s">
        <v>1562</v>
      </c>
      <c r="EK101" s="68" t="s">
        <v>1563</v>
      </c>
      <c r="EL101" s="68"/>
      <c r="EM101" s="68"/>
      <c r="EN101" s="68"/>
      <c r="EO101" s="68"/>
      <c r="EP101" s="68"/>
      <c r="EQ101" s="68"/>
    </row>
    <row r="102" spans="1:147" ht="19.5" customHeight="1">
      <c r="A102" s="63"/>
      <c r="B102" s="30" t="s">
        <v>1854</v>
      </c>
      <c r="C102" s="63" t="s">
        <v>1533</v>
      </c>
      <c r="D102" s="63" t="s">
        <v>1534</v>
      </c>
      <c r="E102" s="63" t="s">
        <v>1535</v>
      </c>
      <c r="F102" s="63" t="s">
        <v>855</v>
      </c>
      <c r="G102" s="63"/>
      <c r="H102" s="63" t="s">
        <v>862</v>
      </c>
      <c r="I102" s="63">
        <v>58</v>
      </c>
      <c r="J102" s="63">
        <v>710000000</v>
      </c>
      <c r="K102" s="63" t="s">
        <v>1531</v>
      </c>
      <c r="L102" s="63" t="s">
        <v>1771</v>
      </c>
      <c r="M102" s="63" t="s">
        <v>359</v>
      </c>
      <c r="N102" s="63">
        <v>750000000</v>
      </c>
      <c r="O102" s="63" t="s">
        <v>1552</v>
      </c>
      <c r="P102" s="63" t="s">
        <v>686</v>
      </c>
      <c r="Q102" s="63" t="s">
        <v>1558</v>
      </c>
      <c r="R102" s="63"/>
      <c r="S102" s="63"/>
      <c r="T102" s="63">
        <v>0</v>
      </c>
      <c r="U102" s="63">
        <v>0</v>
      </c>
      <c r="V102" s="63">
        <v>100</v>
      </c>
      <c r="W102" s="63" t="s">
        <v>968</v>
      </c>
      <c r="X102" s="63" t="s">
        <v>886</v>
      </c>
      <c r="Y102" s="37">
        <v>2</v>
      </c>
      <c r="Z102" s="37">
        <v>293.18</v>
      </c>
      <c r="AA102" s="37">
        <f t="shared" si="22"/>
        <v>586.36</v>
      </c>
      <c r="AB102" s="37">
        <f t="shared" si="23"/>
        <v>656.7232000000001</v>
      </c>
      <c r="AC102" s="37">
        <v>2</v>
      </c>
      <c r="AD102" s="37">
        <v>293.18</v>
      </c>
      <c r="AE102" s="37">
        <f t="shared" si="24"/>
        <v>586.36</v>
      </c>
      <c r="AF102" s="37">
        <f t="shared" si="25"/>
        <v>656.7232000000001</v>
      </c>
      <c r="AG102" s="37">
        <v>2</v>
      </c>
      <c r="AH102" s="37">
        <v>293.18</v>
      </c>
      <c r="AI102" s="37">
        <f t="shared" si="26"/>
        <v>586.36</v>
      </c>
      <c r="AJ102" s="37">
        <f t="shared" si="27"/>
        <v>656.7232000000001</v>
      </c>
      <c r="AK102" s="37">
        <v>2</v>
      </c>
      <c r="AL102" s="37">
        <v>293.18</v>
      </c>
      <c r="AM102" s="37">
        <f t="shared" si="28"/>
        <v>586.36</v>
      </c>
      <c r="AN102" s="37">
        <f t="shared" si="29"/>
        <v>656.7232000000001</v>
      </c>
      <c r="AO102" s="37"/>
      <c r="AP102" s="37"/>
      <c r="AQ102" s="37">
        <f t="shared" si="30"/>
        <v>0</v>
      </c>
      <c r="AR102" s="37">
        <f t="shared" si="31"/>
        <v>0</v>
      </c>
      <c r="AS102" s="37"/>
      <c r="AT102" s="37"/>
      <c r="AU102" s="37">
        <f t="shared" si="32"/>
        <v>0</v>
      </c>
      <c r="AV102" s="37">
        <f t="shared" si="33"/>
        <v>0</v>
      </c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>
        <f t="shared" si="34"/>
        <v>8</v>
      </c>
      <c r="ED102" s="37">
        <f t="shared" si="35"/>
        <v>2345.44</v>
      </c>
      <c r="EE102" s="37">
        <f t="shared" si="36"/>
        <v>2626.8928000000005</v>
      </c>
      <c r="EF102" s="38" t="s">
        <v>1532</v>
      </c>
      <c r="EG102" s="63"/>
      <c r="EH102" s="38"/>
      <c r="EI102" s="68" t="s">
        <v>1342</v>
      </c>
      <c r="EJ102" s="68" t="s">
        <v>1562</v>
      </c>
      <c r="EK102" s="68" t="s">
        <v>1563</v>
      </c>
      <c r="EL102" s="68"/>
      <c r="EM102" s="68"/>
      <c r="EN102" s="68"/>
      <c r="EO102" s="68"/>
      <c r="EP102" s="68"/>
      <c r="EQ102" s="68"/>
    </row>
    <row r="103" spans="1:147" ht="19.5" customHeight="1">
      <c r="A103" s="63"/>
      <c r="B103" s="30" t="s">
        <v>1855</v>
      </c>
      <c r="C103" s="63" t="s">
        <v>1533</v>
      </c>
      <c r="D103" s="63" t="s">
        <v>1534</v>
      </c>
      <c r="E103" s="63" t="s">
        <v>1535</v>
      </c>
      <c r="F103" s="63" t="s">
        <v>855</v>
      </c>
      <c r="G103" s="63"/>
      <c r="H103" s="63" t="s">
        <v>862</v>
      </c>
      <c r="I103" s="63">
        <v>58</v>
      </c>
      <c r="J103" s="63">
        <v>710000000</v>
      </c>
      <c r="K103" s="63" t="s">
        <v>1531</v>
      </c>
      <c r="L103" s="63" t="s">
        <v>1771</v>
      </c>
      <c r="M103" s="63" t="s">
        <v>359</v>
      </c>
      <c r="N103" s="63" t="s">
        <v>1586</v>
      </c>
      <c r="O103" s="63" t="s">
        <v>1556</v>
      </c>
      <c r="P103" s="63" t="s">
        <v>686</v>
      </c>
      <c r="Q103" s="63" t="s">
        <v>1558</v>
      </c>
      <c r="R103" s="63"/>
      <c r="S103" s="63"/>
      <c r="T103" s="63">
        <v>0</v>
      </c>
      <c r="U103" s="63">
        <v>0</v>
      </c>
      <c r="V103" s="63">
        <v>100</v>
      </c>
      <c r="W103" s="63" t="s">
        <v>968</v>
      </c>
      <c r="X103" s="63" t="s">
        <v>886</v>
      </c>
      <c r="Y103" s="37">
        <v>10</v>
      </c>
      <c r="Z103" s="37">
        <v>293.18</v>
      </c>
      <c r="AA103" s="37">
        <f t="shared" si="22"/>
        <v>2931.8</v>
      </c>
      <c r="AB103" s="37">
        <f t="shared" si="23"/>
        <v>3283.6160000000004</v>
      </c>
      <c r="AC103" s="37">
        <v>10</v>
      </c>
      <c r="AD103" s="37">
        <v>293.18</v>
      </c>
      <c r="AE103" s="37">
        <f t="shared" si="24"/>
        <v>2931.8</v>
      </c>
      <c r="AF103" s="37">
        <f t="shared" si="25"/>
        <v>3283.6160000000004</v>
      </c>
      <c r="AG103" s="37">
        <v>10</v>
      </c>
      <c r="AH103" s="37">
        <v>293.18</v>
      </c>
      <c r="AI103" s="37">
        <f t="shared" si="26"/>
        <v>2931.8</v>
      </c>
      <c r="AJ103" s="37">
        <f t="shared" si="27"/>
        <v>3283.6160000000004</v>
      </c>
      <c r="AK103" s="37">
        <v>10</v>
      </c>
      <c r="AL103" s="37">
        <v>293.18</v>
      </c>
      <c r="AM103" s="37">
        <f t="shared" si="28"/>
        <v>2931.8</v>
      </c>
      <c r="AN103" s="37">
        <f t="shared" si="29"/>
        <v>3283.6160000000004</v>
      </c>
      <c r="AO103" s="37"/>
      <c r="AP103" s="37"/>
      <c r="AQ103" s="37">
        <f t="shared" si="30"/>
        <v>0</v>
      </c>
      <c r="AR103" s="37">
        <f t="shared" si="31"/>
        <v>0</v>
      </c>
      <c r="AS103" s="37"/>
      <c r="AT103" s="37"/>
      <c r="AU103" s="37">
        <f t="shared" si="32"/>
        <v>0</v>
      </c>
      <c r="AV103" s="37">
        <f t="shared" si="33"/>
        <v>0</v>
      </c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>
        <f t="shared" si="34"/>
        <v>40</v>
      </c>
      <c r="ED103" s="37">
        <f t="shared" si="35"/>
        <v>11727.2</v>
      </c>
      <c r="EE103" s="37">
        <f t="shared" si="36"/>
        <v>13134.464000000002</v>
      </c>
      <c r="EF103" s="38" t="s">
        <v>1532</v>
      </c>
      <c r="EG103" s="63"/>
      <c r="EH103" s="38"/>
      <c r="EI103" s="68" t="s">
        <v>1342</v>
      </c>
      <c r="EJ103" s="68" t="s">
        <v>1562</v>
      </c>
      <c r="EK103" s="68" t="s">
        <v>1563</v>
      </c>
      <c r="EL103" s="68"/>
      <c r="EM103" s="68"/>
      <c r="EN103" s="68"/>
      <c r="EO103" s="68"/>
      <c r="EP103" s="68"/>
      <c r="EQ103" s="68"/>
    </row>
    <row r="104" spans="1:147" ht="19.5" customHeight="1">
      <c r="A104" s="63"/>
      <c r="B104" s="30" t="s">
        <v>1856</v>
      </c>
      <c r="C104" s="63" t="s">
        <v>1533</v>
      </c>
      <c r="D104" s="63" t="s">
        <v>1534</v>
      </c>
      <c r="E104" s="63" t="s">
        <v>1535</v>
      </c>
      <c r="F104" s="63" t="s">
        <v>855</v>
      </c>
      <c r="G104" s="63"/>
      <c r="H104" s="63" t="s">
        <v>862</v>
      </c>
      <c r="I104" s="63">
        <v>58</v>
      </c>
      <c r="J104" s="63">
        <v>710000000</v>
      </c>
      <c r="K104" s="63" t="s">
        <v>1531</v>
      </c>
      <c r="L104" s="63" t="s">
        <v>1771</v>
      </c>
      <c r="M104" s="63" t="s">
        <v>359</v>
      </c>
      <c r="N104" s="63">
        <v>632810000</v>
      </c>
      <c r="O104" s="63" t="s">
        <v>1555</v>
      </c>
      <c r="P104" s="63" t="s">
        <v>686</v>
      </c>
      <c r="Q104" s="63" t="s">
        <v>1558</v>
      </c>
      <c r="R104" s="63"/>
      <c r="S104" s="63"/>
      <c r="T104" s="63">
        <v>0</v>
      </c>
      <c r="U104" s="63">
        <v>0</v>
      </c>
      <c r="V104" s="63">
        <v>100</v>
      </c>
      <c r="W104" s="63" t="s">
        <v>968</v>
      </c>
      <c r="X104" s="63" t="s">
        <v>886</v>
      </c>
      <c r="Y104" s="37">
        <v>3</v>
      </c>
      <c r="Z104" s="37">
        <v>293.18</v>
      </c>
      <c r="AA104" s="37">
        <f t="shared" si="22"/>
        <v>879.54</v>
      </c>
      <c r="AB104" s="37">
        <f t="shared" si="23"/>
        <v>985.0848000000001</v>
      </c>
      <c r="AC104" s="37">
        <v>3</v>
      </c>
      <c r="AD104" s="37">
        <v>293.18</v>
      </c>
      <c r="AE104" s="37">
        <f t="shared" si="24"/>
        <v>879.54</v>
      </c>
      <c r="AF104" s="37">
        <f t="shared" si="25"/>
        <v>985.0848000000001</v>
      </c>
      <c r="AG104" s="37">
        <v>3</v>
      </c>
      <c r="AH104" s="37">
        <v>293.18</v>
      </c>
      <c r="AI104" s="37">
        <f t="shared" si="26"/>
        <v>879.54</v>
      </c>
      <c r="AJ104" s="37">
        <f t="shared" si="27"/>
        <v>985.0848000000001</v>
      </c>
      <c r="AK104" s="37">
        <v>3</v>
      </c>
      <c r="AL104" s="37">
        <v>293.18</v>
      </c>
      <c r="AM104" s="37">
        <f t="shared" si="28"/>
        <v>879.54</v>
      </c>
      <c r="AN104" s="37">
        <f t="shared" si="29"/>
        <v>985.0848000000001</v>
      </c>
      <c r="AO104" s="37"/>
      <c r="AP104" s="37"/>
      <c r="AQ104" s="37">
        <f t="shared" si="30"/>
        <v>0</v>
      </c>
      <c r="AR104" s="37">
        <f t="shared" si="31"/>
        <v>0</v>
      </c>
      <c r="AS104" s="37"/>
      <c r="AT104" s="37"/>
      <c r="AU104" s="37">
        <f t="shared" si="32"/>
        <v>0</v>
      </c>
      <c r="AV104" s="37">
        <f t="shared" si="33"/>
        <v>0</v>
      </c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>
        <f t="shared" si="34"/>
        <v>12</v>
      </c>
      <c r="ED104" s="37">
        <f t="shared" si="35"/>
        <v>3518.16</v>
      </c>
      <c r="EE104" s="37">
        <f t="shared" si="36"/>
        <v>3940.3392000000003</v>
      </c>
      <c r="EF104" s="38" t="s">
        <v>1532</v>
      </c>
      <c r="EG104" s="63"/>
      <c r="EH104" s="38"/>
      <c r="EI104" s="68" t="s">
        <v>1342</v>
      </c>
      <c r="EJ104" s="68" t="s">
        <v>1562</v>
      </c>
      <c r="EK104" s="68" t="s">
        <v>1563</v>
      </c>
      <c r="EL104" s="68"/>
      <c r="EM104" s="68"/>
      <c r="EN104" s="68"/>
      <c r="EO104" s="68"/>
      <c r="EP104" s="68"/>
      <c r="EQ104" s="68"/>
    </row>
    <row r="105" spans="1:147" ht="19.5" customHeight="1">
      <c r="A105" s="63"/>
      <c r="B105" s="30" t="s">
        <v>1857</v>
      </c>
      <c r="C105" s="63" t="s">
        <v>1533</v>
      </c>
      <c r="D105" s="63" t="s">
        <v>1534</v>
      </c>
      <c r="E105" s="63" t="s">
        <v>1535</v>
      </c>
      <c r="F105" s="63" t="s">
        <v>855</v>
      </c>
      <c r="G105" s="63"/>
      <c r="H105" s="63" t="s">
        <v>862</v>
      </c>
      <c r="I105" s="63">
        <v>58</v>
      </c>
      <c r="J105" s="63">
        <v>710000000</v>
      </c>
      <c r="K105" s="63" t="s">
        <v>1531</v>
      </c>
      <c r="L105" s="63" t="s">
        <v>1771</v>
      </c>
      <c r="M105" s="63" t="s">
        <v>359</v>
      </c>
      <c r="N105" s="63">
        <v>631010000</v>
      </c>
      <c r="O105" s="63" t="s">
        <v>1554</v>
      </c>
      <c r="P105" s="63" t="s">
        <v>686</v>
      </c>
      <c r="Q105" s="63" t="s">
        <v>1558</v>
      </c>
      <c r="R105" s="63"/>
      <c r="S105" s="63"/>
      <c r="T105" s="63">
        <v>0</v>
      </c>
      <c r="U105" s="63">
        <v>0</v>
      </c>
      <c r="V105" s="63">
        <v>100</v>
      </c>
      <c r="W105" s="63" t="s">
        <v>968</v>
      </c>
      <c r="X105" s="63" t="s">
        <v>886</v>
      </c>
      <c r="Y105" s="37">
        <v>6</v>
      </c>
      <c r="Z105" s="37">
        <v>293.18</v>
      </c>
      <c r="AA105" s="37">
        <f t="shared" si="22"/>
        <v>1759.08</v>
      </c>
      <c r="AB105" s="37">
        <f t="shared" si="23"/>
        <v>1970.1696000000002</v>
      </c>
      <c r="AC105" s="37">
        <v>6</v>
      </c>
      <c r="AD105" s="37">
        <v>293.18</v>
      </c>
      <c r="AE105" s="37">
        <f t="shared" si="24"/>
        <v>1759.08</v>
      </c>
      <c r="AF105" s="37">
        <f t="shared" si="25"/>
        <v>1970.1696000000002</v>
      </c>
      <c r="AG105" s="37">
        <v>6</v>
      </c>
      <c r="AH105" s="37">
        <v>293.18</v>
      </c>
      <c r="AI105" s="37">
        <f t="shared" si="26"/>
        <v>1759.08</v>
      </c>
      <c r="AJ105" s="37">
        <f t="shared" si="27"/>
        <v>1970.1696000000002</v>
      </c>
      <c r="AK105" s="37">
        <v>6</v>
      </c>
      <c r="AL105" s="37">
        <v>293.18</v>
      </c>
      <c r="AM105" s="37">
        <f t="shared" si="28"/>
        <v>1759.08</v>
      </c>
      <c r="AN105" s="37">
        <f t="shared" si="29"/>
        <v>1970.1696000000002</v>
      </c>
      <c r="AO105" s="37"/>
      <c r="AP105" s="37"/>
      <c r="AQ105" s="37">
        <f t="shared" si="30"/>
        <v>0</v>
      </c>
      <c r="AR105" s="37">
        <f t="shared" si="31"/>
        <v>0</v>
      </c>
      <c r="AS105" s="37"/>
      <c r="AT105" s="37"/>
      <c r="AU105" s="37">
        <f t="shared" si="32"/>
        <v>0</v>
      </c>
      <c r="AV105" s="37">
        <f t="shared" si="33"/>
        <v>0</v>
      </c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>
        <f t="shared" si="34"/>
        <v>24</v>
      </c>
      <c r="ED105" s="37">
        <f t="shared" si="35"/>
        <v>7036.32</v>
      </c>
      <c r="EE105" s="37">
        <f t="shared" si="36"/>
        <v>7880.678400000001</v>
      </c>
      <c r="EF105" s="38" t="s">
        <v>1532</v>
      </c>
      <c r="EG105" s="63"/>
      <c r="EH105" s="38"/>
      <c r="EI105" s="68" t="s">
        <v>1342</v>
      </c>
      <c r="EJ105" s="68" t="s">
        <v>1562</v>
      </c>
      <c r="EK105" s="68" t="s">
        <v>1563</v>
      </c>
      <c r="EL105" s="68"/>
      <c r="EM105" s="68"/>
      <c r="EN105" s="68"/>
      <c r="EO105" s="68"/>
      <c r="EP105" s="68"/>
      <c r="EQ105" s="68"/>
    </row>
    <row r="106" spans="1:147" ht="19.5" customHeight="1">
      <c r="A106" s="63"/>
      <c r="B106" s="30" t="s">
        <v>1858</v>
      </c>
      <c r="C106" s="63" t="s">
        <v>1533</v>
      </c>
      <c r="D106" s="63" t="s">
        <v>1534</v>
      </c>
      <c r="E106" s="63" t="s">
        <v>1535</v>
      </c>
      <c r="F106" s="63" t="s">
        <v>855</v>
      </c>
      <c r="G106" s="63"/>
      <c r="H106" s="63" t="s">
        <v>862</v>
      </c>
      <c r="I106" s="63">
        <v>58</v>
      </c>
      <c r="J106" s="63">
        <v>710000000</v>
      </c>
      <c r="K106" s="63" t="s">
        <v>1531</v>
      </c>
      <c r="L106" s="63" t="s">
        <v>1771</v>
      </c>
      <c r="M106" s="63" t="s">
        <v>359</v>
      </c>
      <c r="N106" s="63">
        <v>396473100</v>
      </c>
      <c r="O106" s="63" t="s">
        <v>1547</v>
      </c>
      <c r="P106" s="63" t="s">
        <v>686</v>
      </c>
      <c r="Q106" s="63" t="s">
        <v>1558</v>
      </c>
      <c r="R106" s="63"/>
      <c r="S106" s="63"/>
      <c r="T106" s="63">
        <v>0</v>
      </c>
      <c r="U106" s="63">
        <v>0</v>
      </c>
      <c r="V106" s="63">
        <v>100</v>
      </c>
      <c r="W106" s="63" t="s">
        <v>968</v>
      </c>
      <c r="X106" s="63" t="s">
        <v>886</v>
      </c>
      <c r="Y106" s="37">
        <v>34</v>
      </c>
      <c r="Z106" s="37">
        <v>293.18</v>
      </c>
      <c r="AA106" s="37">
        <f t="shared" si="22"/>
        <v>9968.12</v>
      </c>
      <c r="AB106" s="37">
        <f t="shared" si="23"/>
        <v>11164.294400000002</v>
      </c>
      <c r="AC106" s="37">
        <v>34</v>
      </c>
      <c r="AD106" s="37">
        <v>293.18</v>
      </c>
      <c r="AE106" s="37">
        <f t="shared" si="24"/>
        <v>9968.12</v>
      </c>
      <c r="AF106" s="37">
        <f t="shared" si="25"/>
        <v>11164.294400000002</v>
      </c>
      <c r="AG106" s="37">
        <v>34</v>
      </c>
      <c r="AH106" s="37">
        <v>293.18</v>
      </c>
      <c r="AI106" s="37">
        <f t="shared" si="26"/>
        <v>9968.12</v>
      </c>
      <c r="AJ106" s="37">
        <f t="shared" si="27"/>
        <v>11164.294400000002</v>
      </c>
      <c r="AK106" s="37">
        <v>34</v>
      </c>
      <c r="AL106" s="37">
        <v>293.18</v>
      </c>
      <c r="AM106" s="37">
        <f t="shared" si="28"/>
        <v>9968.12</v>
      </c>
      <c r="AN106" s="37">
        <f t="shared" si="29"/>
        <v>11164.294400000002</v>
      </c>
      <c r="AO106" s="37"/>
      <c r="AP106" s="37"/>
      <c r="AQ106" s="37">
        <f t="shared" si="30"/>
        <v>0</v>
      </c>
      <c r="AR106" s="37">
        <f t="shared" si="31"/>
        <v>0</v>
      </c>
      <c r="AS106" s="37"/>
      <c r="AT106" s="37"/>
      <c r="AU106" s="37">
        <f t="shared" si="32"/>
        <v>0</v>
      </c>
      <c r="AV106" s="37">
        <f t="shared" si="33"/>
        <v>0</v>
      </c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>
        <f t="shared" si="34"/>
        <v>136</v>
      </c>
      <c r="ED106" s="37">
        <f t="shared" si="35"/>
        <v>39872.48</v>
      </c>
      <c r="EE106" s="37">
        <f t="shared" si="36"/>
        <v>44657.17760000001</v>
      </c>
      <c r="EF106" s="38" t="s">
        <v>1532</v>
      </c>
      <c r="EG106" s="63"/>
      <c r="EH106" s="38"/>
      <c r="EI106" s="68" t="s">
        <v>1342</v>
      </c>
      <c r="EJ106" s="68" t="s">
        <v>1562</v>
      </c>
      <c r="EK106" s="68" t="s">
        <v>1563</v>
      </c>
      <c r="EL106" s="68"/>
      <c r="EM106" s="68"/>
      <c r="EN106" s="68"/>
      <c r="EO106" s="68"/>
      <c r="EP106" s="68"/>
      <c r="EQ106" s="68"/>
    </row>
    <row r="107" spans="1:147" ht="19.5" customHeight="1">
      <c r="A107" s="63"/>
      <c r="B107" s="30" t="s">
        <v>1859</v>
      </c>
      <c r="C107" s="63" t="s">
        <v>1533</v>
      </c>
      <c r="D107" s="63" t="s">
        <v>1534</v>
      </c>
      <c r="E107" s="63" t="s">
        <v>1535</v>
      </c>
      <c r="F107" s="63" t="s">
        <v>855</v>
      </c>
      <c r="G107" s="63"/>
      <c r="H107" s="63" t="s">
        <v>862</v>
      </c>
      <c r="I107" s="63">
        <v>58</v>
      </c>
      <c r="J107" s="63">
        <v>710000000</v>
      </c>
      <c r="K107" s="63" t="s">
        <v>1531</v>
      </c>
      <c r="L107" s="63" t="s">
        <v>1771</v>
      </c>
      <c r="M107" s="63" t="s">
        <v>359</v>
      </c>
      <c r="N107" s="63">
        <v>552210000</v>
      </c>
      <c r="O107" s="63" t="s">
        <v>1545</v>
      </c>
      <c r="P107" s="63" t="s">
        <v>686</v>
      </c>
      <c r="Q107" s="63" t="s">
        <v>1558</v>
      </c>
      <c r="R107" s="63"/>
      <c r="S107" s="63"/>
      <c r="T107" s="63">
        <v>0</v>
      </c>
      <c r="U107" s="63">
        <v>0</v>
      </c>
      <c r="V107" s="63">
        <v>100</v>
      </c>
      <c r="W107" s="63" t="s">
        <v>968</v>
      </c>
      <c r="X107" s="63" t="s">
        <v>886</v>
      </c>
      <c r="Y107" s="37">
        <v>17</v>
      </c>
      <c r="Z107" s="37">
        <v>293.18</v>
      </c>
      <c r="AA107" s="37">
        <f t="shared" si="22"/>
        <v>4984.06</v>
      </c>
      <c r="AB107" s="37">
        <f t="shared" si="23"/>
        <v>5582.147200000001</v>
      </c>
      <c r="AC107" s="37">
        <v>17</v>
      </c>
      <c r="AD107" s="37">
        <v>293.18</v>
      </c>
      <c r="AE107" s="37">
        <f t="shared" si="24"/>
        <v>4984.06</v>
      </c>
      <c r="AF107" s="37">
        <f t="shared" si="25"/>
        <v>5582.147200000001</v>
      </c>
      <c r="AG107" s="37">
        <v>17</v>
      </c>
      <c r="AH107" s="37">
        <v>293.18</v>
      </c>
      <c r="AI107" s="37">
        <f t="shared" si="26"/>
        <v>4984.06</v>
      </c>
      <c r="AJ107" s="37">
        <f t="shared" si="27"/>
        <v>5582.147200000001</v>
      </c>
      <c r="AK107" s="37">
        <v>17</v>
      </c>
      <c r="AL107" s="37">
        <v>293.18</v>
      </c>
      <c r="AM107" s="37">
        <f t="shared" si="28"/>
        <v>4984.06</v>
      </c>
      <c r="AN107" s="37">
        <f t="shared" si="29"/>
        <v>5582.147200000001</v>
      </c>
      <c r="AO107" s="37"/>
      <c r="AP107" s="37"/>
      <c r="AQ107" s="37">
        <f t="shared" si="30"/>
        <v>0</v>
      </c>
      <c r="AR107" s="37">
        <f t="shared" si="31"/>
        <v>0</v>
      </c>
      <c r="AS107" s="37"/>
      <c r="AT107" s="37"/>
      <c r="AU107" s="37">
        <f t="shared" si="32"/>
        <v>0</v>
      </c>
      <c r="AV107" s="37">
        <f t="shared" si="33"/>
        <v>0</v>
      </c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>
        <f t="shared" si="34"/>
        <v>68</v>
      </c>
      <c r="ED107" s="37">
        <f t="shared" si="35"/>
        <v>19936.24</v>
      </c>
      <c r="EE107" s="37">
        <f t="shared" si="36"/>
        <v>22328.588800000005</v>
      </c>
      <c r="EF107" s="38" t="s">
        <v>1532</v>
      </c>
      <c r="EG107" s="63"/>
      <c r="EH107" s="38"/>
      <c r="EI107" s="68" t="s">
        <v>1342</v>
      </c>
      <c r="EJ107" s="68" t="s">
        <v>1562</v>
      </c>
      <c r="EK107" s="68" t="s">
        <v>1563</v>
      </c>
      <c r="EL107" s="68"/>
      <c r="EM107" s="68"/>
      <c r="EN107" s="68"/>
      <c r="EO107" s="68"/>
      <c r="EP107" s="68"/>
      <c r="EQ107" s="68"/>
    </row>
    <row r="108" spans="1:147" ht="19.5" customHeight="1">
      <c r="A108" s="63"/>
      <c r="B108" s="30" t="s">
        <v>1860</v>
      </c>
      <c r="C108" s="63" t="s">
        <v>1533</v>
      </c>
      <c r="D108" s="63" t="s">
        <v>1534</v>
      </c>
      <c r="E108" s="63" t="s">
        <v>1535</v>
      </c>
      <c r="F108" s="63" t="s">
        <v>855</v>
      </c>
      <c r="G108" s="63"/>
      <c r="H108" s="63" t="s">
        <v>862</v>
      </c>
      <c r="I108" s="63">
        <v>58</v>
      </c>
      <c r="J108" s="63">
        <v>710000000</v>
      </c>
      <c r="K108" s="63" t="s">
        <v>1531</v>
      </c>
      <c r="L108" s="63" t="s">
        <v>1771</v>
      </c>
      <c r="M108" s="63" t="s">
        <v>359</v>
      </c>
      <c r="N108" s="63">
        <v>551010000</v>
      </c>
      <c r="O108" s="63" t="s">
        <v>1546</v>
      </c>
      <c r="P108" s="63" t="s">
        <v>686</v>
      </c>
      <c r="Q108" s="63" t="s">
        <v>1558</v>
      </c>
      <c r="R108" s="63"/>
      <c r="S108" s="63"/>
      <c r="T108" s="63">
        <v>0</v>
      </c>
      <c r="U108" s="63">
        <v>0</v>
      </c>
      <c r="V108" s="63">
        <v>100</v>
      </c>
      <c r="W108" s="63" t="s">
        <v>968</v>
      </c>
      <c r="X108" s="63" t="s">
        <v>886</v>
      </c>
      <c r="Y108" s="37">
        <v>6</v>
      </c>
      <c r="Z108" s="37">
        <v>293.18</v>
      </c>
      <c r="AA108" s="37">
        <f t="shared" si="22"/>
        <v>1759.08</v>
      </c>
      <c r="AB108" s="37">
        <f t="shared" si="23"/>
        <v>1970.1696000000002</v>
      </c>
      <c r="AC108" s="37">
        <v>6</v>
      </c>
      <c r="AD108" s="37">
        <v>293.18</v>
      </c>
      <c r="AE108" s="37">
        <f t="shared" si="24"/>
        <v>1759.08</v>
      </c>
      <c r="AF108" s="37">
        <f t="shared" si="25"/>
        <v>1970.1696000000002</v>
      </c>
      <c r="AG108" s="37">
        <v>6</v>
      </c>
      <c r="AH108" s="37">
        <v>293.18</v>
      </c>
      <c r="AI108" s="37">
        <f t="shared" si="26"/>
        <v>1759.08</v>
      </c>
      <c r="AJ108" s="37">
        <f t="shared" si="27"/>
        <v>1970.1696000000002</v>
      </c>
      <c r="AK108" s="37">
        <v>6</v>
      </c>
      <c r="AL108" s="37">
        <v>293.18</v>
      </c>
      <c r="AM108" s="37">
        <f t="shared" si="28"/>
        <v>1759.08</v>
      </c>
      <c r="AN108" s="37">
        <f t="shared" si="29"/>
        <v>1970.1696000000002</v>
      </c>
      <c r="AO108" s="37"/>
      <c r="AP108" s="37"/>
      <c r="AQ108" s="37">
        <f t="shared" si="30"/>
        <v>0</v>
      </c>
      <c r="AR108" s="37">
        <f t="shared" si="31"/>
        <v>0</v>
      </c>
      <c r="AS108" s="37"/>
      <c r="AT108" s="37"/>
      <c r="AU108" s="37">
        <f t="shared" si="32"/>
        <v>0</v>
      </c>
      <c r="AV108" s="37">
        <f t="shared" si="33"/>
        <v>0</v>
      </c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>
        <f t="shared" si="34"/>
        <v>24</v>
      </c>
      <c r="ED108" s="37">
        <f t="shared" si="35"/>
        <v>7036.32</v>
      </c>
      <c r="EE108" s="37">
        <f t="shared" si="36"/>
        <v>7880.678400000001</v>
      </c>
      <c r="EF108" s="38" t="s">
        <v>1532</v>
      </c>
      <c r="EG108" s="63"/>
      <c r="EH108" s="38"/>
      <c r="EI108" s="68" t="s">
        <v>1342</v>
      </c>
      <c r="EJ108" s="68" t="s">
        <v>1562</v>
      </c>
      <c r="EK108" s="68" t="s">
        <v>1563</v>
      </c>
      <c r="EL108" s="68"/>
      <c r="EM108" s="68"/>
      <c r="EN108" s="68"/>
      <c r="EO108" s="68"/>
      <c r="EP108" s="68"/>
      <c r="EQ108" s="68"/>
    </row>
    <row r="109" spans="1:147" ht="19.5" customHeight="1">
      <c r="A109" s="63"/>
      <c r="B109" s="30" t="s">
        <v>1861</v>
      </c>
      <c r="C109" s="63" t="s">
        <v>1533</v>
      </c>
      <c r="D109" s="63" t="s">
        <v>1534</v>
      </c>
      <c r="E109" s="63" t="s">
        <v>1535</v>
      </c>
      <c r="F109" s="63" t="s">
        <v>855</v>
      </c>
      <c r="G109" s="63"/>
      <c r="H109" s="63" t="s">
        <v>862</v>
      </c>
      <c r="I109" s="63">
        <v>58</v>
      </c>
      <c r="J109" s="63">
        <v>710000000</v>
      </c>
      <c r="K109" s="63" t="s">
        <v>1531</v>
      </c>
      <c r="L109" s="63" t="s">
        <v>1771</v>
      </c>
      <c r="M109" s="63" t="s">
        <v>359</v>
      </c>
      <c r="N109" s="63">
        <v>351610000</v>
      </c>
      <c r="O109" s="63" t="s">
        <v>1543</v>
      </c>
      <c r="P109" s="63" t="s">
        <v>686</v>
      </c>
      <c r="Q109" s="63" t="s">
        <v>1558</v>
      </c>
      <c r="R109" s="63"/>
      <c r="S109" s="63"/>
      <c r="T109" s="63">
        <v>0</v>
      </c>
      <c r="U109" s="63">
        <v>0</v>
      </c>
      <c r="V109" s="63">
        <v>100</v>
      </c>
      <c r="W109" s="63" t="s">
        <v>968</v>
      </c>
      <c r="X109" s="63" t="s">
        <v>886</v>
      </c>
      <c r="Y109" s="37">
        <v>24</v>
      </c>
      <c r="Z109" s="37">
        <v>293.18</v>
      </c>
      <c r="AA109" s="37">
        <f t="shared" si="22"/>
        <v>7036.32</v>
      </c>
      <c r="AB109" s="37">
        <f t="shared" si="23"/>
        <v>7880.678400000001</v>
      </c>
      <c r="AC109" s="37">
        <v>24</v>
      </c>
      <c r="AD109" s="37">
        <v>293.18</v>
      </c>
      <c r="AE109" s="37">
        <f t="shared" si="24"/>
        <v>7036.32</v>
      </c>
      <c r="AF109" s="37">
        <f t="shared" si="25"/>
        <v>7880.678400000001</v>
      </c>
      <c r="AG109" s="37">
        <v>24</v>
      </c>
      <c r="AH109" s="37">
        <v>293.18</v>
      </c>
      <c r="AI109" s="37">
        <f t="shared" si="26"/>
        <v>7036.32</v>
      </c>
      <c r="AJ109" s="37">
        <f t="shared" si="27"/>
        <v>7880.678400000001</v>
      </c>
      <c r="AK109" s="37">
        <v>24</v>
      </c>
      <c r="AL109" s="37">
        <v>293.18</v>
      </c>
      <c r="AM109" s="37">
        <f t="shared" si="28"/>
        <v>7036.32</v>
      </c>
      <c r="AN109" s="37">
        <f t="shared" si="29"/>
        <v>7880.678400000001</v>
      </c>
      <c r="AO109" s="37"/>
      <c r="AP109" s="37"/>
      <c r="AQ109" s="37">
        <f t="shared" si="30"/>
        <v>0</v>
      </c>
      <c r="AR109" s="37">
        <f t="shared" si="31"/>
        <v>0</v>
      </c>
      <c r="AS109" s="37"/>
      <c r="AT109" s="37"/>
      <c r="AU109" s="37">
        <f t="shared" si="32"/>
        <v>0</v>
      </c>
      <c r="AV109" s="37">
        <f t="shared" si="33"/>
        <v>0</v>
      </c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>
        <f t="shared" si="34"/>
        <v>96</v>
      </c>
      <c r="ED109" s="37">
        <f t="shared" si="35"/>
        <v>28145.28</v>
      </c>
      <c r="EE109" s="37">
        <f t="shared" si="36"/>
        <v>31522.713600000003</v>
      </c>
      <c r="EF109" s="38" t="s">
        <v>1532</v>
      </c>
      <c r="EG109" s="63"/>
      <c r="EH109" s="38"/>
      <c r="EI109" s="68" t="s">
        <v>1342</v>
      </c>
      <c r="EJ109" s="68" t="s">
        <v>1562</v>
      </c>
      <c r="EK109" s="68" t="s">
        <v>1563</v>
      </c>
      <c r="EL109" s="68"/>
      <c r="EM109" s="68"/>
      <c r="EN109" s="68"/>
      <c r="EO109" s="68"/>
      <c r="EP109" s="68"/>
      <c r="EQ109" s="68"/>
    </row>
    <row r="110" spans="1:147" ht="19.5" customHeight="1">
      <c r="A110" s="63"/>
      <c r="B110" s="30" t="s">
        <v>1862</v>
      </c>
      <c r="C110" s="63" t="s">
        <v>1533</v>
      </c>
      <c r="D110" s="63" t="s">
        <v>1534</v>
      </c>
      <c r="E110" s="63" t="s">
        <v>1535</v>
      </c>
      <c r="F110" s="63" t="s">
        <v>855</v>
      </c>
      <c r="G110" s="63"/>
      <c r="H110" s="63" t="s">
        <v>862</v>
      </c>
      <c r="I110" s="63">
        <v>58</v>
      </c>
      <c r="J110" s="63">
        <v>710000000</v>
      </c>
      <c r="K110" s="63" t="s">
        <v>1531</v>
      </c>
      <c r="L110" s="63" t="s">
        <v>1771</v>
      </c>
      <c r="M110" s="63" t="s">
        <v>359</v>
      </c>
      <c r="N110" s="63">
        <v>354400000</v>
      </c>
      <c r="O110" s="63" t="s">
        <v>1544</v>
      </c>
      <c r="P110" s="63" t="s">
        <v>686</v>
      </c>
      <c r="Q110" s="63" t="s">
        <v>1558</v>
      </c>
      <c r="R110" s="63"/>
      <c r="S110" s="63"/>
      <c r="T110" s="63">
        <v>0</v>
      </c>
      <c r="U110" s="63">
        <v>0</v>
      </c>
      <c r="V110" s="63">
        <v>100</v>
      </c>
      <c r="W110" s="63" t="s">
        <v>968</v>
      </c>
      <c r="X110" s="63" t="s">
        <v>886</v>
      </c>
      <c r="Y110" s="37">
        <v>82</v>
      </c>
      <c r="Z110" s="37">
        <v>293.18</v>
      </c>
      <c r="AA110" s="37">
        <f t="shared" si="22"/>
        <v>24040.760000000002</v>
      </c>
      <c r="AB110" s="37">
        <f t="shared" si="23"/>
        <v>26925.651200000004</v>
      </c>
      <c r="AC110" s="37">
        <v>82</v>
      </c>
      <c r="AD110" s="37">
        <v>293.18</v>
      </c>
      <c r="AE110" s="37">
        <f t="shared" si="24"/>
        <v>24040.760000000002</v>
      </c>
      <c r="AF110" s="37">
        <f t="shared" si="25"/>
        <v>26925.651200000004</v>
      </c>
      <c r="AG110" s="37">
        <v>82</v>
      </c>
      <c r="AH110" s="37">
        <v>293.18</v>
      </c>
      <c r="AI110" s="37">
        <f t="shared" si="26"/>
        <v>24040.760000000002</v>
      </c>
      <c r="AJ110" s="37">
        <f t="shared" si="27"/>
        <v>26925.651200000004</v>
      </c>
      <c r="AK110" s="37">
        <v>82</v>
      </c>
      <c r="AL110" s="37">
        <v>293.18</v>
      </c>
      <c r="AM110" s="37">
        <f t="shared" si="28"/>
        <v>24040.760000000002</v>
      </c>
      <c r="AN110" s="37">
        <f t="shared" si="29"/>
        <v>26925.651200000004</v>
      </c>
      <c r="AO110" s="37"/>
      <c r="AP110" s="37"/>
      <c r="AQ110" s="37">
        <f t="shared" si="30"/>
        <v>0</v>
      </c>
      <c r="AR110" s="37">
        <f t="shared" si="31"/>
        <v>0</v>
      </c>
      <c r="AS110" s="37"/>
      <c r="AT110" s="37"/>
      <c r="AU110" s="37">
        <f t="shared" si="32"/>
        <v>0</v>
      </c>
      <c r="AV110" s="37">
        <f t="shared" si="33"/>
        <v>0</v>
      </c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>
        <f t="shared" si="34"/>
        <v>328</v>
      </c>
      <c r="ED110" s="37">
        <f t="shared" si="35"/>
        <v>96163.04000000001</v>
      </c>
      <c r="EE110" s="37">
        <f t="shared" si="36"/>
        <v>107702.60480000002</v>
      </c>
      <c r="EF110" s="38" t="s">
        <v>1532</v>
      </c>
      <c r="EG110" s="63"/>
      <c r="EH110" s="38"/>
      <c r="EI110" s="68" t="s">
        <v>1342</v>
      </c>
      <c r="EJ110" s="68" t="s">
        <v>1562</v>
      </c>
      <c r="EK110" s="68" t="s">
        <v>1563</v>
      </c>
      <c r="EL110" s="68"/>
      <c r="EM110" s="68"/>
      <c r="EN110" s="68"/>
      <c r="EO110" s="68"/>
      <c r="EP110" s="68"/>
      <c r="EQ110" s="68"/>
    </row>
    <row r="111" spans="1:147" ht="19.5" customHeight="1">
      <c r="A111" s="63"/>
      <c r="B111" s="30" t="s">
        <v>1863</v>
      </c>
      <c r="C111" s="63" t="s">
        <v>1533</v>
      </c>
      <c r="D111" s="63" t="s">
        <v>1534</v>
      </c>
      <c r="E111" s="63" t="s">
        <v>1535</v>
      </c>
      <c r="F111" s="63" t="s">
        <v>855</v>
      </c>
      <c r="G111" s="63"/>
      <c r="H111" s="63" t="s">
        <v>862</v>
      </c>
      <c r="I111" s="63">
        <v>58</v>
      </c>
      <c r="J111" s="63">
        <v>710000000</v>
      </c>
      <c r="K111" s="63" t="s">
        <v>1531</v>
      </c>
      <c r="L111" s="63" t="s">
        <v>1771</v>
      </c>
      <c r="M111" s="63" t="s">
        <v>359</v>
      </c>
      <c r="N111" s="63">
        <v>351010000</v>
      </c>
      <c r="O111" s="63" t="s">
        <v>1542</v>
      </c>
      <c r="P111" s="63" t="s">
        <v>686</v>
      </c>
      <c r="Q111" s="63" t="s">
        <v>1558</v>
      </c>
      <c r="R111" s="63"/>
      <c r="S111" s="63"/>
      <c r="T111" s="63">
        <v>0</v>
      </c>
      <c r="U111" s="63">
        <v>0</v>
      </c>
      <c r="V111" s="63">
        <v>100</v>
      </c>
      <c r="W111" s="63" t="s">
        <v>968</v>
      </c>
      <c r="X111" s="63" t="s">
        <v>886</v>
      </c>
      <c r="Y111" s="37">
        <v>10</v>
      </c>
      <c r="Z111" s="37">
        <v>293.18</v>
      </c>
      <c r="AA111" s="37">
        <f t="shared" si="22"/>
        <v>2931.8</v>
      </c>
      <c r="AB111" s="37">
        <f t="shared" si="23"/>
        <v>3283.6160000000004</v>
      </c>
      <c r="AC111" s="37">
        <v>10</v>
      </c>
      <c r="AD111" s="37">
        <v>293.18</v>
      </c>
      <c r="AE111" s="37">
        <f t="shared" si="24"/>
        <v>2931.8</v>
      </c>
      <c r="AF111" s="37">
        <f t="shared" si="25"/>
        <v>3283.6160000000004</v>
      </c>
      <c r="AG111" s="37">
        <v>10</v>
      </c>
      <c r="AH111" s="37">
        <v>293.18</v>
      </c>
      <c r="AI111" s="37">
        <f t="shared" si="26"/>
        <v>2931.8</v>
      </c>
      <c r="AJ111" s="37">
        <f t="shared" si="27"/>
        <v>3283.6160000000004</v>
      </c>
      <c r="AK111" s="37">
        <v>10</v>
      </c>
      <c r="AL111" s="37">
        <v>293.18</v>
      </c>
      <c r="AM111" s="37">
        <f t="shared" si="28"/>
        <v>2931.8</v>
      </c>
      <c r="AN111" s="37">
        <f t="shared" si="29"/>
        <v>3283.6160000000004</v>
      </c>
      <c r="AO111" s="37"/>
      <c r="AP111" s="37"/>
      <c r="AQ111" s="37">
        <f t="shared" si="30"/>
        <v>0</v>
      </c>
      <c r="AR111" s="37">
        <f t="shared" si="31"/>
        <v>0</v>
      </c>
      <c r="AS111" s="37"/>
      <c r="AT111" s="37"/>
      <c r="AU111" s="37">
        <f t="shared" si="32"/>
        <v>0</v>
      </c>
      <c r="AV111" s="37">
        <f t="shared" si="33"/>
        <v>0</v>
      </c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>
        <f t="shared" si="34"/>
        <v>40</v>
      </c>
      <c r="ED111" s="37">
        <f t="shared" si="35"/>
        <v>11727.2</v>
      </c>
      <c r="EE111" s="37">
        <f t="shared" si="36"/>
        <v>13134.464000000002</v>
      </c>
      <c r="EF111" s="38" t="s">
        <v>1532</v>
      </c>
      <c r="EG111" s="63"/>
      <c r="EH111" s="38"/>
      <c r="EI111" s="68" t="s">
        <v>1342</v>
      </c>
      <c r="EJ111" s="68" t="s">
        <v>1562</v>
      </c>
      <c r="EK111" s="68" t="s">
        <v>1563</v>
      </c>
      <c r="EL111" s="68"/>
      <c r="EM111" s="68"/>
      <c r="EN111" s="68"/>
      <c r="EO111" s="68"/>
      <c r="EP111" s="68"/>
      <c r="EQ111" s="68"/>
    </row>
    <row r="112" spans="1:147" ht="19.5" customHeight="1">
      <c r="A112" s="63"/>
      <c r="B112" s="30" t="s">
        <v>1864</v>
      </c>
      <c r="C112" s="63" t="s">
        <v>1533</v>
      </c>
      <c r="D112" s="63" t="s">
        <v>1534</v>
      </c>
      <c r="E112" s="63" t="s">
        <v>1535</v>
      </c>
      <c r="F112" s="63" t="s">
        <v>855</v>
      </c>
      <c r="G112" s="63"/>
      <c r="H112" s="63" t="s">
        <v>862</v>
      </c>
      <c r="I112" s="63">
        <v>58</v>
      </c>
      <c r="J112" s="63">
        <v>710000000</v>
      </c>
      <c r="K112" s="63" t="s">
        <v>1531</v>
      </c>
      <c r="L112" s="63" t="s">
        <v>1771</v>
      </c>
      <c r="M112" s="63" t="s">
        <v>359</v>
      </c>
      <c r="N112" s="63" t="s">
        <v>1584</v>
      </c>
      <c r="O112" s="63" t="s">
        <v>1553</v>
      </c>
      <c r="P112" s="63" t="s">
        <v>686</v>
      </c>
      <c r="Q112" s="63" t="s">
        <v>1558</v>
      </c>
      <c r="R112" s="63"/>
      <c r="S112" s="63"/>
      <c r="T112" s="63">
        <v>0</v>
      </c>
      <c r="U112" s="63">
        <v>0</v>
      </c>
      <c r="V112" s="63">
        <v>100</v>
      </c>
      <c r="W112" s="63" t="s">
        <v>968</v>
      </c>
      <c r="X112" s="63" t="s">
        <v>886</v>
      </c>
      <c r="Y112" s="37">
        <v>11</v>
      </c>
      <c r="Z112" s="37">
        <v>293.18</v>
      </c>
      <c r="AA112" s="37">
        <f t="shared" si="22"/>
        <v>3224.98</v>
      </c>
      <c r="AB112" s="37">
        <f t="shared" si="23"/>
        <v>3611.9776</v>
      </c>
      <c r="AC112" s="37">
        <v>11</v>
      </c>
      <c r="AD112" s="37">
        <v>293.18</v>
      </c>
      <c r="AE112" s="37">
        <f t="shared" si="24"/>
        <v>3224.98</v>
      </c>
      <c r="AF112" s="37">
        <f t="shared" si="25"/>
        <v>3611.9776</v>
      </c>
      <c r="AG112" s="37">
        <v>11</v>
      </c>
      <c r="AH112" s="37">
        <v>293.18</v>
      </c>
      <c r="AI112" s="37">
        <f t="shared" si="26"/>
        <v>3224.98</v>
      </c>
      <c r="AJ112" s="37">
        <f t="shared" si="27"/>
        <v>3611.9776</v>
      </c>
      <c r="AK112" s="37">
        <v>11</v>
      </c>
      <c r="AL112" s="37">
        <v>293.18</v>
      </c>
      <c r="AM112" s="37">
        <f t="shared" si="28"/>
        <v>3224.98</v>
      </c>
      <c r="AN112" s="37">
        <f t="shared" si="29"/>
        <v>3611.9776</v>
      </c>
      <c r="AO112" s="37"/>
      <c r="AP112" s="37"/>
      <c r="AQ112" s="37">
        <f t="shared" si="30"/>
        <v>0</v>
      </c>
      <c r="AR112" s="37">
        <f t="shared" si="31"/>
        <v>0</v>
      </c>
      <c r="AS112" s="37"/>
      <c r="AT112" s="37"/>
      <c r="AU112" s="37">
        <f t="shared" si="32"/>
        <v>0</v>
      </c>
      <c r="AV112" s="37">
        <f t="shared" si="33"/>
        <v>0</v>
      </c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>
        <f t="shared" si="34"/>
        <v>44</v>
      </c>
      <c r="ED112" s="37">
        <f t="shared" si="35"/>
        <v>12899.92</v>
      </c>
      <c r="EE112" s="37">
        <f t="shared" si="36"/>
        <v>14447.9104</v>
      </c>
      <c r="EF112" s="38" t="s">
        <v>1532</v>
      </c>
      <c r="EG112" s="63"/>
      <c r="EH112" s="38"/>
      <c r="EI112" s="68" t="s">
        <v>1342</v>
      </c>
      <c r="EJ112" s="68" t="s">
        <v>1562</v>
      </c>
      <c r="EK112" s="68" t="s">
        <v>1563</v>
      </c>
      <c r="EL112" s="68"/>
      <c r="EM112" s="68"/>
      <c r="EN112" s="68"/>
      <c r="EO112" s="68"/>
      <c r="EP112" s="68"/>
      <c r="EQ112" s="68"/>
    </row>
    <row r="113" spans="1:147" ht="19.5" customHeight="1">
      <c r="A113" s="63"/>
      <c r="B113" s="30" t="s">
        <v>1865</v>
      </c>
      <c r="C113" s="63" t="s">
        <v>1533</v>
      </c>
      <c r="D113" s="63" t="s">
        <v>1534</v>
      </c>
      <c r="E113" s="63" t="s">
        <v>1535</v>
      </c>
      <c r="F113" s="63" t="s">
        <v>855</v>
      </c>
      <c r="G113" s="63"/>
      <c r="H113" s="63" t="s">
        <v>862</v>
      </c>
      <c r="I113" s="63">
        <v>58</v>
      </c>
      <c r="J113" s="63">
        <v>710000000</v>
      </c>
      <c r="K113" s="63" t="s">
        <v>1531</v>
      </c>
      <c r="L113" s="63" t="s">
        <v>1771</v>
      </c>
      <c r="M113" s="63" t="s">
        <v>359</v>
      </c>
      <c r="N113" s="63">
        <v>111010000</v>
      </c>
      <c r="O113" s="63" t="s">
        <v>1541</v>
      </c>
      <c r="P113" s="63" t="s">
        <v>686</v>
      </c>
      <c r="Q113" s="63" t="s">
        <v>1558</v>
      </c>
      <c r="R113" s="63"/>
      <c r="S113" s="63"/>
      <c r="T113" s="63">
        <v>0</v>
      </c>
      <c r="U113" s="63">
        <v>0</v>
      </c>
      <c r="V113" s="63">
        <v>100</v>
      </c>
      <c r="W113" s="63" t="s">
        <v>968</v>
      </c>
      <c r="X113" s="63" t="s">
        <v>886</v>
      </c>
      <c r="Y113" s="37">
        <v>23</v>
      </c>
      <c r="Z113" s="37">
        <v>293.18</v>
      </c>
      <c r="AA113" s="37">
        <f t="shared" si="22"/>
        <v>6743.14</v>
      </c>
      <c r="AB113" s="37">
        <f t="shared" si="23"/>
        <v>7552.316800000001</v>
      </c>
      <c r="AC113" s="37">
        <v>23</v>
      </c>
      <c r="AD113" s="37">
        <v>293.18</v>
      </c>
      <c r="AE113" s="37">
        <f t="shared" si="24"/>
        <v>6743.14</v>
      </c>
      <c r="AF113" s="37">
        <f t="shared" si="25"/>
        <v>7552.316800000001</v>
      </c>
      <c r="AG113" s="37">
        <v>23</v>
      </c>
      <c r="AH113" s="37">
        <v>293.18</v>
      </c>
      <c r="AI113" s="37">
        <f t="shared" si="26"/>
        <v>6743.14</v>
      </c>
      <c r="AJ113" s="37">
        <f t="shared" si="27"/>
        <v>7552.316800000001</v>
      </c>
      <c r="AK113" s="37">
        <v>23</v>
      </c>
      <c r="AL113" s="37">
        <v>293.18</v>
      </c>
      <c r="AM113" s="37">
        <f t="shared" si="28"/>
        <v>6743.14</v>
      </c>
      <c r="AN113" s="37">
        <f t="shared" si="29"/>
        <v>7552.316800000001</v>
      </c>
      <c r="AO113" s="37"/>
      <c r="AP113" s="37"/>
      <c r="AQ113" s="37">
        <f t="shared" si="30"/>
        <v>0</v>
      </c>
      <c r="AR113" s="37">
        <f t="shared" si="31"/>
        <v>0</v>
      </c>
      <c r="AS113" s="37"/>
      <c r="AT113" s="37"/>
      <c r="AU113" s="37">
        <f t="shared" si="32"/>
        <v>0</v>
      </c>
      <c r="AV113" s="37">
        <f t="shared" si="33"/>
        <v>0</v>
      </c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>
        <f t="shared" si="34"/>
        <v>92</v>
      </c>
      <c r="ED113" s="37">
        <f t="shared" si="35"/>
        <v>26972.56</v>
      </c>
      <c r="EE113" s="37">
        <f t="shared" si="36"/>
        <v>30209.267200000006</v>
      </c>
      <c r="EF113" s="38" t="s">
        <v>1532</v>
      </c>
      <c r="EG113" s="63"/>
      <c r="EH113" s="38"/>
      <c r="EI113" s="68" t="s">
        <v>1342</v>
      </c>
      <c r="EJ113" s="68" t="s">
        <v>1562</v>
      </c>
      <c r="EK113" s="68" t="s">
        <v>1563</v>
      </c>
      <c r="EL113" s="68"/>
      <c r="EM113" s="68"/>
      <c r="EN113" s="68"/>
      <c r="EO113" s="68"/>
      <c r="EP113" s="68"/>
      <c r="EQ113" s="68"/>
    </row>
    <row r="114" spans="1:147" ht="19.5" customHeight="1">
      <c r="A114" s="63"/>
      <c r="B114" s="30" t="s">
        <v>1866</v>
      </c>
      <c r="C114" s="63" t="s">
        <v>1533</v>
      </c>
      <c r="D114" s="63" t="s">
        <v>1534</v>
      </c>
      <c r="E114" s="63" t="s">
        <v>1535</v>
      </c>
      <c r="F114" s="63" t="s">
        <v>855</v>
      </c>
      <c r="G114" s="63"/>
      <c r="H114" s="63" t="s">
        <v>862</v>
      </c>
      <c r="I114" s="63">
        <v>58</v>
      </c>
      <c r="J114" s="63">
        <v>710000000</v>
      </c>
      <c r="K114" s="63" t="s">
        <v>1531</v>
      </c>
      <c r="L114" s="63" t="s">
        <v>1771</v>
      </c>
      <c r="M114" s="63" t="s">
        <v>359</v>
      </c>
      <c r="N114" s="63" t="s">
        <v>1582</v>
      </c>
      <c r="O114" s="63" t="s">
        <v>1540</v>
      </c>
      <c r="P114" s="63" t="s">
        <v>686</v>
      </c>
      <c r="Q114" s="63" t="s">
        <v>1558</v>
      </c>
      <c r="R114" s="63"/>
      <c r="S114" s="63"/>
      <c r="T114" s="63">
        <v>0</v>
      </c>
      <c r="U114" s="63">
        <v>0</v>
      </c>
      <c r="V114" s="63">
        <v>100</v>
      </c>
      <c r="W114" s="63" t="s">
        <v>968</v>
      </c>
      <c r="X114" s="63" t="s">
        <v>886</v>
      </c>
      <c r="Y114" s="37">
        <v>11</v>
      </c>
      <c r="Z114" s="37">
        <v>293.18</v>
      </c>
      <c r="AA114" s="37">
        <f t="shared" si="22"/>
        <v>3224.98</v>
      </c>
      <c r="AB114" s="37">
        <f t="shared" si="23"/>
        <v>3611.9776</v>
      </c>
      <c r="AC114" s="37">
        <v>11</v>
      </c>
      <c r="AD114" s="37">
        <v>293.18</v>
      </c>
      <c r="AE114" s="37">
        <f t="shared" si="24"/>
        <v>3224.98</v>
      </c>
      <c r="AF114" s="37">
        <f t="shared" si="25"/>
        <v>3611.9776</v>
      </c>
      <c r="AG114" s="37">
        <v>11</v>
      </c>
      <c r="AH114" s="37">
        <v>293.18</v>
      </c>
      <c r="AI114" s="37">
        <f t="shared" si="26"/>
        <v>3224.98</v>
      </c>
      <c r="AJ114" s="37">
        <f t="shared" si="27"/>
        <v>3611.9776</v>
      </c>
      <c r="AK114" s="37">
        <v>11</v>
      </c>
      <c r="AL114" s="37">
        <v>293.18</v>
      </c>
      <c r="AM114" s="37">
        <f t="shared" si="28"/>
        <v>3224.98</v>
      </c>
      <c r="AN114" s="37">
        <f t="shared" si="29"/>
        <v>3611.9776</v>
      </c>
      <c r="AO114" s="37"/>
      <c r="AP114" s="37"/>
      <c r="AQ114" s="37">
        <f t="shared" si="30"/>
        <v>0</v>
      </c>
      <c r="AR114" s="37">
        <f t="shared" si="31"/>
        <v>0</v>
      </c>
      <c r="AS114" s="37"/>
      <c r="AT114" s="37"/>
      <c r="AU114" s="37">
        <f t="shared" si="32"/>
        <v>0</v>
      </c>
      <c r="AV114" s="37">
        <f t="shared" si="33"/>
        <v>0</v>
      </c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>
        <f t="shared" si="34"/>
        <v>44</v>
      </c>
      <c r="ED114" s="37">
        <f t="shared" si="35"/>
        <v>12899.92</v>
      </c>
      <c r="EE114" s="37">
        <f t="shared" si="36"/>
        <v>14447.9104</v>
      </c>
      <c r="EF114" s="38" t="s">
        <v>1532</v>
      </c>
      <c r="EG114" s="63"/>
      <c r="EH114" s="38"/>
      <c r="EI114" s="68" t="s">
        <v>1342</v>
      </c>
      <c r="EJ114" s="68" t="s">
        <v>1562</v>
      </c>
      <c r="EK114" s="68" t="s">
        <v>1563</v>
      </c>
      <c r="EL114" s="68"/>
      <c r="EM114" s="68"/>
      <c r="EN114" s="68"/>
      <c r="EO114" s="68"/>
      <c r="EP114" s="68"/>
      <c r="EQ114" s="68"/>
    </row>
    <row r="115" spans="1:147" ht="19.5" customHeight="1">
      <c r="A115" s="63"/>
      <c r="B115" s="30" t="s">
        <v>1867</v>
      </c>
      <c r="C115" s="63" t="s">
        <v>1533</v>
      </c>
      <c r="D115" s="63" t="s">
        <v>1534</v>
      </c>
      <c r="E115" s="63" t="s">
        <v>1535</v>
      </c>
      <c r="F115" s="63" t="s">
        <v>855</v>
      </c>
      <c r="G115" s="63"/>
      <c r="H115" s="63" t="s">
        <v>862</v>
      </c>
      <c r="I115" s="63">
        <v>58</v>
      </c>
      <c r="J115" s="63">
        <v>710000000</v>
      </c>
      <c r="K115" s="63" t="s">
        <v>1531</v>
      </c>
      <c r="L115" s="63" t="s">
        <v>1771</v>
      </c>
      <c r="M115" s="63" t="s">
        <v>359</v>
      </c>
      <c r="N115" s="63">
        <v>511610000</v>
      </c>
      <c r="O115" s="63" t="s">
        <v>1550</v>
      </c>
      <c r="P115" s="63" t="s">
        <v>686</v>
      </c>
      <c r="Q115" s="63" t="s">
        <v>1558</v>
      </c>
      <c r="R115" s="63"/>
      <c r="S115" s="63"/>
      <c r="T115" s="63">
        <v>0</v>
      </c>
      <c r="U115" s="63">
        <v>0</v>
      </c>
      <c r="V115" s="63">
        <v>100</v>
      </c>
      <c r="W115" s="63" t="s">
        <v>968</v>
      </c>
      <c r="X115" s="63" t="s">
        <v>886</v>
      </c>
      <c r="Y115" s="37">
        <v>1800</v>
      </c>
      <c r="Z115" s="37">
        <v>1195.66</v>
      </c>
      <c r="AA115" s="37">
        <f t="shared" si="22"/>
        <v>2152188</v>
      </c>
      <c r="AB115" s="37">
        <f t="shared" si="23"/>
        <v>2410450.56</v>
      </c>
      <c r="AC115" s="37">
        <v>1800</v>
      </c>
      <c r="AD115" s="37">
        <v>1195.66</v>
      </c>
      <c r="AE115" s="37">
        <f t="shared" si="24"/>
        <v>2152188</v>
      </c>
      <c r="AF115" s="37">
        <f t="shared" si="25"/>
        <v>2410450.56</v>
      </c>
      <c r="AG115" s="37">
        <v>1800</v>
      </c>
      <c r="AH115" s="37">
        <v>1195.66</v>
      </c>
      <c r="AI115" s="37">
        <f t="shared" si="26"/>
        <v>2152188</v>
      </c>
      <c r="AJ115" s="37">
        <f t="shared" si="27"/>
        <v>2410450.56</v>
      </c>
      <c r="AK115" s="37">
        <v>1800</v>
      </c>
      <c r="AL115" s="37">
        <v>1195.66</v>
      </c>
      <c r="AM115" s="37">
        <f t="shared" si="28"/>
        <v>2152188</v>
      </c>
      <c r="AN115" s="37">
        <f t="shared" si="29"/>
        <v>2410450.56</v>
      </c>
      <c r="AO115" s="37"/>
      <c r="AP115" s="37"/>
      <c r="AQ115" s="37">
        <f t="shared" si="30"/>
        <v>0</v>
      </c>
      <c r="AR115" s="37">
        <f t="shared" si="31"/>
        <v>0</v>
      </c>
      <c r="AS115" s="37"/>
      <c r="AT115" s="37"/>
      <c r="AU115" s="37">
        <f t="shared" si="32"/>
        <v>0</v>
      </c>
      <c r="AV115" s="37">
        <f t="shared" si="33"/>
        <v>0</v>
      </c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>
        <f t="shared" si="34"/>
        <v>7200</v>
      </c>
      <c r="ED115" s="37">
        <f t="shared" si="35"/>
        <v>8608752</v>
      </c>
      <c r="EE115" s="37">
        <f t="shared" si="36"/>
        <v>9641802.24</v>
      </c>
      <c r="EF115" s="38" t="s">
        <v>1532</v>
      </c>
      <c r="EG115" s="63"/>
      <c r="EH115" s="38"/>
      <c r="EI115" s="68" t="s">
        <v>1342</v>
      </c>
      <c r="EJ115" s="68" t="s">
        <v>1560</v>
      </c>
      <c r="EK115" s="68" t="s">
        <v>1561</v>
      </c>
      <c r="EL115" s="68"/>
      <c r="EM115" s="68"/>
      <c r="EN115" s="68"/>
      <c r="EO115" s="68"/>
      <c r="EP115" s="68"/>
      <c r="EQ115" s="68"/>
    </row>
    <row r="116" spans="1:147" ht="19.5" customHeight="1">
      <c r="A116" s="63"/>
      <c r="B116" s="30" t="s">
        <v>1868</v>
      </c>
      <c r="C116" s="63" t="s">
        <v>1533</v>
      </c>
      <c r="D116" s="63" t="s">
        <v>1534</v>
      </c>
      <c r="E116" s="63" t="s">
        <v>1535</v>
      </c>
      <c r="F116" s="63" t="s">
        <v>855</v>
      </c>
      <c r="G116" s="63"/>
      <c r="H116" s="63" t="s">
        <v>862</v>
      </c>
      <c r="I116" s="63">
        <v>58</v>
      </c>
      <c r="J116" s="63">
        <v>710000000</v>
      </c>
      <c r="K116" s="63" t="s">
        <v>1531</v>
      </c>
      <c r="L116" s="63" t="s">
        <v>1771</v>
      </c>
      <c r="M116" s="63" t="s">
        <v>359</v>
      </c>
      <c r="N116" s="63">
        <v>316621100</v>
      </c>
      <c r="O116" s="63" t="s">
        <v>1549</v>
      </c>
      <c r="P116" s="63" t="s">
        <v>686</v>
      </c>
      <c r="Q116" s="63" t="s">
        <v>1558</v>
      </c>
      <c r="R116" s="63"/>
      <c r="S116" s="63"/>
      <c r="T116" s="63">
        <v>0</v>
      </c>
      <c r="U116" s="63">
        <v>0</v>
      </c>
      <c r="V116" s="63">
        <v>100</v>
      </c>
      <c r="W116" s="63" t="s">
        <v>968</v>
      </c>
      <c r="X116" s="63" t="s">
        <v>886</v>
      </c>
      <c r="Y116" s="37">
        <v>2200</v>
      </c>
      <c r="Z116" s="37">
        <v>1195.66</v>
      </c>
      <c r="AA116" s="37">
        <f t="shared" si="22"/>
        <v>2630452</v>
      </c>
      <c r="AB116" s="37">
        <f t="shared" si="23"/>
        <v>2946106.24</v>
      </c>
      <c r="AC116" s="37">
        <v>2200</v>
      </c>
      <c r="AD116" s="37">
        <v>1195.66</v>
      </c>
      <c r="AE116" s="37">
        <f t="shared" si="24"/>
        <v>2630452</v>
      </c>
      <c r="AF116" s="37">
        <f t="shared" si="25"/>
        <v>2946106.24</v>
      </c>
      <c r="AG116" s="37">
        <v>2200</v>
      </c>
      <c r="AH116" s="37">
        <v>1195.66</v>
      </c>
      <c r="AI116" s="37">
        <f t="shared" si="26"/>
        <v>2630452</v>
      </c>
      <c r="AJ116" s="37">
        <f aca="true" t="shared" si="37" ref="AJ116:AJ147">IF(X116="С НДС",AI116*1.12,AI116)</f>
        <v>2946106.24</v>
      </c>
      <c r="AK116" s="37">
        <v>2200</v>
      </c>
      <c r="AL116" s="37">
        <v>1195.66</v>
      </c>
      <c r="AM116" s="37">
        <f t="shared" si="28"/>
        <v>2630452</v>
      </c>
      <c r="AN116" s="37">
        <f aca="true" t="shared" si="38" ref="AN116:AN147">IF(X116="С НДС",AM116*1.12,AM116)</f>
        <v>2946106.24</v>
      </c>
      <c r="AO116" s="37"/>
      <c r="AP116" s="37"/>
      <c r="AQ116" s="37">
        <f t="shared" si="30"/>
        <v>0</v>
      </c>
      <c r="AR116" s="37">
        <f aca="true" t="shared" si="39" ref="AR116:AR147">IF(X116="С НДС",AQ116*1.12,AQ116)</f>
        <v>0</v>
      </c>
      <c r="AS116" s="37"/>
      <c r="AT116" s="37"/>
      <c r="AU116" s="37">
        <f t="shared" si="32"/>
        <v>0</v>
      </c>
      <c r="AV116" s="37">
        <f aca="true" t="shared" si="40" ref="AV116:AV147">IF(X116="С НДС",AU116*1.12,AU116)</f>
        <v>0</v>
      </c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>
        <f aca="true" t="shared" si="41" ref="EC116:EC147">SUM(Y116,AC116,AG116,AK116,AO116)</f>
        <v>8800</v>
      </c>
      <c r="ED116" s="37">
        <f aca="true" t="shared" si="42" ref="ED116:ED147">SUM(AU116,AQ116,AM116,AE116,AA116,AI116)</f>
        <v>10521808</v>
      </c>
      <c r="EE116" s="37">
        <f aca="true" t="shared" si="43" ref="EE116:EE147">IF(X116="С НДС",ED116*1.12,ED116)</f>
        <v>11784424.96</v>
      </c>
      <c r="EF116" s="38" t="s">
        <v>1532</v>
      </c>
      <c r="EG116" s="63"/>
      <c r="EH116" s="38"/>
      <c r="EI116" s="68" t="s">
        <v>1342</v>
      </c>
      <c r="EJ116" s="68" t="s">
        <v>1560</v>
      </c>
      <c r="EK116" s="68" t="s">
        <v>1561</v>
      </c>
      <c r="EL116" s="68"/>
      <c r="EM116" s="68"/>
      <c r="EN116" s="68"/>
      <c r="EO116" s="68"/>
      <c r="EP116" s="68"/>
      <c r="EQ116" s="68"/>
    </row>
    <row r="117" spans="1:147" ht="19.5" customHeight="1">
      <c r="A117" s="63"/>
      <c r="B117" s="30" t="s">
        <v>1869</v>
      </c>
      <c r="C117" s="63" t="s">
        <v>1533</v>
      </c>
      <c r="D117" s="63" t="s">
        <v>1534</v>
      </c>
      <c r="E117" s="63" t="s">
        <v>1535</v>
      </c>
      <c r="F117" s="63" t="s">
        <v>855</v>
      </c>
      <c r="G117" s="63"/>
      <c r="H117" s="63" t="s">
        <v>862</v>
      </c>
      <c r="I117" s="63">
        <v>58</v>
      </c>
      <c r="J117" s="63">
        <v>710000000</v>
      </c>
      <c r="K117" s="63" t="s">
        <v>1531</v>
      </c>
      <c r="L117" s="63" t="s">
        <v>1771</v>
      </c>
      <c r="M117" s="63" t="s">
        <v>359</v>
      </c>
      <c r="N117" s="63">
        <v>750000000</v>
      </c>
      <c r="O117" s="63" t="s">
        <v>1552</v>
      </c>
      <c r="P117" s="63" t="s">
        <v>686</v>
      </c>
      <c r="Q117" s="63" t="s">
        <v>1558</v>
      </c>
      <c r="R117" s="63"/>
      <c r="S117" s="63"/>
      <c r="T117" s="63">
        <v>0</v>
      </c>
      <c r="U117" s="63">
        <v>0</v>
      </c>
      <c r="V117" s="63">
        <v>100</v>
      </c>
      <c r="W117" s="63" t="s">
        <v>968</v>
      </c>
      <c r="X117" s="63" t="s">
        <v>886</v>
      </c>
      <c r="Y117" s="37">
        <v>600</v>
      </c>
      <c r="Z117" s="37">
        <v>1195.66</v>
      </c>
      <c r="AA117" s="37">
        <f t="shared" si="22"/>
        <v>717396</v>
      </c>
      <c r="AB117" s="37">
        <f t="shared" si="23"/>
        <v>803483.52</v>
      </c>
      <c r="AC117" s="37">
        <v>600</v>
      </c>
      <c r="AD117" s="37">
        <v>1195.66</v>
      </c>
      <c r="AE117" s="37">
        <f t="shared" si="24"/>
        <v>717396</v>
      </c>
      <c r="AF117" s="37">
        <f t="shared" si="25"/>
        <v>803483.52</v>
      </c>
      <c r="AG117" s="37">
        <v>600</v>
      </c>
      <c r="AH117" s="37">
        <v>1195.66</v>
      </c>
      <c r="AI117" s="37">
        <f t="shared" si="26"/>
        <v>717396</v>
      </c>
      <c r="AJ117" s="37">
        <f t="shared" si="37"/>
        <v>803483.52</v>
      </c>
      <c r="AK117" s="37">
        <v>600</v>
      </c>
      <c r="AL117" s="37">
        <v>1195.66</v>
      </c>
      <c r="AM117" s="37">
        <f t="shared" si="28"/>
        <v>717396</v>
      </c>
      <c r="AN117" s="37">
        <f t="shared" si="38"/>
        <v>803483.52</v>
      </c>
      <c r="AO117" s="37"/>
      <c r="AP117" s="37"/>
      <c r="AQ117" s="37">
        <f t="shared" si="30"/>
        <v>0</v>
      </c>
      <c r="AR117" s="37">
        <f t="shared" si="39"/>
        <v>0</v>
      </c>
      <c r="AS117" s="37"/>
      <c r="AT117" s="37"/>
      <c r="AU117" s="37">
        <f t="shared" si="32"/>
        <v>0</v>
      </c>
      <c r="AV117" s="37">
        <f t="shared" si="40"/>
        <v>0</v>
      </c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>
        <f t="shared" si="41"/>
        <v>2400</v>
      </c>
      <c r="ED117" s="37">
        <f t="shared" si="42"/>
        <v>2869584</v>
      </c>
      <c r="EE117" s="37">
        <f t="shared" si="43"/>
        <v>3213934.08</v>
      </c>
      <c r="EF117" s="38" t="s">
        <v>1532</v>
      </c>
      <c r="EG117" s="63"/>
      <c r="EH117" s="38"/>
      <c r="EI117" s="68" t="s">
        <v>1342</v>
      </c>
      <c r="EJ117" s="68" t="s">
        <v>1560</v>
      </c>
      <c r="EK117" s="68" t="s">
        <v>1561</v>
      </c>
      <c r="EL117" s="68"/>
      <c r="EM117" s="68"/>
      <c r="EN117" s="68"/>
      <c r="EO117" s="68"/>
      <c r="EP117" s="68"/>
      <c r="EQ117" s="68"/>
    </row>
    <row r="118" spans="1:147" ht="19.5" customHeight="1">
      <c r="A118" s="63"/>
      <c r="B118" s="30" t="s">
        <v>1870</v>
      </c>
      <c r="C118" s="63" t="s">
        <v>1533</v>
      </c>
      <c r="D118" s="63" t="s">
        <v>1534</v>
      </c>
      <c r="E118" s="63" t="s">
        <v>1535</v>
      </c>
      <c r="F118" s="63" t="s">
        <v>855</v>
      </c>
      <c r="G118" s="63"/>
      <c r="H118" s="63" t="s">
        <v>862</v>
      </c>
      <c r="I118" s="63">
        <v>58</v>
      </c>
      <c r="J118" s="63">
        <v>710000000</v>
      </c>
      <c r="K118" s="63" t="s">
        <v>1531</v>
      </c>
      <c r="L118" s="63" t="s">
        <v>1771</v>
      </c>
      <c r="M118" s="63" t="s">
        <v>359</v>
      </c>
      <c r="N118" s="63">
        <v>552210000</v>
      </c>
      <c r="O118" s="63" t="s">
        <v>1545</v>
      </c>
      <c r="P118" s="63" t="s">
        <v>686</v>
      </c>
      <c r="Q118" s="63" t="s">
        <v>1558</v>
      </c>
      <c r="R118" s="63"/>
      <c r="S118" s="63"/>
      <c r="T118" s="63">
        <v>0</v>
      </c>
      <c r="U118" s="63">
        <v>0</v>
      </c>
      <c r="V118" s="63">
        <v>100</v>
      </c>
      <c r="W118" s="63" t="s">
        <v>968</v>
      </c>
      <c r="X118" s="63" t="s">
        <v>886</v>
      </c>
      <c r="Y118" s="37">
        <v>400</v>
      </c>
      <c r="Z118" s="37">
        <v>1195.66</v>
      </c>
      <c r="AA118" s="37">
        <f t="shared" si="22"/>
        <v>478264.00000000006</v>
      </c>
      <c r="AB118" s="37">
        <f t="shared" si="23"/>
        <v>535655.6800000002</v>
      </c>
      <c r="AC118" s="37">
        <v>400</v>
      </c>
      <c r="AD118" s="37">
        <v>1195.66</v>
      </c>
      <c r="AE118" s="37">
        <f t="shared" si="24"/>
        <v>478264.00000000006</v>
      </c>
      <c r="AF118" s="37">
        <f t="shared" si="25"/>
        <v>535655.6800000002</v>
      </c>
      <c r="AG118" s="37">
        <v>400</v>
      </c>
      <c r="AH118" s="37">
        <v>1195.66</v>
      </c>
      <c r="AI118" s="37">
        <f t="shared" si="26"/>
        <v>478264.00000000006</v>
      </c>
      <c r="AJ118" s="37">
        <f t="shared" si="37"/>
        <v>535655.6800000002</v>
      </c>
      <c r="AK118" s="37">
        <v>400</v>
      </c>
      <c r="AL118" s="37">
        <v>1195.66</v>
      </c>
      <c r="AM118" s="37">
        <f t="shared" si="28"/>
        <v>478264.00000000006</v>
      </c>
      <c r="AN118" s="37">
        <f t="shared" si="38"/>
        <v>535655.6800000002</v>
      </c>
      <c r="AO118" s="37"/>
      <c r="AP118" s="37"/>
      <c r="AQ118" s="37">
        <f t="shared" si="30"/>
        <v>0</v>
      </c>
      <c r="AR118" s="37">
        <f t="shared" si="39"/>
        <v>0</v>
      </c>
      <c r="AS118" s="37"/>
      <c r="AT118" s="37"/>
      <c r="AU118" s="37">
        <f t="shared" si="32"/>
        <v>0</v>
      </c>
      <c r="AV118" s="37">
        <f t="shared" si="40"/>
        <v>0</v>
      </c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>
        <f t="shared" si="41"/>
        <v>1600</v>
      </c>
      <c r="ED118" s="37">
        <f t="shared" si="42"/>
        <v>1913056.0000000002</v>
      </c>
      <c r="EE118" s="37">
        <f t="shared" si="43"/>
        <v>2142622.7200000007</v>
      </c>
      <c r="EF118" s="38" t="s">
        <v>1532</v>
      </c>
      <c r="EG118" s="63"/>
      <c r="EH118" s="38"/>
      <c r="EI118" s="68" t="s">
        <v>1342</v>
      </c>
      <c r="EJ118" s="68" t="s">
        <v>1560</v>
      </c>
      <c r="EK118" s="68" t="s">
        <v>1561</v>
      </c>
      <c r="EL118" s="68"/>
      <c r="EM118" s="68"/>
      <c r="EN118" s="68"/>
      <c r="EO118" s="68"/>
      <c r="EP118" s="68"/>
      <c r="EQ118" s="68"/>
    </row>
    <row r="119" spans="1:147" ht="19.5" customHeight="1">
      <c r="A119" s="63"/>
      <c r="B119" s="30" t="s">
        <v>1871</v>
      </c>
      <c r="C119" s="63" t="s">
        <v>1533</v>
      </c>
      <c r="D119" s="63" t="s">
        <v>1534</v>
      </c>
      <c r="E119" s="63" t="s">
        <v>1535</v>
      </c>
      <c r="F119" s="63" t="s">
        <v>855</v>
      </c>
      <c r="G119" s="63"/>
      <c r="H119" s="63" t="s">
        <v>862</v>
      </c>
      <c r="I119" s="63">
        <v>58</v>
      </c>
      <c r="J119" s="63">
        <v>710000000</v>
      </c>
      <c r="K119" s="63" t="s">
        <v>1531</v>
      </c>
      <c r="L119" s="63" t="s">
        <v>1771</v>
      </c>
      <c r="M119" s="63" t="s">
        <v>359</v>
      </c>
      <c r="N119" s="63">
        <v>351010000</v>
      </c>
      <c r="O119" s="63" t="s">
        <v>1542</v>
      </c>
      <c r="P119" s="63" t="s">
        <v>686</v>
      </c>
      <c r="Q119" s="63" t="s">
        <v>1558</v>
      </c>
      <c r="R119" s="63"/>
      <c r="S119" s="63"/>
      <c r="T119" s="63">
        <v>0</v>
      </c>
      <c r="U119" s="63">
        <v>0</v>
      </c>
      <c r="V119" s="63">
        <v>100</v>
      </c>
      <c r="W119" s="63" t="s">
        <v>968</v>
      </c>
      <c r="X119" s="63" t="s">
        <v>886</v>
      </c>
      <c r="Y119" s="37">
        <v>1900</v>
      </c>
      <c r="Z119" s="37">
        <v>1195.66</v>
      </c>
      <c r="AA119" s="37">
        <f t="shared" si="22"/>
        <v>2271754</v>
      </c>
      <c r="AB119" s="37">
        <f t="shared" si="23"/>
        <v>2544364.4800000004</v>
      </c>
      <c r="AC119" s="37">
        <v>1900</v>
      </c>
      <c r="AD119" s="37">
        <v>1195.66</v>
      </c>
      <c r="AE119" s="37">
        <f t="shared" si="24"/>
        <v>2271754</v>
      </c>
      <c r="AF119" s="37">
        <f t="shared" si="25"/>
        <v>2544364.4800000004</v>
      </c>
      <c r="AG119" s="37">
        <v>1900</v>
      </c>
      <c r="AH119" s="37">
        <v>1195.66</v>
      </c>
      <c r="AI119" s="37">
        <f t="shared" si="26"/>
        <v>2271754</v>
      </c>
      <c r="AJ119" s="37">
        <f t="shared" si="37"/>
        <v>2544364.4800000004</v>
      </c>
      <c r="AK119" s="37">
        <v>1900</v>
      </c>
      <c r="AL119" s="37">
        <v>1195.66</v>
      </c>
      <c r="AM119" s="37">
        <f t="shared" si="28"/>
        <v>2271754</v>
      </c>
      <c r="AN119" s="37">
        <f t="shared" si="38"/>
        <v>2544364.4800000004</v>
      </c>
      <c r="AO119" s="37"/>
      <c r="AP119" s="37"/>
      <c r="AQ119" s="37">
        <f t="shared" si="30"/>
        <v>0</v>
      </c>
      <c r="AR119" s="37">
        <f t="shared" si="39"/>
        <v>0</v>
      </c>
      <c r="AS119" s="37"/>
      <c r="AT119" s="37"/>
      <c r="AU119" s="37">
        <f t="shared" si="32"/>
        <v>0</v>
      </c>
      <c r="AV119" s="37">
        <f t="shared" si="40"/>
        <v>0</v>
      </c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>
        <f t="shared" si="41"/>
        <v>7600</v>
      </c>
      <c r="ED119" s="37">
        <f t="shared" si="42"/>
        <v>9087016</v>
      </c>
      <c r="EE119" s="37">
        <f t="shared" si="43"/>
        <v>10177457.920000002</v>
      </c>
      <c r="EF119" s="38" t="s">
        <v>1532</v>
      </c>
      <c r="EG119" s="63"/>
      <c r="EH119" s="38"/>
      <c r="EI119" s="68" t="s">
        <v>1342</v>
      </c>
      <c r="EJ119" s="68" t="s">
        <v>1560</v>
      </c>
      <c r="EK119" s="68" t="s">
        <v>1561</v>
      </c>
      <c r="EL119" s="68"/>
      <c r="EM119" s="68"/>
      <c r="EN119" s="68"/>
      <c r="EO119" s="68"/>
      <c r="EP119" s="68"/>
      <c r="EQ119" s="68"/>
    </row>
    <row r="120" spans="1:147" ht="19.5" customHeight="1">
      <c r="A120" s="63"/>
      <c r="B120" s="30" t="s">
        <v>1872</v>
      </c>
      <c r="C120" s="63" t="s">
        <v>1533</v>
      </c>
      <c r="D120" s="63" t="s">
        <v>1534</v>
      </c>
      <c r="E120" s="63" t="s">
        <v>1535</v>
      </c>
      <c r="F120" s="63" t="s">
        <v>855</v>
      </c>
      <c r="G120" s="63"/>
      <c r="H120" s="63" t="s">
        <v>862</v>
      </c>
      <c r="I120" s="63">
        <v>58</v>
      </c>
      <c r="J120" s="63">
        <v>710000000</v>
      </c>
      <c r="K120" s="63" t="s">
        <v>1531</v>
      </c>
      <c r="L120" s="63" t="s">
        <v>1771</v>
      </c>
      <c r="M120" s="63" t="s">
        <v>359</v>
      </c>
      <c r="N120" s="63" t="s">
        <v>1584</v>
      </c>
      <c r="O120" s="63" t="s">
        <v>1553</v>
      </c>
      <c r="P120" s="63" t="s">
        <v>686</v>
      </c>
      <c r="Q120" s="63" t="s">
        <v>1558</v>
      </c>
      <c r="R120" s="63"/>
      <c r="S120" s="63"/>
      <c r="T120" s="63">
        <v>0</v>
      </c>
      <c r="U120" s="63">
        <v>0</v>
      </c>
      <c r="V120" s="63">
        <v>100</v>
      </c>
      <c r="W120" s="63" t="s">
        <v>968</v>
      </c>
      <c r="X120" s="63" t="s">
        <v>886</v>
      </c>
      <c r="Y120" s="37">
        <v>2000</v>
      </c>
      <c r="Z120" s="37">
        <v>1195.66</v>
      </c>
      <c r="AA120" s="37">
        <f t="shared" si="22"/>
        <v>2391320</v>
      </c>
      <c r="AB120" s="37">
        <f t="shared" si="23"/>
        <v>2678278.4000000004</v>
      </c>
      <c r="AC120" s="37">
        <v>2000</v>
      </c>
      <c r="AD120" s="37">
        <v>1195.66</v>
      </c>
      <c r="AE120" s="37">
        <f t="shared" si="24"/>
        <v>2391320</v>
      </c>
      <c r="AF120" s="37">
        <f t="shared" si="25"/>
        <v>2678278.4000000004</v>
      </c>
      <c r="AG120" s="37">
        <v>2000</v>
      </c>
      <c r="AH120" s="37">
        <v>1195.66</v>
      </c>
      <c r="AI120" s="37">
        <f t="shared" si="26"/>
        <v>2391320</v>
      </c>
      <c r="AJ120" s="37">
        <f t="shared" si="37"/>
        <v>2678278.4000000004</v>
      </c>
      <c r="AK120" s="37">
        <v>2000</v>
      </c>
      <c r="AL120" s="37">
        <v>1195.66</v>
      </c>
      <c r="AM120" s="37">
        <f t="shared" si="28"/>
        <v>2391320</v>
      </c>
      <c r="AN120" s="37">
        <f t="shared" si="38"/>
        <v>2678278.4000000004</v>
      </c>
      <c r="AO120" s="37"/>
      <c r="AP120" s="37"/>
      <c r="AQ120" s="37">
        <f t="shared" si="30"/>
        <v>0</v>
      </c>
      <c r="AR120" s="37">
        <f t="shared" si="39"/>
        <v>0</v>
      </c>
      <c r="AS120" s="37"/>
      <c r="AT120" s="37"/>
      <c r="AU120" s="37">
        <f t="shared" si="32"/>
        <v>0</v>
      </c>
      <c r="AV120" s="37">
        <f t="shared" si="40"/>
        <v>0</v>
      </c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>
        <f t="shared" si="41"/>
        <v>8000</v>
      </c>
      <c r="ED120" s="37">
        <f t="shared" si="42"/>
        <v>9565280</v>
      </c>
      <c r="EE120" s="37">
        <f t="shared" si="43"/>
        <v>10713113.600000001</v>
      </c>
      <c r="EF120" s="38" t="s">
        <v>1532</v>
      </c>
      <c r="EG120" s="63"/>
      <c r="EH120" s="38"/>
      <c r="EI120" s="68" t="s">
        <v>1342</v>
      </c>
      <c r="EJ120" s="68" t="s">
        <v>1560</v>
      </c>
      <c r="EK120" s="68" t="s">
        <v>1561</v>
      </c>
      <c r="EL120" s="68"/>
      <c r="EM120" s="68"/>
      <c r="EN120" s="68"/>
      <c r="EO120" s="68"/>
      <c r="EP120" s="68"/>
      <c r="EQ120" s="68"/>
    </row>
    <row r="121" spans="1:147" ht="19.5" customHeight="1">
      <c r="A121" s="63"/>
      <c r="B121" s="30" t="s">
        <v>1873</v>
      </c>
      <c r="C121" s="63" t="s">
        <v>1533</v>
      </c>
      <c r="D121" s="63" t="s">
        <v>1534</v>
      </c>
      <c r="E121" s="63" t="s">
        <v>1535</v>
      </c>
      <c r="F121" s="63" t="s">
        <v>855</v>
      </c>
      <c r="G121" s="63"/>
      <c r="H121" s="63" t="s">
        <v>862</v>
      </c>
      <c r="I121" s="63">
        <v>58</v>
      </c>
      <c r="J121" s="63">
        <v>710000000</v>
      </c>
      <c r="K121" s="63" t="s">
        <v>1531</v>
      </c>
      <c r="L121" s="63" t="s">
        <v>1771</v>
      </c>
      <c r="M121" s="63" t="s">
        <v>359</v>
      </c>
      <c r="N121" s="63" t="s">
        <v>1582</v>
      </c>
      <c r="O121" s="63" t="s">
        <v>1540</v>
      </c>
      <c r="P121" s="63" t="s">
        <v>686</v>
      </c>
      <c r="Q121" s="63" t="s">
        <v>1558</v>
      </c>
      <c r="R121" s="63"/>
      <c r="S121" s="63"/>
      <c r="T121" s="63">
        <v>0</v>
      </c>
      <c r="U121" s="63">
        <v>0</v>
      </c>
      <c r="V121" s="63">
        <v>100</v>
      </c>
      <c r="W121" s="63" t="s">
        <v>968</v>
      </c>
      <c r="X121" s="63" t="s">
        <v>886</v>
      </c>
      <c r="Y121" s="37">
        <v>500</v>
      </c>
      <c r="Z121" s="37">
        <v>1195.66</v>
      </c>
      <c r="AA121" s="37">
        <f t="shared" si="22"/>
        <v>597830</v>
      </c>
      <c r="AB121" s="37">
        <f t="shared" si="23"/>
        <v>669569.6000000001</v>
      </c>
      <c r="AC121" s="37">
        <v>500</v>
      </c>
      <c r="AD121" s="37">
        <v>1195.66</v>
      </c>
      <c r="AE121" s="37">
        <f t="shared" si="24"/>
        <v>597830</v>
      </c>
      <c r="AF121" s="37">
        <f t="shared" si="25"/>
        <v>669569.6000000001</v>
      </c>
      <c r="AG121" s="37">
        <v>500</v>
      </c>
      <c r="AH121" s="37">
        <v>1195.66</v>
      </c>
      <c r="AI121" s="37">
        <f t="shared" si="26"/>
        <v>597830</v>
      </c>
      <c r="AJ121" s="37">
        <f t="shared" si="37"/>
        <v>669569.6000000001</v>
      </c>
      <c r="AK121" s="37">
        <v>500</v>
      </c>
      <c r="AL121" s="37">
        <v>1195.66</v>
      </c>
      <c r="AM121" s="37">
        <f t="shared" si="28"/>
        <v>597830</v>
      </c>
      <c r="AN121" s="37">
        <f t="shared" si="38"/>
        <v>669569.6000000001</v>
      </c>
      <c r="AO121" s="37"/>
      <c r="AP121" s="37"/>
      <c r="AQ121" s="37">
        <f t="shared" si="30"/>
        <v>0</v>
      </c>
      <c r="AR121" s="37">
        <f t="shared" si="39"/>
        <v>0</v>
      </c>
      <c r="AS121" s="37"/>
      <c r="AT121" s="37"/>
      <c r="AU121" s="37">
        <f t="shared" si="32"/>
        <v>0</v>
      </c>
      <c r="AV121" s="37">
        <f t="shared" si="40"/>
        <v>0</v>
      </c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>
        <f t="shared" si="41"/>
        <v>2000</v>
      </c>
      <c r="ED121" s="37">
        <f t="shared" si="42"/>
        <v>2391320</v>
      </c>
      <c r="EE121" s="37">
        <f t="shared" si="43"/>
        <v>2678278.4000000004</v>
      </c>
      <c r="EF121" s="38" t="s">
        <v>1532</v>
      </c>
      <c r="EG121" s="63"/>
      <c r="EH121" s="38"/>
      <c r="EI121" s="68" t="s">
        <v>1342</v>
      </c>
      <c r="EJ121" s="68" t="s">
        <v>1560</v>
      </c>
      <c r="EK121" s="68" t="s">
        <v>1561</v>
      </c>
      <c r="EL121" s="68"/>
      <c r="EM121" s="68"/>
      <c r="EN121" s="68"/>
      <c r="EO121" s="68"/>
      <c r="EP121" s="68"/>
      <c r="EQ121" s="68"/>
    </row>
    <row r="122" spans="1:147" ht="19.5" customHeight="1">
      <c r="A122" s="63"/>
      <c r="B122" s="30" t="s">
        <v>1874</v>
      </c>
      <c r="C122" s="63" t="s">
        <v>1533</v>
      </c>
      <c r="D122" s="63" t="s">
        <v>1534</v>
      </c>
      <c r="E122" s="63" t="s">
        <v>1535</v>
      </c>
      <c r="F122" s="63" t="s">
        <v>855</v>
      </c>
      <c r="G122" s="63"/>
      <c r="H122" s="63" t="s">
        <v>862</v>
      </c>
      <c r="I122" s="63">
        <v>58</v>
      </c>
      <c r="J122" s="63">
        <v>710000000</v>
      </c>
      <c r="K122" s="63" t="s">
        <v>1531</v>
      </c>
      <c r="L122" s="63" t="s">
        <v>1771</v>
      </c>
      <c r="M122" s="63" t="s">
        <v>359</v>
      </c>
      <c r="N122" s="63">
        <v>396473100</v>
      </c>
      <c r="O122" s="63" t="s">
        <v>1547</v>
      </c>
      <c r="P122" s="63" t="s">
        <v>686</v>
      </c>
      <c r="Q122" s="63" t="s">
        <v>1558</v>
      </c>
      <c r="R122" s="63"/>
      <c r="S122" s="63"/>
      <c r="T122" s="63">
        <v>0</v>
      </c>
      <c r="U122" s="63">
        <v>0</v>
      </c>
      <c r="V122" s="63">
        <v>100</v>
      </c>
      <c r="W122" s="63" t="s">
        <v>968</v>
      </c>
      <c r="X122" s="63" t="s">
        <v>886</v>
      </c>
      <c r="Y122" s="37">
        <v>1600</v>
      </c>
      <c r="Z122" s="37">
        <v>1195.66</v>
      </c>
      <c r="AA122" s="37">
        <f t="shared" si="22"/>
        <v>1913056.0000000002</v>
      </c>
      <c r="AB122" s="37">
        <f t="shared" si="23"/>
        <v>2142622.7200000007</v>
      </c>
      <c r="AC122" s="37">
        <v>1600</v>
      </c>
      <c r="AD122" s="37">
        <v>1195.66</v>
      </c>
      <c r="AE122" s="37">
        <f t="shared" si="24"/>
        <v>1913056.0000000002</v>
      </c>
      <c r="AF122" s="37">
        <f t="shared" si="25"/>
        <v>2142622.7200000007</v>
      </c>
      <c r="AG122" s="37">
        <v>1600</v>
      </c>
      <c r="AH122" s="37">
        <v>1195.66</v>
      </c>
      <c r="AI122" s="37">
        <f t="shared" si="26"/>
        <v>1913056.0000000002</v>
      </c>
      <c r="AJ122" s="37">
        <f t="shared" si="37"/>
        <v>2142622.7200000007</v>
      </c>
      <c r="AK122" s="37">
        <v>1600</v>
      </c>
      <c r="AL122" s="37">
        <v>1195.66</v>
      </c>
      <c r="AM122" s="37">
        <f t="shared" si="28"/>
        <v>1913056.0000000002</v>
      </c>
      <c r="AN122" s="37">
        <f t="shared" si="38"/>
        <v>2142622.7200000007</v>
      </c>
      <c r="AO122" s="37"/>
      <c r="AP122" s="37"/>
      <c r="AQ122" s="37">
        <f t="shared" si="30"/>
        <v>0</v>
      </c>
      <c r="AR122" s="37">
        <f t="shared" si="39"/>
        <v>0</v>
      </c>
      <c r="AS122" s="37"/>
      <c r="AT122" s="37"/>
      <c r="AU122" s="37">
        <f t="shared" si="32"/>
        <v>0</v>
      </c>
      <c r="AV122" s="37">
        <f t="shared" si="40"/>
        <v>0</v>
      </c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>
        <f t="shared" si="41"/>
        <v>6400</v>
      </c>
      <c r="ED122" s="37">
        <f t="shared" si="42"/>
        <v>7652224.000000001</v>
      </c>
      <c r="EE122" s="37">
        <f t="shared" si="43"/>
        <v>8570490.880000003</v>
      </c>
      <c r="EF122" s="38" t="s">
        <v>1532</v>
      </c>
      <c r="EG122" s="63"/>
      <c r="EH122" s="38"/>
      <c r="EI122" s="68" t="s">
        <v>1342</v>
      </c>
      <c r="EJ122" s="68" t="s">
        <v>1560</v>
      </c>
      <c r="EK122" s="68" t="s">
        <v>1561</v>
      </c>
      <c r="EL122" s="68"/>
      <c r="EM122" s="68"/>
      <c r="EN122" s="68"/>
      <c r="EO122" s="68"/>
      <c r="EP122" s="68"/>
      <c r="EQ122" s="68"/>
    </row>
    <row r="123" spans="1:147" ht="19.5" customHeight="1">
      <c r="A123" s="63"/>
      <c r="B123" s="30" t="s">
        <v>1875</v>
      </c>
      <c r="C123" s="63" t="s">
        <v>1533</v>
      </c>
      <c r="D123" s="63" t="s">
        <v>1534</v>
      </c>
      <c r="E123" s="63" t="s">
        <v>1535</v>
      </c>
      <c r="F123" s="63" t="s">
        <v>855</v>
      </c>
      <c r="G123" s="63"/>
      <c r="H123" s="63" t="s">
        <v>862</v>
      </c>
      <c r="I123" s="63">
        <v>58</v>
      </c>
      <c r="J123" s="63">
        <v>710000000</v>
      </c>
      <c r="K123" s="63" t="s">
        <v>1531</v>
      </c>
      <c r="L123" s="63" t="s">
        <v>1771</v>
      </c>
      <c r="M123" s="63" t="s">
        <v>359</v>
      </c>
      <c r="N123" s="63">
        <v>433257100</v>
      </c>
      <c r="O123" s="63" t="s">
        <v>1585</v>
      </c>
      <c r="P123" s="63" t="s">
        <v>686</v>
      </c>
      <c r="Q123" s="63" t="s">
        <v>1558</v>
      </c>
      <c r="R123" s="63"/>
      <c r="S123" s="63"/>
      <c r="T123" s="63">
        <v>0</v>
      </c>
      <c r="U123" s="63">
        <v>0</v>
      </c>
      <c r="V123" s="63">
        <v>100</v>
      </c>
      <c r="W123" s="63" t="s">
        <v>968</v>
      </c>
      <c r="X123" s="63" t="s">
        <v>886</v>
      </c>
      <c r="Y123" s="37">
        <v>60</v>
      </c>
      <c r="Z123" s="37">
        <v>1234.34</v>
      </c>
      <c r="AA123" s="37">
        <f t="shared" si="22"/>
        <v>74060.4</v>
      </c>
      <c r="AB123" s="37">
        <f t="shared" si="23"/>
        <v>82947.648</v>
      </c>
      <c r="AC123" s="37">
        <v>60</v>
      </c>
      <c r="AD123" s="37">
        <v>1234.34</v>
      </c>
      <c r="AE123" s="37">
        <f t="shared" si="24"/>
        <v>74060.4</v>
      </c>
      <c r="AF123" s="37">
        <f t="shared" si="25"/>
        <v>82947.648</v>
      </c>
      <c r="AG123" s="37">
        <v>60</v>
      </c>
      <c r="AH123" s="37">
        <v>1234.34</v>
      </c>
      <c r="AI123" s="37">
        <f t="shared" si="26"/>
        <v>74060.4</v>
      </c>
      <c r="AJ123" s="37">
        <f t="shared" si="37"/>
        <v>82947.648</v>
      </c>
      <c r="AK123" s="37">
        <v>60</v>
      </c>
      <c r="AL123" s="37">
        <v>1234.34</v>
      </c>
      <c r="AM123" s="37">
        <f t="shared" si="28"/>
        <v>74060.4</v>
      </c>
      <c r="AN123" s="37">
        <f t="shared" si="38"/>
        <v>82947.648</v>
      </c>
      <c r="AO123" s="37"/>
      <c r="AP123" s="37"/>
      <c r="AQ123" s="37">
        <f t="shared" si="30"/>
        <v>0</v>
      </c>
      <c r="AR123" s="37">
        <f t="shared" si="39"/>
        <v>0</v>
      </c>
      <c r="AS123" s="37"/>
      <c r="AT123" s="37"/>
      <c r="AU123" s="37">
        <f t="shared" si="32"/>
        <v>0</v>
      </c>
      <c r="AV123" s="37">
        <f t="shared" si="40"/>
        <v>0</v>
      </c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>
        <f t="shared" si="41"/>
        <v>240</v>
      </c>
      <c r="ED123" s="37">
        <f t="shared" si="42"/>
        <v>296241.6</v>
      </c>
      <c r="EE123" s="37">
        <f t="shared" si="43"/>
        <v>331790.592</v>
      </c>
      <c r="EF123" s="38" t="s">
        <v>1532</v>
      </c>
      <c r="EG123" s="63"/>
      <c r="EH123" s="38"/>
      <c r="EI123" s="68" t="s">
        <v>1342</v>
      </c>
      <c r="EJ123" s="68" t="s">
        <v>1559</v>
      </c>
      <c r="EK123" s="68" t="s">
        <v>1559</v>
      </c>
      <c r="EL123" s="68"/>
      <c r="EM123" s="68"/>
      <c r="EN123" s="68"/>
      <c r="EO123" s="68"/>
      <c r="EP123" s="68"/>
      <c r="EQ123" s="68"/>
    </row>
    <row r="124" spans="1:147" ht="19.5" customHeight="1">
      <c r="A124" s="63"/>
      <c r="B124" s="30" t="s">
        <v>1876</v>
      </c>
      <c r="C124" s="63" t="s">
        <v>1533</v>
      </c>
      <c r="D124" s="63" t="s">
        <v>1534</v>
      </c>
      <c r="E124" s="63" t="s">
        <v>1535</v>
      </c>
      <c r="F124" s="63" t="s">
        <v>855</v>
      </c>
      <c r="G124" s="63"/>
      <c r="H124" s="63" t="s">
        <v>862</v>
      </c>
      <c r="I124" s="63">
        <v>58</v>
      </c>
      <c r="J124" s="63">
        <v>710000000</v>
      </c>
      <c r="K124" s="63" t="s">
        <v>1531</v>
      </c>
      <c r="L124" s="63" t="s">
        <v>1771</v>
      </c>
      <c r="M124" s="63" t="s">
        <v>359</v>
      </c>
      <c r="N124" s="63">
        <v>431010000</v>
      </c>
      <c r="O124" s="63" t="s">
        <v>1551</v>
      </c>
      <c r="P124" s="63" t="s">
        <v>686</v>
      </c>
      <c r="Q124" s="63" t="s">
        <v>1558</v>
      </c>
      <c r="R124" s="63"/>
      <c r="S124" s="63"/>
      <c r="T124" s="63">
        <v>0</v>
      </c>
      <c r="U124" s="63">
        <v>0</v>
      </c>
      <c r="V124" s="63">
        <v>100</v>
      </c>
      <c r="W124" s="63" t="s">
        <v>968</v>
      </c>
      <c r="X124" s="63" t="s">
        <v>886</v>
      </c>
      <c r="Y124" s="37">
        <v>600</v>
      </c>
      <c r="Z124" s="37">
        <v>1234.34</v>
      </c>
      <c r="AA124" s="37">
        <f t="shared" si="22"/>
        <v>740604</v>
      </c>
      <c r="AB124" s="37">
        <f t="shared" si="23"/>
        <v>829476.4800000001</v>
      </c>
      <c r="AC124" s="37">
        <v>600</v>
      </c>
      <c r="AD124" s="37">
        <v>1234.34</v>
      </c>
      <c r="AE124" s="37">
        <f t="shared" si="24"/>
        <v>740604</v>
      </c>
      <c r="AF124" s="37">
        <f t="shared" si="25"/>
        <v>829476.4800000001</v>
      </c>
      <c r="AG124" s="37">
        <v>600</v>
      </c>
      <c r="AH124" s="37">
        <v>1234.34</v>
      </c>
      <c r="AI124" s="37">
        <f t="shared" si="26"/>
        <v>740604</v>
      </c>
      <c r="AJ124" s="37">
        <f t="shared" si="37"/>
        <v>829476.4800000001</v>
      </c>
      <c r="AK124" s="37">
        <v>600</v>
      </c>
      <c r="AL124" s="37">
        <v>1234.34</v>
      </c>
      <c r="AM124" s="37">
        <f t="shared" si="28"/>
        <v>740604</v>
      </c>
      <c r="AN124" s="37">
        <f t="shared" si="38"/>
        <v>829476.4800000001</v>
      </c>
      <c r="AO124" s="37"/>
      <c r="AP124" s="37"/>
      <c r="AQ124" s="37">
        <f t="shared" si="30"/>
        <v>0</v>
      </c>
      <c r="AR124" s="37">
        <f t="shared" si="39"/>
        <v>0</v>
      </c>
      <c r="AS124" s="37"/>
      <c r="AT124" s="37"/>
      <c r="AU124" s="37">
        <f t="shared" si="32"/>
        <v>0</v>
      </c>
      <c r="AV124" s="37">
        <f t="shared" si="40"/>
        <v>0</v>
      </c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>
        <f t="shared" si="41"/>
        <v>2400</v>
      </c>
      <c r="ED124" s="37">
        <f t="shared" si="42"/>
        <v>2962416</v>
      </c>
      <c r="EE124" s="37">
        <f t="shared" si="43"/>
        <v>3317905.9200000004</v>
      </c>
      <c r="EF124" s="38" t="s">
        <v>1532</v>
      </c>
      <c r="EG124" s="63"/>
      <c r="EH124" s="38"/>
      <c r="EI124" s="68" t="s">
        <v>1342</v>
      </c>
      <c r="EJ124" s="68" t="s">
        <v>1559</v>
      </c>
      <c r="EK124" s="68" t="s">
        <v>1559</v>
      </c>
      <c r="EL124" s="68"/>
      <c r="EM124" s="68"/>
      <c r="EN124" s="68"/>
      <c r="EO124" s="68"/>
      <c r="EP124" s="68"/>
      <c r="EQ124" s="68"/>
    </row>
    <row r="125" spans="1:147" ht="19.5" customHeight="1">
      <c r="A125" s="63"/>
      <c r="B125" s="30" t="s">
        <v>1877</v>
      </c>
      <c r="C125" s="63" t="s">
        <v>1533</v>
      </c>
      <c r="D125" s="63" t="s">
        <v>1534</v>
      </c>
      <c r="E125" s="63" t="s">
        <v>1535</v>
      </c>
      <c r="F125" s="63" t="s">
        <v>855</v>
      </c>
      <c r="G125" s="63"/>
      <c r="H125" s="63" t="s">
        <v>862</v>
      </c>
      <c r="I125" s="63">
        <v>58</v>
      </c>
      <c r="J125" s="63">
        <v>710000000</v>
      </c>
      <c r="K125" s="63" t="s">
        <v>1531</v>
      </c>
      <c r="L125" s="63" t="s">
        <v>1771</v>
      </c>
      <c r="M125" s="63" t="s">
        <v>359</v>
      </c>
      <c r="N125" s="63">
        <v>511610000</v>
      </c>
      <c r="O125" s="63" t="s">
        <v>1550</v>
      </c>
      <c r="P125" s="63" t="s">
        <v>686</v>
      </c>
      <c r="Q125" s="63" t="s">
        <v>1558</v>
      </c>
      <c r="R125" s="63"/>
      <c r="S125" s="63"/>
      <c r="T125" s="63">
        <v>0</v>
      </c>
      <c r="U125" s="63">
        <v>0</v>
      </c>
      <c r="V125" s="63">
        <v>100</v>
      </c>
      <c r="W125" s="63" t="s">
        <v>968</v>
      </c>
      <c r="X125" s="63" t="s">
        <v>886</v>
      </c>
      <c r="Y125" s="37">
        <v>80</v>
      </c>
      <c r="Z125" s="37">
        <v>1234.34</v>
      </c>
      <c r="AA125" s="37">
        <f t="shared" si="22"/>
        <v>98747.2</v>
      </c>
      <c r="AB125" s="37">
        <f t="shared" si="23"/>
        <v>110596.864</v>
      </c>
      <c r="AC125" s="37">
        <v>80</v>
      </c>
      <c r="AD125" s="37">
        <v>1234.34</v>
      </c>
      <c r="AE125" s="37">
        <f t="shared" si="24"/>
        <v>98747.2</v>
      </c>
      <c r="AF125" s="37">
        <f t="shared" si="25"/>
        <v>110596.864</v>
      </c>
      <c r="AG125" s="37">
        <v>80</v>
      </c>
      <c r="AH125" s="37">
        <v>1234.34</v>
      </c>
      <c r="AI125" s="37">
        <f t="shared" si="26"/>
        <v>98747.2</v>
      </c>
      <c r="AJ125" s="37">
        <f t="shared" si="37"/>
        <v>110596.864</v>
      </c>
      <c r="AK125" s="37">
        <v>80</v>
      </c>
      <c r="AL125" s="37">
        <v>1234.34</v>
      </c>
      <c r="AM125" s="37">
        <f t="shared" si="28"/>
        <v>98747.2</v>
      </c>
      <c r="AN125" s="37">
        <f t="shared" si="38"/>
        <v>110596.864</v>
      </c>
      <c r="AO125" s="37"/>
      <c r="AP125" s="37"/>
      <c r="AQ125" s="37">
        <f t="shared" si="30"/>
        <v>0</v>
      </c>
      <c r="AR125" s="37">
        <f t="shared" si="39"/>
        <v>0</v>
      </c>
      <c r="AS125" s="37"/>
      <c r="AT125" s="37"/>
      <c r="AU125" s="37">
        <f t="shared" si="32"/>
        <v>0</v>
      </c>
      <c r="AV125" s="37">
        <f t="shared" si="40"/>
        <v>0</v>
      </c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>
        <f t="shared" si="41"/>
        <v>320</v>
      </c>
      <c r="ED125" s="37">
        <f t="shared" si="42"/>
        <v>394988.8</v>
      </c>
      <c r="EE125" s="37">
        <f t="shared" si="43"/>
        <v>442387.456</v>
      </c>
      <c r="EF125" s="38" t="s">
        <v>1532</v>
      </c>
      <c r="EG125" s="63"/>
      <c r="EH125" s="38"/>
      <c r="EI125" s="68" t="s">
        <v>1342</v>
      </c>
      <c r="EJ125" s="68" t="s">
        <v>1559</v>
      </c>
      <c r="EK125" s="68" t="s">
        <v>1559</v>
      </c>
      <c r="EL125" s="68"/>
      <c r="EM125" s="68"/>
      <c r="EN125" s="68"/>
      <c r="EO125" s="68"/>
      <c r="EP125" s="68"/>
      <c r="EQ125" s="68"/>
    </row>
    <row r="126" spans="1:147" ht="19.5" customHeight="1">
      <c r="A126" s="63"/>
      <c r="B126" s="30" t="s">
        <v>1878</v>
      </c>
      <c r="C126" s="63" t="s">
        <v>1533</v>
      </c>
      <c r="D126" s="63" t="s">
        <v>1534</v>
      </c>
      <c r="E126" s="63" t="s">
        <v>1535</v>
      </c>
      <c r="F126" s="63" t="s">
        <v>855</v>
      </c>
      <c r="G126" s="63"/>
      <c r="H126" s="63" t="s">
        <v>862</v>
      </c>
      <c r="I126" s="63">
        <v>58</v>
      </c>
      <c r="J126" s="63">
        <v>710000000</v>
      </c>
      <c r="K126" s="63" t="s">
        <v>1531</v>
      </c>
      <c r="L126" s="63" t="s">
        <v>1771</v>
      </c>
      <c r="M126" s="63" t="s">
        <v>359</v>
      </c>
      <c r="N126" s="63">
        <v>316621100</v>
      </c>
      <c r="O126" s="63" t="s">
        <v>1549</v>
      </c>
      <c r="P126" s="63" t="s">
        <v>686</v>
      </c>
      <c r="Q126" s="63" t="s">
        <v>1558</v>
      </c>
      <c r="R126" s="63"/>
      <c r="S126" s="63"/>
      <c r="T126" s="63">
        <v>0</v>
      </c>
      <c r="U126" s="63">
        <v>0</v>
      </c>
      <c r="V126" s="63">
        <v>100</v>
      </c>
      <c r="W126" s="63" t="s">
        <v>968</v>
      </c>
      <c r="X126" s="63" t="s">
        <v>886</v>
      </c>
      <c r="Y126" s="37">
        <v>80</v>
      </c>
      <c r="Z126" s="37">
        <v>1234.34</v>
      </c>
      <c r="AA126" s="37">
        <f t="shared" si="22"/>
        <v>98747.2</v>
      </c>
      <c r="AB126" s="37">
        <f t="shared" si="23"/>
        <v>110596.864</v>
      </c>
      <c r="AC126" s="37">
        <v>80</v>
      </c>
      <c r="AD126" s="37">
        <v>1234.34</v>
      </c>
      <c r="AE126" s="37">
        <f t="shared" si="24"/>
        <v>98747.2</v>
      </c>
      <c r="AF126" s="37">
        <f t="shared" si="25"/>
        <v>110596.864</v>
      </c>
      <c r="AG126" s="37">
        <v>80</v>
      </c>
      <c r="AH126" s="37">
        <v>1234.34</v>
      </c>
      <c r="AI126" s="37">
        <f t="shared" si="26"/>
        <v>98747.2</v>
      </c>
      <c r="AJ126" s="37">
        <f t="shared" si="37"/>
        <v>110596.864</v>
      </c>
      <c r="AK126" s="37">
        <v>80</v>
      </c>
      <c r="AL126" s="37">
        <v>1234.34</v>
      </c>
      <c r="AM126" s="37">
        <f t="shared" si="28"/>
        <v>98747.2</v>
      </c>
      <c r="AN126" s="37">
        <f t="shared" si="38"/>
        <v>110596.864</v>
      </c>
      <c r="AO126" s="37"/>
      <c r="AP126" s="37"/>
      <c r="AQ126" s="37">
        <f t="shared" si="30"/>
        <v>0</v>
      </c>
      <c r="AR126" s="37">
        <f t="shared" si="39"/>
        <v>0</v>
      </c>
      <c r="AS126" s="37"/>
      <c r="AT126" s="37"/>
      <c r="AU126" s="37">
        <f t="shared" si="32"/>
        <v>0</v>
      </c>
      <c r="AV126" s="37">
        <f t="shared" si="40"/>
        <v>0</v>
      </c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>
        <f t="shared" si="41"/>
        <v>320</v>
      </c>
      <c r="ED126" s="37">
        <f t="shared" si="42"/>
        <v>394988.8</v>
      </c>
      <c r="EE126" s="37">
        <f t="shared" si="43"/>
        <v>442387.456</v>
      </c>
      <c r="EF126" s="38" t="s">
        <v>1532</v>
      </c>
      <c r="EG126" s="63"/>
      <c r="EH126" s="38"/>
      <c r="EI126" s="68" t="s">
        <v>1342</v>
      </c>
      <c r="EJ126" s="68" t="s">
        <v>1559</v>
      </c>
      <c r="EK126" s="68" t="s">
        <v>1559</v>
      </c>
      <c r="EL126" s="68"/>
      <c r="EM126" s="68"/>
      <c r="EN126" s="68"/>
      <c r="EO126" s="68"/>
      <c r="EP126" s="68"/>
      <c r="EQ126" s="68"/>
    </row>
    <row r="127" spans="1:147" ht="19.5" customHeight="1">
      <c r="A127" s="63"/>
      <c r="B127" s="30" t="s">
        <v>1879</v>
      </c>
      <c r="C127" s="63" t="s">
        <v>1533</v>
      </c>
      <c r="D127" s="63" t="s">
        <v>1534</v>
      </c>
      <c r="E127" s="63" t="s">
        <v>1535</v>
      </c>
      <c r="F127" s="63" t="s">
        <v>855</v>
      </c>
      <c r="G127" s="63"/>
      <c r="H127" s="63" t="s">
        <v>862</v>
      </c>
      <c r="I127" s="63">
        <v>58</v>
      </c>
      <c r="J127" s="63">
        <v>710000000</v>
      </c>
      <c r="K127" s="63" t="s">
        <v>1531</v>
      </c>
      <c r="L127" s="63" t="s">
        <v>1771</v>
      </c>
      <c r="M127" s="63" t="s">
        <v>359</v>
      </c>
      <c r="N127" s="63" t="s">
        <v>1586</v>
      </c>
      <c r="O127" s="63" t="s">
        <v>1556</v>
      </c>
      <c r="P127" s="63" t="s">
        <v>686</v>
      </c>
      <c r="Q127" s="63" t="s">
        <v>1558</v>
      </c>
      <c r="R127" s="63"/>
      <c r="S127" s="63"/>
      <c r="T127" s="63">
        <v>0</v>
      </c>
      <c r="U127" s="63">
        <v>0</v>
      </c>
      <c r="V127" s="63">
        <v>100</v>
      </c>
      <c r="W127" s="63" t="s">
        <v>968</v>
      </c>
      <c r="X127" s="63" t="s">
        <v>886</v>
      </c>
      <c r="Y127" s="37">
        <v>60</v>
      </c>
      <c r="Z127" s="37">
        <v>1234.34</v>
      </c>
      <c r="AA127" s="37">
        <f t="shared" si="22"/>
        <v>74060.4</v>
      </c>
      <c r="AB127" s="37">
        <f t="shared" si="23"/>
        <v>82947.648</v>
      </c>
      <c r="AC127" s="37">
        <v>60</v>
      </c>
      <c r="AD127" s="37">
        <v>1234.34</v>
      </c>
      <c r="AE127" s="37">
        <f t="shared" si="24"/>
        <v>74060.4</v>
      </c>
      <c r="AF127" s="37">
        <f t="shared" si="25"/>
        <v>82947.648</v>
      </c>
      <c r="AG127" s="37">
        <v>60</v>
      </c>
      <c r="AH127" s="37">
        <v>1234.34</v>
      </c>
      <c r="AI127" s="37">
        <f t="shared" si="26"/>
        <v>74060.4</v>
      </c>
      <c r="AJ127" s="37">
        <f t="shared" si="37"/>
        <v>82947.648</v>
      </c>
      <c r="AK127" s="37">
        <v>60</v>
      </c>
      <c r="AL127" s="37">
        <v>1234.34</v>
      </c>
      <c r="AM127" s="37">
        <f t="shared" si="28"/>
        <v>74060.4</v>
      </c>
      <c r="AN127" s="37">
        <f t="shared" si="38"/>
        <v>82947.648</v>
      </c>
      <c r="AO127" s="37"/>
      <c r="AP127" s="37"/>
      <c r="AQ127" s="37">
        <f t="shared" si="30"/>
        <v>0</v>
      </c>
      <c r="AR127" s="37">
        <f t="shared" si="39"/>
        <v>0</v>
      </c>
      <c r="AS127" s="37"/>
      <c r="AT127" s="37"/>
      <c r="AU127" s="37">
        <f t="shared" si="32"/>
        <v>0</v>
      </c>
      <c r="AV127" s="37">
        <f t="shared" si="40"/>
        <v>0</v>
      </c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>
        <f t="shared" si="41"/>
        <v>240</v>
      </c>
      <c r="ED127" s="37">
        <f t="shared" si="42"/>
        <v>296241.6</v>
      </c>
      <c r="EE127" s="37">
        <f t="shared" si="43"/>
        <v>331790.592</v>
      </c>
      <c r="EF127" s="38" t="s">
        <v>1532</v>
      </c>
      <c r="EG127" s="63"/>
      <c r="EH127" s="38"/>
      <c r="EI127" s="68" t="s">
        <v>1342</v>
      </c>
      <c r="EJ127" s="68" t="s">
        <v>1559</v>
      </c>
      <c r="EK127" s="68" t="s">
        <v>1559</v>
      </c>
      <c r="EL127" s="68"/>
      <c r="EM127" s="68"/>
      <c r="EN127" s="68"/>
      <c r="EO127" s="68"/>
      <c r="EP127" s="68"/>
      <c r="EQ127" s="68"/>
    </row>
    <row r="128" spans="1:147" ht="19.5" customHeight="1">
      <c r="A128" s="63"/>
      <c r="B128" s="30" t="s">
        <v>1880</v>
      </c>
      <c r="C128" s="63" t="s">
        <v>1533</v>
      </c>
      <c r="D128" s="63" t="s">
        <v>1534</v>
      </c>
      <c r="E128" s="63" t="s">
        <v>1535</v>
      </c>
      <c r="F128" s="63" t="s">
        <v>855</v>
      </c>
      <c r="G128" s="63"/>
      <c r="H128" s="63" t="s">
        <v>862</v>
      </c>
      <c r="I128" s="63">
        <v>58</v>
      </c>
      <c r="J128" s="63">
        <v>710000000</v>
      </c>
      <c r="K128" s="63" t="s">
        <v>1531</v>
      </c>
      <c r="L128" s="63" t="s">
        <v>1771</v>
      </c>
      <c r="M128" s="63" t="s">
        <v>359</v>
      </c>
      <c r="N128" s="63">
        <v>750000000</v>
      </c>
      <c r="O128" s="63" t="s">
        <v>1552</v>
      </c>
      <c r="P128" s="63" t="s">
        <v>686</v>
      </c>
      <c r="Q128" s="63" t="s">
        <v>1558</v>
      </c>
      <c r="R128" s="63"/>
      <c r="S128" s="63"/>
      <c r="T128" s="63">
        <v>0</v>
      </c>
      <c r="U128" s="63">
        <v>0</v>
      </c>
      <c r="V128" s="63">
        <v>100</v>
      </c>
      <c r="W128" s="63" t="s">
        <v>968</v>
      </c>
      <c r="X128" s="63" t="s">
        <v>886</v>
      </c>
      <c r="Y128" s="37">
        <v>20</v>
      </c>
      <c r="Z128" s="37">
        <v>1234.34</v>
      </c>
      <c r="AA128" s="37">
        <f t="shared" si="22"/>
        <v>24686.8</v>
      </c>
      <c r="AB128" s="37">
        <f t="shared" si="23"/>
        <v>27649.216</v>
      </c>
      <c r="AC128" s="37">
        <v>20</v>
      </c>
      <c r="AD128" s="37">
        <v>1234.34</v>
      </c>
      <c r="AE128" s="37">
        <f t="shared" si="24"/>
        <v>24686.8</v>
      </c>
      <c r="AF128" s="37">
        <f t="shared" si="25"/>
        <v>27649.216</v>
      </c>
      <c r="AG128" s="37">
        <v>20</v>
      </c>
      <c r="AH128" s="37">
        <v>1234.34</v>
      </c>
      <c r="AI128" s="37">
        <f t="shared" si="26"/>
        <v>24686.8</v>
      </c>
      <c r="AJ128" s="37">
        <f t="shared" si="37"/>
        <v>27649.216</v>
      </c>
      <c r="AK128" s="37">
        <v>20</v>
      </c>
      <c r="AL128" s="37">
        <v>1234.34</v>
      </c>
      <c r="AM128" s="37">
        <f t="shared" si="28"/>
        <v>24686.8</v>
      </c>
      <c r="AN128" s="37">
        <f t="shared" si="38"/>
        <v>27649.216</v>
      </c>
      <c r="AO128" s="37"/>
      <c r="AP128" s="37"/>
      <c r="AQ128" s="37">
        <f t="shared" si="30"/>
        <v>0</v>
      </c>
      <c r="AR128" s="37">
        <f t="shared" si="39"/>
        <v>0</v>
      </c>
      <c r="AS128" s="37"/>
      <c r="AT128" s="37"/>
      <c r="AU128" s="37">
        <f t="shared" si="32"/>
        <v>0</v>
      </c>
      <c r="AV128" s="37">
        <f t="shared" si="40"/>
        <v>0</v>
      </c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>
        <f t="shared" si="41"/>
        <v>80</v>
      </c>
      <c r="ED128" s="37">
        <f t="shared" si="42"/>
        <v>98747.2</v>
      </c>
      <c r="EE128" s="37">
        <f t="shared" si="43"/>
        <v>110596.864</v>
      </c>
      <c r="EF128" s="38" t="s">
        <v>1532</v>
      </c>
      <c r="EG128" s="63"/>
      <c r="EH128" s="38"/>
      <c r="EI128" s="68" t="s">
        <v>1342</v>
      </c>
      <c r="EJ128" s="68" t="s">
        <v>1559</v>
      </c>
      <c r="EK128" s="68" t="s">
        <v>1559</v>
      </c>
      <c r="EL128" s="68"/>
      <c r="EM128" s="68"/>
      <c r="EN128" s="68"/>
      <c r="EO128" s="68"/>
      <c r="EP128" s="68"/>
      <c r="EQ128" s="68"/>
    </row>
    <row r="129" spans="1:147" ht="19.5" customHeight="1">
      <c r="A129" s="63"/>
      <c r="B129" s="30" t="s">
        <v>1881</v>
      </c>
      <c r="C129" s="63" t="s">
        <v>1533</v>
      </c>
      <c r="D129" s="63" t="s">
        <v>1534</v>
      </c>
      <c r="E129" s="63" t="s">
        <v>1535</v>
      </c>
      <c r="F129" s="63" t="s">
        <v>855</v>
      </c>
      <c r="G129" s="63"/>
      <c r="H129" s="63" t="s">
        <v>862</v>
      </c>
      <c r="I129" s="63">
        <v>58</v>
      </c>
      <c r="J129" s="63">
        <v>710000000</v>
      </c>
      <c r="K129" s="63" t="s">
        <v>1531</v>
      </c>
      <c r="L129" s="63" t="s">
        <v>1771</v>
      </c>
      <c r="M129" s="63" t="s">
        <v>359</v>
      </c>
      <c r="N129" s="63">
        <v>631010000</v>
      </c>
      <c r="O129" s="63" t="s">
        <v>1548</v>
      </c>
      <c r="P129" s="63" t="s">
        <v>686</v>
      </c>
      <c r="Q129" s="63" t="s">
        <v>1558</v>
      </c>
      <c r="R129" s="63"/>
      <c r="S129" s="63"/>
      <c r="T129" s="63">
        <v>0</v>
      </c>
      <c r="U129" s="63">
        <v>0</v>
      </c>
      <c r="V129" s="63">
        <v>100</v>
      </c>
      <c r="W129" s="63" t="s">
        <v>968</v>
      </c>
      <c r="X129" s="63" t="s">
        <v>886</v>
      </c>
      <c r="Y129" s="37">
        <v>50</v>
      </c>
      <c r="Z129" s="37">
        <v>1234.34</v>
      </c>
      <c r="AA129" s="37">
        <f t="shared" si="22"/>
        <v>61716.99999999999</v>
      </c>
      <c r="AB129" s="37">
        <f t="shared" si="23"/>
        <v>69123.04</v>
      </c>
      <c r="AC129" s="37">
        <v>50</v>
      </c>
      <c r="AD129" s="37">
        <v>1234.34</v>
      </c>
      <c r="AE129" s="37">
        <f t="shared" si="24"/>
        <v>61716.99999999999</v>
      </c>
      <c r="AF129" s="37">
        <f t="shared" si="25"/>
        <v>69123.04</v>
      </c>
      <c r="AG129" s="37">
        <v>50</v>
      </c>
      <c r="AH129" s="37">
        <v>1234.34</v>
      </c>
      <c r="AI129" s="37">
        <f t="shared" si="26"/>
        <v>61716.99999999999</v>
      </c>
      <c r="AJ129" s="37">
        <f t="shared" si="37"/>
        <v>69123.04</v>
      </c>
      <c r="AK129" s="37">
        <v>50</v>
      </c>
      <c r="AL129" s="37">
        <v>1234.34</v>
      </c>
      <c r="AM129" s="37">
        <f t="shared" si="28"/>
        <v>61716.99999999999</v>
      </c>
      <c r="AN129" s="37">
        <f t="shared" si="38"/>
        <v>69123.04</v>
      </c>
      <c r="AO129" s="37"/>
      <c r="AP129" s="37"/>
      <c r="AQ129" s="37">
        <f t="shared" si="30"/>
        <v>0</v>
      </c>
      <c r="AR129" s="37">
        <f t="shared" si="39"/>
        <v>0</v>
      </c>
      <c r="AS129" s="37"/>
      <c r="AT129" s="37"/>
      <c r="AU129" s="37">
        <f t="shared" si="32"/>
        <v>0</v>
      </c>
      <c r="AV129" s="37">
        <f t="shared" si="40"/>
        <v>0</v>
      </c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>
        <f t="shared" si="41"/>
        <v>200</v>
      </c>
      <c r="ED129" s="37">
        <f t="shared" si="42"/>
        <v>246867.99999999997</v>
      </c>
      <c r="EE129" s="37">
        <f t="shared" si="43"/>
        <v>276492.16</v>
      </c>
      <c r="EF129" s="38" t="s">
        <v>1532</v>
      </c>
      <c r="EG129" s="63"/>
      <c r="EH129" s="38"/>
      <c r="EI129" s="68" t="s">
        <v>1342</v>
      </c>
      <c r="EJ129" s="68" t="s">
        <v>1559</v>
      </c>
      <c r="EK129" s="68" t="s">
        <v>1559</v>
      </c>
      <c r="EL129" s="68"/>
      <c r="EM129" s="68"/>
      <c r="EN129" s="68"/>
      <c r="EO129" s="68"/>
      <c r="EP129" s="68"/>
      <c r="EQ129" s="68"/>
    </row>
    <row r="130" spans="1:147" ht="19.5" customHeight="1">
      <c r="A130" s="63"/>
      <c r="B130" s="30" t="s">
        <v>1882</v>
      </c>
      <c r="C130" s="63" t="s">
        <v>1533</v>
      </c>
      <c r="D130" s="63" t="s">
        <v>1534</v>
      </c>
      <c r="E130" s="63" t="s">
        <v>1535</v>
      </c>
      <c r="F130" s="63" t="s">
        <v>855</v>
      </c>
      <c r="G130" s="63"/>
      <c r="H130" s="63" t="s">
        <v>862</v>
      </c>
      <c r="I130" s="63">
        <v>58</v>
      </c>
      <c r="J130" s="63">
        <v>710000000</v>
      </c>
      <c r="K130" s="63" t="s">
        <v>1531</v>
      </c>
      <c r="L130" s="63" t="s">
        <v>1771</v>
      </c>
      <c r="M130" s="63" t="s">
        <v>359</v>
      </c>
      <c r="N130" s="63">
        <v>396473100</v>
      </c>
      <c r="O130" s="63" t="s">
        <v>1547</v>
      </c>
      <c r="P130" s="63" t="s">
        <v>686</v>
      </c>
      <c r="Q130" s="63" t="s">
        <v>1558</v>
      </c>
      <c r="R130" s="63"/>
      <c r="S130" s="63"/>
      <c r="T130" s="63">
        <v>0</v>
      </c>
      <c r="U130" s="63">
        <v>0</v>
      </c>
      <c r="V130" s="63">
        <v>100</v>
      </c>
      <c r="W130" s="63" t="s">
        <v>968</v>
      </c>
      <c r="X130" s="63" t="s">
        <v>886</v>
      </c>
      <c r="Y130" s="37">
        <v>400</v>
      </c>
      <c r="Z130" s="37">
        <v>1234.34</v>
      </c>
      <c r="AA130" s="37">
        <f t="shared" si="22"/>
        <v>493735.99999999994</v>
      </c>
      <c r="AB130" s="37">
        <f t="shared" si="23"/>
        <v>552984.32</v>
      </c>
      <c r="AC130" s="37">
        <v>400</v>
      </c>
      <c r="AD130" s="37">
        <v>1234.34</v>
      </c>
      <c r="AE130" s="37">
        <f t="shared" si="24"/>
        <v>493735.99999999994</v>
      </c>
      <c r="AF130" s="37">
        <f t="shared" si="25"/>
        <v>552984.32</v>
      </c>
      <c r="AG130" s="37">
        <v>400</v>
      </c>
      <c r="AH130" s="37">
        <v>1234.34</v>
      </c>
      <c r="AI130" s="37">
        <f t="shared" si="26"/>
        <v>493735.99999999994</v>
      </c>
      <c r="AJ130" s="37">
        <f t="shared" si="37"/>
        <v>552984.32</v>
      </c>
      <c r="AK130" s="37">
        <v>400</v>
      </c>
      <c r="AL130" s="37">
        <v>1234.34</v>
      </c>
      <c r="AM130" s="37">
        <f t="shared" si="28"/>
        <v>493735.99999999994</v>
      </c>
      <c r="AN130" s="37">
        <f t="shared" si="38"/>
        <v>552984.32</v>
      </c>
      <c r="AO130" s="37"/>
      <c r="AP130" s="37"/>
      <c r="AQ130" s="37">
        <f t="shared" si="30"/>
        <v>0</v>
      </c>
      <c r="AR130" s="37">
        <f t="shared" si="39"/>
        <v>0</v>
      </c>
      <c r="AS130" s="37"/>
      <c r="AT130" s="37"/>
      <c r="AU130" s="37">
        <f t="shared" si="32"/>
        <v>0</v>
      </c>
      <c r="AV130" s="37">
        <f t="shared" si="40"/>
        <v>0</v>
      </c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>
        <f t="shared" si="41"/>
        <v>1600</v>
      </c>
      <c r="ED130" s="37">
        <f t="shared" si="42"/>
        <v>1974943.9999999998</v>
      </c>
      <c r="EE130" s="37">
        <f t="shared" si="43"/>
        <v>2211937.28</v>
      </c>
      <c r="EF130" s="38" t="s">
        <v>1532</v>
      </c>
      <c r="EG130" s="63"/>
      <c r="EH130" s="38"/>
      <c r="EI130" s="68" t="s">
        <v>1342</v>
      </c>
      <c r="EJ130" s="68" t="s">
        <v>1559</v>
      </c>
      <c r="EK130" s="68" t="s">
        <v>1559</v>
      </c>
      <c r="EL130" s="68"/>
      <c r="EM130" s="68"/>
      <c r="EN130" s="68"/>
      <c r="EO130" s="68"/>
      <c r="EP130" s="68"/>
      <c r="EQ130" s="68"/>
    </row>
    <row r="131" spans="1:147" ht="19.5" customHeight="1">
      <c r="A131" s="63"/>
      <c r="B131" s="30" t="s">
        <v>1883</v>
      </c>
      <c r="C131" s="63" t="s">
        <v>1533</v>
      </c>
      <c r="D131" s="63" t="s">
        <v>1534</v>
      </c>
      <c r="E131" s="63" t="s">
        <v>1535</v>
      </c>
      <c r="F131" s="63" t="s">
        <v>855</v>
      </c>
      <c r="G131" s="63"/>
      <c r="H131" s="63" t="s">
        <v>862</v>
      </c>
      <c r="I131" s="63">
        <v>58</v>
      </c>
      <c r="J131" s="63">
        <v>710000000</v>
      </c>
      <c r="K131" s="63" t="s">
        <v>1531</v>
      </c>
      <c r="L131" s="63" t="s">
        <v>1771</v>
      </c>
      <c r="M131" s="63" t="s">
        <v>359</v>
      </c>
      <c r="N131" s="63">
        <v>551010000</v>
      </c>
      <c r="O131" s="63" t="s">
        <v>1546</v>
      </c>
      <c r="P131" s="63" t="s">
        <v>686</v>
      </c>
      <c r="Q131" s="63" t="s">
        <v>1558</v>
      </c>
      <c r="R131" s="63"/>
      <c r="S131" s="63"/>
      <c r="T131" s="63">
        <v>0</v>
      </c>
      <c r="U131" s="63">
        <v>0</v>
      </c>
      <c r="V131" s="63">
        <v>100</v>
      </c>
      <c r="W131" s="63" t="s">
        <v>968</v>
      </c>
      <c r="X131" s="63" t="s">
        <v>886</v>
      </c>
      <c r="Y131" s="37">
        <v>30</v>
      </c>
      <c r="Z131" s="37">
        <v>1234.34</v>
      </c>
      <c r="AA131" s="37">
        <f t="shared" si="22"/>
        <v>37030.2</v>
      </c>
      <c r="AB131" s="37">
        <f t="shared" si="23"/>
        <v>41473.824</v>
      </c>
      <c r="AC131" s="37">
        <v>30</v>
      </c>
      <c r="AD131" s="37">
        <v>1234.34</v>
      </c>
      <c r="AE131" s="37">
        <f t="shared" si="24"/>
        <v>37030.2</v>
      </c>
      <c r="AF131" s="37">
        <f t="shared" si="25"/>
        <v>41473.824</v>
      </c>
      <c r="AG131" s="37">
        <v>30</v>
      </c>
      <c r="AH131" s="37">
        <v>1234.34</v>
      </c>
      <c r="AI131" s="37">
        <f t="shared" si="26"/>
        <v>37030.2</v>
      </c>
      <c r="AJ131" s="37">
        <f t="shared" si="37"/>
        <v>41473.824</v>
      </c>
      <c r="AK131" s="37">
        <v>30</v>
      </c>
      <c r="AL131" s="37">
        <v>1234.34</v>
      </c>
      <c r="AM131" s="37">
        <f t="shared" si="28"/>
        <v>37030.2</v>
      </c>
      <c r="AN131" s="37">
        <f t="shared" si="38"/>
        <v>41473.824</v>
      </c>
      <c r="AO131" s="37"/>
      <c r="AP131" s="37"/>
      <c r="AQ131" s="37">
        <f t="shared" si="30"/>
        <v>0</v>
      </c>
      <c r="AR131" s="37">
        <f t="shared" si="39"/>
        <v>0</v>
      </c>
      <c r="AS131" s="37"/>
      <c r="AT131" s="37"/>
      <c r="AU131" s="37">
        <f t="shared" si="32"/>
        <v>0</v>
      </c>
      <c r="AV131" s="37">
        <f t="shared" si="40"/>
        <v>0</v>
      </c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>
        <f t="shared" si="41"/>
        <v>120</v>
      </c>
      <c r="ED131" s="37">
        <f t="shared" si="42"/>
        <v>148120.8</v>
      </c>
      <c r="EE131" s="37">
        <f t="shared" si="43"/>
        <v>165895.296</v>
      </c>
      <c r="EF131" s="38" t="s">
        <v>1532</v>
      </c>
      <c r="EG131" s="63"/>
      <c r="EH131" s="38"/>
      <c r="EI131" s="68" t="s">
        <v>1342</v>
      </c>
      <c r="EJ131" s="68" t="s">
        <v>1559</v>
      </c>
      <c r="EK131" s="68" t="s">
        <v>1559</v>
      </c>
      <c r="EL131" s="68"/>
      <c r="EM131" s="68"/>
      <c r="EN131" s="68"/>
      <c r="EO131" s="68"/>
      <c r="EP131" s="68"/>
      <c r="EQ131" s="68"/>
    </row>
    <row r="132" spans="1:147" ht="19.5" customHeight="1">
      <c r="A132" s="63"/>
      <c r="B132" s="30" t="s">
        <v>1884</v>
      </c>
      <c r="C132" s="63" t="s">
        <v>1533</v>
      </c>
      <c r="D132" s="63" t="s">
        <v>1534</v>
      </c>
      <c r="E132" s="63" t="s">
        <v>1535</v>
      </c>
      <c r="F132" s="63" t="s">
        <v>855</v>
      </c>
      <c r="G132" s="63"/>
      <c r="H132" s="63" t="s">
        <v>862</v>
      </c>
      <c r="I132" s="63">
        <v>58</v>
      </c>
      <c r="J132" s="63">
        <v>710000000</v>
      </c>
      <c r="K132" s="63" t="s">
        <v>1531</v>
      </c>
      <c r="L132" s="63" t="s">
        <v>1771</v>
      </c>
      <c r="M132" s="63" t="s">
        <v>359</v>
      </c>
      <c r="N132" s="63">
        <v>552210000</v>
      </c>
      <c r="O132" s="63" t="s">
        <v>1545</v>
      </c>
      <c r="P132" s="63" t="s">
        <v>686</v>
      </c>
      <c r="Q132" s="63" t="s">
        <v>1558</v>
      </c>
      <c r="R132" s="63"/>
      <c r="S132" s="63"/>
      <c r="T132" s="63">
        <v>0</v>
      </c>
      <c r="U132" s="63">
        <v>0</v>
      </c>
      <c r="V132" s="63">
        <v>100</v>
      </c>
      <c r="W132" s="63" t="s">
        <v>968</v>
      </c>
      <c r="X132" s="63" t="s">
        <v>886</v>
      </c>
      <c r="Y132" s="37">
        <v>60</v>
      </c>
      <c r="Z132" s="37">
        <v>1234.34</v>
      </c>
      <c r="AA132" s="37">
        <f t="shared" si="22"/>
        <v>74060.4</v>
      </c>
      <c r="AB132" s="37">
        <f t="shared" si="23"/>
        <v>82947.648</v>
      </c>
      <c r="AC132" s="37">
        <v>60</v>
      </c>
      <c r="AD132" s="37">
        <v>1234.34</v>
      </c>
      <c r="AE132" s="37">
        <f t="shared" si="24"/>
        <v>74060.4</v>
      </c>
      <c r="AF132" s="37">
        <f t="shared" si="25"/>
        <v>82947.648</v>
      </c>
      <c r="AG132" s="37">
        <v>60</v>
      </c>
      <c r="AH132" s="37">
        <v>1234.34</v>
      </c>
      <c r="AI132" s="37">
        <f t="shared" si="26"/>
        <v>74060.4</v>
      </c>
      <c r="AJ132" s="37">
        <f t="shared" si="37"/>
        <v>82947.648</v>
      </c>
      <c r="AK132" s="37">
        <v>60</v>
      </c>
      <c r="AL132" s="37">
        <v>1234.34</v>
      </c>
      <c r="AM132" s="37">
        <f t="shared" si="28"/>
        <v>74060.4</v>
      </c>
      <c r="AN132" s="37">
        <f t="shared" si="38"/>
        <v>82947.648</v>
      </c>
      <c r="AO132" s="37"/>
      <c r="AP132" s="37"/>
      <c r="AQ132" s="37">
        <f t="shared" si="30"/>
        <v>0</v>
      </c>
      <c r="AR132" s="37">
        <f t="shared" si="39"/>
        <v>0</v>
      </c>
      <c r="AS132" s="37"/>
      <c r="AT132" s="37"/>
      <c r="AU132" s="37">
        <f t="shared" si="32"/>
        <v>0</v>
      </c>
      <c r="AV132" s="37">
        <f t="shared" si="40"/>
        <v>0</v>
      </c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>
        <f t="shared" si="41"/>
        <v>240</v>
      </c>
      <c r="ED132" s="37">
        <f t="shared" si="42"/>
        <v>296241.6</v>
      </c>
      <c r="EE132" s="37">
        <f t="shared" si="43"/>
        <v>331790.592</v>
      </c>
      <c r="EF132" s="38" t="s">
        <v>1532</v>
      </c>
      <c r="EG132" s="63"/>
      <c r="EH132" s="38"/>
      <c r="EI132" s="68" t="s">
        <v>1342</v>
      </c>
      <c r="EJ132" s="68" t="s">
        <v>1559</v>
      </c>
      <c r="EK132" s="68" t="s">
        <v>1559</v>
      </c>
      <c r="EL132" s="68"/>
      <c r="EM132" s="68"/>
      <c r="EN132" s="68"/>
      <c r="EO132" s="68"/>
      <c r="EP132" s="68"/>
      <c r="EQ132" s="68"/>
    </row>
    <row r="133" spans="1:147" ht="19.5" customHeight="1">
      <c r="A133" s="63"/>
      <c r="B133" s="30" t="s">
        <v>1885</v>
      </c>
      <c r="C133" s="63" t="s">
        <v>1533</v>
      </c>
      <c r="D133" s="63" t="s">
        <v>1534</v>
      </c>
      <c r="E133" s="63" t="s">
        <v>1535</v>
      </c>
      <c r="F133" s="63" t="s">
        <v>855</v>
      </c>
      <c r="G133" s="63"/>
      <c r="H133" s="63" t="s">
        <v>862</v>
      </c>
      <c r="I133" s="63">
        <v>58</v>
      </c>
      <c r="J133" s="63">
        <v>710000000</v>
      </c>
      <c r="K133" s="63" t="s">
        <v>1531</v>
      </c>
      <c r="L133" s="63" t="s">
        <v>1771</v>
      </c>
      <c r="M133" s="63" t="s">
        <v>359</v>
      </c>
      <c r="N133" s="63">
        <v>354400000</v>
      </c>
      <c r="O133" s="63" t="s">
        <v>1544</v>
      </c>
      <c r="P133" s="63" t="s">
        <v>686</v>
      </c>
      <c r="Q133" s="63" t="s">
        <v>1558</v>
      </c>
      <c r="R133" s="63"/>
      <c r="S133" s="63"/>
      <c r="T133" s="63">
        <v>0</v>
      </c>
      <c r="U133" s="63">
        <v>0</v>
      </c>
      <c r="V133" s="63">
        <v>100</v>
      </c>
      <c r="W133" s="63" t="s">
        <v>968</v>
      </c>
      <c r="X133" s="63" t="s">
        <v>886</v>
      </c>
      <c r="Y133" s="37">
        <v>300</v>
      </c>
      <c r="Z133" s="37">
        <v>1234.34</v>
      </c>
      <c r="AA133" s="37">
        <f t="shared" si="22"/>
        <v>370302</v>
      </c>
      <c r="AB133" s="37">
        <f t="shared" si="23"/>
        <v>414738.24000000005</v>
      </c>
      <c r="AC133" s="37">
        <v>300</v>
      </c>
      <c r="AD133" s="37">
        <v>1234.34</v>
      </c>
      <c r="AE133" s="37">
        <f t="shared" si="24"/>
        <v>370302</v>
      </c>
      <c r="AF133" s="37">
        <f t="shared" si="25"/>
        <v>414738.24000000005</v>
      </c>
      <c r="AG133" s="37">
        <v>300</v>
      </c>
      <c r="AH133" s="37">
        <v>1234.34</v>
      </c>
      <c r="AI133" s="37">
        <f t="shared" si="26"/>
        <v>370302</v>
      </c>
      <c r="AJ133" s="37">
        <f t="shared" si="37"/>
        <v>414738.24000000005</v>
      </c>
      <c r="AK133" s="37">
        <v>300</v>
      </c>
      <c r="AL133" s="37">
        <v>1234.34</v>
      </c>
      <c r="AM133" s="37">
        <f t="shared" si="28"/>
        <v>370302</v>
      </c>
      <c r="AN133" s="37">
        <f t="shared" si="38"/>
        <v>414738.24000000005</v>
      </c>
      <c r="AO133" s="37"/>
      <c r="AP133" s="37"/>
      <c r="AQ133" s="37">
        <f t="shared" si="30"/>
        <v>0</v>
      </c>
      <c r="AR133" s="37">
        <f t="shared" si="39"/>
        <v>0</v>
      </c>
      <c r="AS133" s="37"/>
      <c r="AT133" s="37"/>
      <c r="AU133" s="37">
        <f t="shared" si="32"/>
        <v>0</v>
      </c>
      <c r="AV133" s="37">
        <f t="shared" si="40"/>
        <v>0</v>
      </c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>
        <f t="shared" si="41"/>
        <v>1200</v>
      </c>
      <c r="ED133" s="37">
        <f t="shared" si="42"/>
        <v>1481208</v>
      </c>
      <c r="EE133" s="37">
        <f t="shared" si="43"/>
        <v>1658952.9600000002</v>
      </c>
      <c r="EF133" s="38" t="s">
        <v>1532</v>
      </c>
      <c r="EG133" s="63"/>
      <c r="EH133" s="38"/>
      <c r="EI133" s="68" t="s">
        <v>1342</v>
      </c>
      <c r="EJ133" s="68" t="s">
        <v>1559</v>
      </c>
      <c r="EK133" s="68" t="s">
        <v>1559</v>
      </c>
      <c r="EL133" s="68"/>
      <c r="EM133" s="68"/>
      <c r="EN133" s="68"/>
      <c r="EO133" s="68"/>
      <c r="EP133" s="68"/>
      <c r="EQ133" s="68"/>
    </row>
    <row r="134" spans="1:147" ht="19.5" customHeight="1">
      <c r="A134" s="63"/>
      <c r="B134" s="30" t="s">
        <v>1886</v>
      </c>
      <c r="C134" s="63" t="s">
        <v>1533</v>
      </c>
      <c r="D134" s="63" t="s">
        <v>1534</v>
      </c>
      <c r="E134" s="63" t="s">
        <v>1535</v>
      </c>
      <c r="F134" s="63" t="s">
        <v>855</v>
      </c>
      <c r="G134" s="63"/>
      <c r="H134" s="63" t="s">
        <v>862</v>
      </c>
      <c r="I134" s="63">
        <v>58</v>
      </c>
      <c r="J134" s="63">
        <v>710000000</v>
      </c>
      <c r="K134" s="63" t="s">
        <v>1531</v>
      </c>
      <c r="L134" s="63" t="s">
        <v>1771</v>
      </c>
      <c r="M134" s="63" t="s">
        <v>359</v>
      </c>
      <c r="N134" s="63">
        <v>351610000</v>
      </c>
      <c r="O134" s="63" t="s">
        <v>1543</v>
      </c>
      <c r="P134" s="63" t="s">
        <v>686</v>
      </c>
      <c r="Q134" s="63" t="s">
        <v>1558</v>
      </c>
      <c r="R134" s="63"/>
      <c r="S134" s="63"/>
      <c r="T134" s="63">
        <v>0</v>
      </c>
      <c r="U134" s="63">
        <v>0</v>
      </c>
      <c r="V134" s="63">
        <v>100</v>
      </c>
      <c r="W134" s="63" t="s">
        <v>968</v>
      </c>
      <c r="X134" s="63" t="s">
        <v>886</v>
      </c>
      <c r="Y134" s="37">
        <v>80</v>
      </c>
      <c r="Z134" s="37">
        <v>1234.34</v>
      </c>
      <c r="AA134" s="37">
        <f t="shared" si="22"/>
        <v>98747.2</v>
      </c>
      <c r="AB134" s="37">
        <f t="shared" si="23"/>
        <v>110596.864</v>
      </c>
      <c r="AC134" s="37">
        <v>80</v>
      </c>
      <c r="AD134" s="37">
        <v>1234.34</v>
      </c>
      <c r="AE134" s="37">
        <f t="shared" si="24"/>
        <v>98747.2</v>
      </c>
      <c r="AF134" s="37">
        <f t="shared" si="25"/>
        <v>110596.864</v>
      </c>
      <c r="AG134" s="37">
        <v>80</v>
      </c>
      <c r="AH134" s="37">
        <v>1234.34</v>
      </c>
      <c r="AI134" s="37">
        <f t="shared" si="26"/>
        <v>98747.2</v>
      </c>
      <c r="AJ134" s="37">
        <f t="shared" si="37"/>
        <v>110596.864</v>
      </c>
      <c r="AK134" s="37">
        <v>80</v>
      </c>
      <c r="AL134" s="37">
        <v>1234.34</v>
      </c>
      <c r="AM134" s="37">
        <f t="shared" si="28"/>
        <v>98747.2</v>
      </c>
      <c r="AN134" s="37">
        <f t="shared" si="38"/>
        <v>110596.864</v>
      </c>
      <c r="AO134" s="37"/>
      <c r="AP134" s="37"/>
      <c r="AQ134" s="37">
        <f t="shared" si="30"/>
        <v>0</v>
      </c>
      <c r="AR134" s="37">
        <f t="shared" si="39"/>
        <v>0</v>
      </c>
      <c r="AS134" s="37"/>
      <c r="AT134" s="37"/>
      <c r="AU134" s="37">
        <f t="shared" si="32"/>
        <v>0</v>
      </c>
      <c r="AV134" s="37">
        <f t="shared" si="40"/>
        <v>0</v>
      </c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>
        <f t="shared" si="41"/>
        <v>320</v>
      </c>
      <c r="ED134" s="37">
        <f t="shared" si="42"/>
        <v>394988.8</v>
      </c>
      <c r="EE134" s="37">
        <f t="shared" si="43"/>
        <v>442387.456</v>
      </c>
      <c r="EF134" s="38" t="s">
        <v>1532</v>
      </c>
      <c r="EG134" s="63"/>
      <c r="EH134" s="38"/>
      <c r="EI134" s="68" t="s">
        <v>1342</v>
      </c>
      <c r="EJ134" s="68" t="s">
        <v>1559</v>
      </c>
      <c r="EK134" s="68" t="s">
        <v>1559</v>
      </c>
      <c r="EL134" s="68"/>
      <c r="EM134" s="68"/>
      <c r="EN134" s="68"/>
      <c r="EO134" s="68"/>
      <c r="EP134" s="68"/>
      <c r="EQ134" s="68"/>
    </row>
    <row r="135" spans="1:147" ht="19.5" customHeight="1">
      <c r="A135" s="63"/>
      <c r="B135" s="30" t="s">
        <v>1887</v>
      </c>
      <c r="C135" s="63" t="s">
        <v>1533</v>
      </c>
      <c r="D135" s="63" t="s">
        <v>1534</v>
      </c>
      <c r="E135" s="63" t="s">
        <v>1535</v>
      </c>
      <c r="F135" s="63" t="s">
        <v>855</v>
      </c>
      <c r="G135" s="63"/>
      <c r="H135" s="63" t="s">
        <v>862</v>
      </c>
      <c r="I135" s="63">
        <v>58</v>
      </c>
      <c r="J135" s="63">
        <v>710000000</v>
      </c>
      <c r="K135" s="63" t="s">
        <v>1531</v>
      </c>
      <c r="L135" s="63" t="s">
        <v>1771</v>
      </c>
      <c r="M135" s="63" t="s">
        <v>359</v>
      </c>
      <c r="N135" s="63">
        <v>351010000</v>
      </c>
      <c r="O135" s="63" t="s">
        <v>1542</v>
      </c>
      <c r="P135" s="63" t="s">
        <v>686</v>
      </c>
      <c r="Q135" s="63" t="s">
        <v>1558</v>
      </c>
      <c r="R135" s="63"/>
      <c r="S135" s="63"/>
      <c r="T135" s="63">
        <v>0</v>
      </c>
      <c r="U135" s="63">
        <v>0</v>
      </c>
      <c r="V135" s="63">
        <v>100</v>
      </c>
      <c r="W135" s="63" t="s">
        <v>968</v>
      </c>
      <c r="X135" s="63" t="s">
        <v>886</v>
      </c>
      <c r="Y135" s="37">
        <v>100</v>
      </c>
      <c r="Z135" s="37">
        <v>1234.34</v>
      </c>
      <c r="AA135" s="37">
        <f t="shared" si="22"/>
        <v>123433.99999999999</v>
      </c>
      <c r="AB135" s="37">
        <f t="shared" si="23"/>
        <v>138246.08</v>
      </c>
      <c r="AC135" s="37">
        <v>100</v>
      </c>
      <c r="AD135" s="37">
        <v>1234.34</v>
      </c>
      <c r="AE135" s="37">
        <f t="shared" si="24"/>
        <v>123433.99999999999</v>
      </c>
      <c r="AF135" s="37">
        <f t="shared" si="25"/>
        <v>138246.08</v>
      </c>
      <c r="AG135" s="37">
        <v>100</v>
      </c>
      <c r="AH135" s="37">
        <v>1234.34</v>
      </c>
      <c r="AI135" s="37">
        <f t="shared" si="26"/>
        <v>123433.99999999999</v>
      </c>
      <c r="AJ135" s="37">
        <f t="shared" si="37"/>
        <v>138246.08</v>
      </c>
      <c r="AK135" s="37">
        <v>100</v>
      </c>
      <c r="AL135" s="37">
        <v>1234.34</v>
      </c>
      <c r="AM135" s="37">
        <f t="shared" si="28"/>
        <v>123433.99999999999</v>
      </c>
      <c r="AN135" s="37">
        <f t="shared" si="38"/>
        <v>138246.08</v>
      </c>
      <c r="AO135" s="37"/>
      <c r="AP135" s="37"/>
      <c r="AQ135" s="37">
        <f t="shared" si="30"/>
        <v>0</v>
      </c>
      <c r="AR135" s="37">
        <f t="shared" si="39"/>
        <v>0</v>
      </c>
      <c r="AS135" s="37"/>
      <c r="AT135" s="37"/>
      <c r="AU135" s="37">
        <f t="shared" si="32"/>
        <v>0</v>
      </c>
      <c r="AV135" s="37">
        <f t="shared" si="40"/>
        <v>0</v>
      </c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>
        <f t="shared" si="41"/>
        <v>400</v>
      </c>
      <c r="ED135" s="37">
        <f t="shared" si="42"/>
        <v>493735.99999999994</v>
      </c>
      <c r="EE135" s="37">
        <f t="shared" si="43"/>
        <v>552984.32</v>
      </c>
      <c r="EF135" s="38" t="s">
        <v>1532</v>
      </c>
      <c r="EG135" s="63"/>
      <c r="EH135" s="38"/>
      <c r="EI135" s="68" t="s">
        <v>1342</v>
      </c>
      <c r="EJ135" s="68" t="s">
        <v>1559</v>
      </c>
      <c r="EK135" s="68" t="s">
        <v>1559</v>
      </c>
      <c r="EL135" s="68"/>
      <c r="EM135" s="68"/>
      <c r="EN135" s="68"/>
      <c r="EO135" s="68"/>
      <c r="EP135" s="68"/>
      <c r="EQ135" s="68"/>
    </row>
    <row r="136" spans="1:147" ht="19.5" customHeight="1">
      <c r="A136" s="63"/>
      <c r="B136" s="30" t="s">
        <v>1888</v>
      </c>
      <c r="C136" s="63" t="s">
        <v>1533</v>
      </c>
      <c r="D136" s="63" t="s">
        <v>1534</v>
      </c>
      <c r="E136" s="63" t="s">
        <v>1535</v>
      </c>
      <c r="F136" s="63" t="s">
        <v>855</v>
      </c>
      <c r="G136" s="63"/>
      <c r="H136" s="63" t="s">
        <v>862</v>
      </c>
      <c r="I136" s="63">
        <v>58</v>
      </c>
      <c r="J136" s="63">
        <v>710000000</v>
      </c>
      <c r="K136" s="63" t="s">
        <v>1531</v>
      </c>
      <c r="L136" s="63" t="s">
        <v>1771</v>
      </c>
      <c r="M136" s="63" t="s">
        <v>359</v>
      </c>
      <c r="N136" s="63">
        <v>111010000</v>
      </c>
      <c r="O136" s="63" t="s">
        <v>1541</v>
      </c>
      <c r="P136" s="63" t="s">
        <v>686</v>
      </c>
      <c r="Q136" s="63" t="s">
        <v>1558</v>
      </c>
      <c r="R136" s="63"/>
      <c r="S136" s="63"/>
      <c r="T136" s="63">
        <v>0</v>
      </c>
      <c r="U136" s="63">
        <v>0</v>
      </c>
      <c r="V136" s="63">
        <v>100</v>
      </c>
      <c r="W136" s="63" t="s">
        <v>968</v>
      </c>
      <c r="X136" s="63" t="s">
        <v>886</v>
      </c>
      <c r="Y136" s="37">
        <v>800</v>
      </c>
      <c r="Z136" s="37">
        <v>1234.34</v>
      </c>
      <c r="AA136" s="37">
        <f t="shared" si="22"/>
        <v>987471.9999999999</v>
      </c>
      <c r="AB136" s="37">
        <f t="shared" si="23"/>
        <v>1105968.64</v>
      </c>
      <c r="AC136" s="37">
        <v>800</v>
      </c>
      <c r="AD136" s="37">
        <v>1234.34</v>
      </c>
      <c r="AE136" s="37">
        <f t="shared" si="24"/>
        <v>987471.9999999999</v>
      </c>
      <c r="AF136" s="37">
        <f t="shared" si="25"/>
        <v>1105968.64</v>
      </c>
      <c r="AG136" s="37">
        <v>800</v>
      </c>
      <c r="AH136" s="37">
        <v>1234.34</v>
      </c>
      <c r="AI136" s="37">
        <f t="shared" si="26"/>
        <v>987471.9999999999</v>
      </c>
      <c r="AJ136" s="37">
        <f t="shared" si="37"/>
        <v>1105968.64</v>
      </c>
      <c r="AK136" s="37">
        <v>800</v>
      </c>
      <c r="AL136" s="37">
        <v>1234.34</v>
      </c>
      <c r="AM136" s="37">
        <f t="shared" si="28"/>
        <v>987471.9999999999</v>
      </c>
      <c r="AN136" s="37">
        <f t="shared" si="38"/>
        <v>1105968.64</v>
      </c>
      <c r="AO136" s="37"/>
      <c r="AP136" s="37"/>
      <c r="AQ136" s="37">
        <f t="shared" si="30"/>
        <v>0</v>
      </c>
      <c r="AR136" s="37">
        <f t="shared" si="39"/>
        <v>0</v>
      </c>
      <c r="AS136" s="37"/>
      <c r="AT136" s="37"/>
      <c r="AU136" s="37">
        <f t="shared" si="32"/>
        <v>0</v>
      </c>
      <c r="AV136" s="37">
        <f t="shared" si="40"/>
        <v>0</v>
      </c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>
        <f t="shared" si="41"/>
        <v>3200</v>
      </c>
      <c r="ED136" s="37">
        <f t="shared" si="42"/>
        <v>3949887.9999999995</v>
      </c>
      <c r="EE136" s="37">
        <f t="shared" si="43"/>
        <v>4423874.56</v>
      </c>
      <c r="EF136" s="38" t="s">
        <v>1532</v>
      </c>
      <c r="EG136" s="63"/>
      <c r="EH136" s="38"/>
      <c r="EI136" s="68" t="s">
        <v>1342</v>
      </c>
      <c r="EJ136" s="68" t="s">
        <v>1559</v>
      </c>
      <c r="EK136" s="68" t="s">
        <v>1559</v>
      </c>
      <c r="EL136" s="68"/>
      <c r="EM136" s="68"/>
      <c r="EN136" s="68"/>
      <c r="EO136" s="68"/>
      <c r="EP136" s="68"/>
      <c r="EQ136" s="68"/>
    </row>
    <row r="137" spans="1:147" ht="19.5" customHeight="1">
      <c r="A137" s="63"/>
      <c r="B137" s="30" t="s">
        <v>1889</v>
      </c>
      <c r="C137" s="63" t="s">
        <v>1533</v>
      </c>
      <c r="D137" s="63" t="s">
        <v>1534</v>
      </c>
      <c r="E137" s="63" t="s">
        <v>1535</v>
      </c>
      <c r="F137" s="63" t="s">
        <v>855</v>
      </c>
      <c r="G137" s="63"/>
      <c r="H137" s="63" t="s">
        <v>862</v>
      </c>
      <c r="I137" s="63">
        <v>58</v>
      </c>
      <c r="J137" s="63">
        <v>710000000</v>
      </c>
      <c r="K137" s="63" t="s">
        <v>1531</v>
      </c>
      <c r="L137" s="63" t="s">
        <v>1771</v>
      </c>
      <c r="M137" s="63" t="s">
        <v>359</v>
      </c>
      <c r="N137" s="63">
        <v>475030100</v>
      </c>
      <c r="O137" s="63" t="s">
        <v>1539</v>
      </c>
      <c r="P137" s="63" t="s">
        <v>686</v>
      </c>
      <c r="Q137" s="63" t="s">
        <v>1558</v>
      </c>
      <c r="R137" s="63"/>
      <c r="S137" s="63"/>
      <c r="T137" s="63">
        <v>0</v>
      </c>
      <c r="U137" s="63">
        <v>0</v>
      </c>
      <c r="V137" s="63">
        <v>100</v>
      </c>
      <c r="W137" s="63" t="s">
        <v>968</v>
      </c>
      <c r="X137" s="63" t="s">
        <v>886</v>
      </c>
      <c r="Y137" s="37">
        <v>120</v>
      </c>
      <c r="Z137" s="37">
        <v>1234.34</v>
      </c>
      <c r="AA137" s="37">
        <f t="shared" si="22"/>
        <v>148120.8</v>
      </c>
      <c r="AB137" s="37">
        <f t="shared" si="23"/>
        <v>165895.296</v>
      </c>
      <c r="AC137" s="37">
        <v>120</v>
      </c>
      <c r="AD137" s="37">
        <v>1234.34</v>
      </c>
      <c r="AE137" s="37">
        <f t="shared" si="24"/>
        <v>148120.8</v>
      </c>
      <c r="AF137" s="37">
        <f t="shared" si="25"/>
        <v>165895.296</v>
      </c>
      <c r="AG137" s="37">
        <v>120</v>
      </c>
      <c r="AH137" s="37">
        <v>1234.34</v>
      </c>
      <c r="AI137" s="37">
        <f t="shared" si="26"/>
        <v>148120.8</v>
      </c>
      <c r="AJ137" s="37">
        <f t="shared" si="37"/>
        <v>165895.296</v>
      </c>
      <c r="AK137" s="37">
        <v>120</v>
      </c>
      <c r="AL137" s="37">
        <v>1234.34</v>
      </c>
      <c r="AM137" s="37">
        <f t="shared" si="28"/>
        <v>148120.8</v>
      </c>
      <c r="AN137" s="37">
        <f t="shared" si="38"/>
        <v>165895.296</v>
      </c>
      <c r="AO137" s="37"/>
      <c r="AP137" s="37"/>
      <c r="AQ137" s="37">
        <f t="shared" si="30"/>
        <v>0</v>
      </c>
      <c r="AR137" s="37">
        <f t="shared" si="39"/>
        <v>0</v>
      </c>
      <c r="AS137" s="37"/>
      <c r="AT137" s="37"/>
      <c r="AU137" s="37">
        <f t="shared" si="32"/>
        <v>0</v>
      </c>
      <c r="AV137" s="37">
        <f t="shared" si="40"/>
        <v>0</v>
      </c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>
        <f t="shared" si="41"/>
        <v>480</v>
      </c>
      <c r="ED137" s="37">
        <f t="shared" si="42"/>
        <v>592483.2</v>
      </c>
      <c r="EE137" s="37">
        <f t="shared" si="43"/>
        <v>663581.184</v>
      </c>
      <c r="EF137" s="38" t="s">
        <v>1532</v>
      </c>
      <c r="EG137" s="63"/>
      <c r="EH137" s="38"/>
      <c r="EI137" s="68" t="s">
        <v>1342</v>
      </c>
      <c r="EJ137" s="68" t="s">
        <v>1559</v>
      </c>
      <c r="EK137" s="68" t="s">
        <v>1559</v>
      </c>
      <c r="EL137" s="68"/>
      <c r="EM137" s="68"/>
      <c r="EN137" s="68"/>
      <c r="EO137" s="68"/>
      <c r="EP137" s="68"/>
      <c r="EQ137" s="68"/>
    </row>
    <row r="138" spans="1:147" ht="19.5" customHeight="1">
      <c r="A138" s="63"/>
      <c r="B138" s="30" t="s">
        <v>1890</v>
      </c>
      <c r="C138" s="63" t="s">
        <v>1533</v>
      </c>
      <c r="D138" s="63" t="s">
        <v>1534</v>
      </c>
      <c r="E138" s="63" t="s">
        <v>1535</v>
      </c>
      <c r="F138" s="63" t="s">
        <v>855</v>
      </c>
      <c r="G138" s="63"/>
      <c r="H138" s="63" t="s">
        <v>862</v>
      </c>
      <c r="I138" s="63">
        <v>58</v>
      </c>
      <c r="J138" s="63">
        <v>710000000</v>
      </c>
      <c r="K138" s="63" t="s">
        <v>1531</v>
      </c>
      <c r="L138" s="63" t="s">
        <v>1771</v>
      </c>
      <c r="M138" s="63" t="s">
        <v>359</v>
      </c>
      <c r="N138" s="63">
        <v>154820100</v>
      </c>
      <c r="O138" s="63" t="s">
        <v>1538</v>
      </c>
      <c r="P138" s="63" t="s">
        <v>686</v>
      </c>
      <c r="Q138" s="63" t="s">
        <v>1558</v>
      </c>
      <c r="R138" s="63"/>
      <c r="S138" s="63"/>
      <c r="T138" s="63">
        <v>0</v>
      </c>
      <c r="U138" s="63">
        <v>0</v>
      </c>
      <c r="V138" s="63">
        <v>100</v>
      </c>
      <c r="W138" s="63" t="s">
        <v>968</v>
      </c>
      <c r="X138" s="63" t="s">
        <v>886</v>
      </c>
      <c r="Y138" s="37">
        <v>80</v>
      </c>
      <c r="Z138" s="37">
        <v>1234.34</v>
      </c>
      <c r="AA138" s="37">
        <f t="shared" si="22"/>
        <v>98747.2</v>
      </c>
      <c r="AB138" s="37">
        <f t="shared" si="23"/>
        <v>110596.864</v>
      </c>
      <c r="AC138" s="37">
        <v>80</v>
      </c>
      <c r="AD138" s="37">
        <v>1234.34</v>
      </c>
      <c r="AE138" s="37">
        <f t="shared" si="24"/>
        <v>98747.2</v>
      </c>
      <c r="AF138" s="37">
        <f t="shared" si="25"/>
        <v>110596.864</v>
      </c>
      <c r="AG138" s="37">
        <v>80</v>
      </c>
      <c r="AH138" s="37">
        <v>1234.34</v>
      </c>
      <c r="AI138" s="37">
        <f t="shared" si="26"/>
        <v>98747.2</v>
      </c>
      <c r="AJ138" s="37">
        <f t="shared" si="37"/>
        <v>110596.864</v>
      </c>
      <c r="AK138" s="37">
        <v>80</v>
      </c>
      <c r="AL138" s="37">
        <v>1234.34</v>
      </c>
      <c r="AM138" s="37">
        <f t="shared" si="28"/>
        <v>98747.2</v>
      </c>
      <c r="AN138" s="37">
        <f t="shared" si="38"/>
        <v>110596.864</v>
      </c>
      <c r="AO138" s="37"/>
      <c r="AP138" s="37"/>
      <c r="AQ138" s="37">
        <f t="shared" si="30"/>
        <v>0</v>
      </c>
      <c r="AR138" s="37">
        <f t="shared" si="39"/>
        <v>0</v>
      </c>
      <c r="AS138" s="37"/>
      <c r="AT138" s="37"/>
      <c r="AU138" s="37">
        <f t="shared" si="32"/>
        <v>0</v>
      </c>
      <c r="AV138" s="37">
        <f t="shared" si="40"/>
        <v>0</v>
      </c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>
        <f t="shared" si="41"/>
        <v>320</v>
      </c>
      <c r="ED138" s="37">
        <f t="shared" si="42"/>
        <v>394988.8</v>
      </c>
      <c r="EE138" s="37">
        <f t="shared" si="43"/>
        <v>442387.456</v>
      </c>
      <c r="EF138" s="38" t="s">
        <v>1532</v>
      </c>
      <c r="EG138" s="63"/>
      <c r="EH138" s="38"/>
      <c r="EI138" s="68" t="s">
        <v>1342</v>
      </c>
      <c r="EJ138" s="68" t="s">
        <v>1559</v>
      </c>
      <c r="EK138" s="68" t="s">
        <v>1559</v>
      </c>
      <c r="EL138" s="68"/>
      <c r="EM138" s="68"/>
      <c r="EN138" s="68"/>
      <c r="EO138" s="68"/>
      <c r="EP138" s="68"/>
      <c r="EQ138" s="68"/>
    </row>
    <row r="139" spans="1:147" ht="19.5" customHeight="1">
      <c r="A139" s="63"/>
      <c r="B139" s="30" t="s">
        <v>1891</v>
      </c>
      <c r="C139" s="63" t="s">
        <v>1533</v>
      </c>
      <c r="D139" s="63" t="s">
        <v>1534</v>
      </c>
      <c r="E139" s="63" t="s">
        <v>1535</v>
      </c>
      <c r="F139" s="63" t="s">
        <v>855</v>
      </c>
      <c r="G139" s="63"/>
      <c r="H139" s="63" t="s">
        <v>862</v>
      </c>
      <c r="I139" s="63">
        <v>58</v>
      </c>
      <c r="J139" s="63">
        <v>710000000</v>
      </c>
      <c r="K139" s="63" t="s">
        <v>1531</v>
      </c>
      <c r="L139" s="63" t="s">
        <v>1771</v>
      </c>
      <c r="M139" s="63" t="s">
        <v>359</v>
      </c>
      <c r="N139" s="63" t="s">
        <v>1583</v>
      </c>
      <c r="O139" s="63" t="s">
        <v>1537</v>
      </c>
      <c r="P139" s="63" t="s">
        <v>686</v>
      </c>
      <c r="Q139" s="63" t="s">
        <v>1558</v>
      </c>
      <c r="R139" s="63"/>
      <c r="S139" s="63"/>
      <c r="T139" s="63">
        <v>0</v>
      </c>
      <c r="U139" s="63">
        <v>0</v>
      </c>
      <c r="V139" s="63">
        <v>100</v>
      </c>
      <c r="W139" s="63" t="s">
        <v>968</v>
      </c>
      <c r="X139" s="63" t="s">
        <v>886</v>
      </c>
      <c r="Y139" s="37">
        <v>30</v>
      </c>
      <c r="Z139" s="37">
        <v>1234.34</v>
      </c>
      <c r="AA139" s="37">
        <f t="shared" si="22"/>
        <v>37030.2</v>
      </c>
      <c r="AB139" s="37">
        <f t="shared" si="23"/>
        <v>41473.824</v>
      </c>
      <c r="AC139" s="37">
        <v>30</v>
      </c>
      <c r="AD139" s="37">
        <v>1234.34</v>
      </c>
      <c r="AE139" s="37">
        <f t="shared" si="24"/>
        <v>37030.2</v>
      </c>
      <c r="AF139" s="37">
        <f t="shared" si="25"/>
        <v>41473.824</v>
      </c>
      <c r="AG139" s="37">
        <v>30</v>
      </c>
      <c r="AH139" s="37">
        <v>1234.34</v>
      </c>
      <c r="AI139" s="37">
        <f t="shared" si="26"/>
        <v>37030.2</v>
      </c>
      <c r="AJ139" s="37">
        <f t="shared" si="37"/>
        <v>41473.824</v>
      </c>
      <c r="AK139" s="37">
        <v>30</v>
      </c>
      <c r="AL139" s="37">
        <v>1234.34</v>
      </c>
      <c r="AM139" s="37">
        <f t="shared" si="28"/>
        <v>37030.2</v>
      </c>
      <c r="AN139" s="37">
        <f t="shared" si="38"/>
        <v>41473.824</v>
      </c>
      <c r="AO139" s="37"/>
      <c r="AP139" s="37"/>
      <c r="AQ139" s="37">
        <f t="shared" si="30"/>
        <v>0</v>
      </c>
      <c r="AR139" s="37">
        <f t="shared" si="39"/>
        <v>0</v>
      </c>
      <c r="AS139" s="37"/>
      <c r="AT139" s="37"/>
      <c r="AU139" s="37">
        <f t="shared" si="32"/>
        <v>0</v>
      </c>
      <c r="AV139" s="37">
        <f t="shared" si="40"/>
        <v>0</v>
      </c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>
        <f t="shared" si="41"/>
        <v>120</v>
      </c>
      <c r="ED139" s="37">
        <f t="shared" si="42"/>
        <v>148120.8</v>
      </c>
      <c r="EE139" s="37">
        <f t="shared" si="43"/>
        <v>165895.296</v>
      </c>
      <c r="EF139" s="38" t="s">
        <v>1532</v>
      </c>
      <c r="EG139" s="63"/>
      <c r="EH139" s="38"/>
      <c r="EI139" s="68" t="s">
        <v>1342</v>
      </c>
      <c r="EJ139" s="68" t="s">
        <v>1559</v>
      </c>
      <c r="EK139" s="68" t="s">
        <v>1559</v>
      </c>
      <c r="EL139" s="68"/>
      <c r="EM139" s="68"/>
      <c r="EN139" s="68"/>
      <c r="EO139" s="68"/>
      <c r="EP139" s="68"/>
      <c r="EQ139" s="68"/>
    </row>
    <row r="140" spans="1:147" ht="19.5" customHeight="1">
      <c r="A140" s="63"/>
      <c r="B140" s="30" t="s">
        <v>1892</v>
      </c>
      <c r="C140" s="63" t="s">
        <v>1533</v>
      </c>
      <c r="D140" s="63" t="s">
        <v>1534</v>
      </c>
      <c r="E140" s="63" t="s">
        <v>1535</v>
      </c>
      <c r="F140" s="63" t="s">
        <v>855</v>
      </c>
      <c r="G140" s="63"/>
      <c r="H140" s="63" t="s">
        <v>862</v>
      </c>
      <c r="I140" s="63">
        <v>58</v>
      </c>
      <c r="J140" s="63">
        <v>710000000</v>
      </c>
      <c r="K140" s="63" t="s">
        <v>1531</v>
      </c>
      <c r="L140" s="63" t="s">
        <v>1771</v>
      </c>
      <c r="M140" s="63" t="s">
        <v>359</v>
      </c>
      <c r="N140" s="63">
        <v>231010000</v>
      </c>
      <c r="O140" s="63" t="s">
        <v>1536</v>
      </c>
      <c r="P140" s="63" t="s">
        <v>686</v>
      </c>
      <c r="Q140" s="63" t="s">
        <v>1558</v>
      </c>
      <c r="R140" s="63"/>
      <c r="S140" s="63"/>
      <c r="T140" s="63">
        <v>0</v>
      </c>
      <c r="U140" s="63">
        <v>0</v>
      </c>
      <c r="V140" s="63">
        <v>100</v>
      </c>
      <c r="W140" s="63" t="s">
        <v>968</v>
      </c>
      <c r="X140" s="63" t="s">
        <v>886</v>
      </c>
      <c r="Y140" s="37">
        <v>50</v>
      </c>
      <c r="Z140" s="37">
        <v>1234.34</v>
      </c>
      <c r="AA140" s="37">
        <f t="shared" si="22"/>
        <v>61716.99999999999</v>
      </c>
      <c r="AB140" s="37">
        <f t="shared" si="23"/>
        <v>69123.04</v>
      </c>
      <c r="AC140" s="37">
        <v>50</v>
      </c>
      <c r="AD140" s="37">
        <v>1234.34</v>
      </c>
      <c r="AE140" s="37">
        <f t="shared" si="24"/>
        <v>61716.99999999999</v>
      </c>
      <c r="AF140" s="37">
        <f t="shared" si="25"/>
        <v>69123.04</v>
      </c>
      <c r="AG140" s="37">
        <v>50</v>
      </c>
      <c r="AH140" s="37">
        <v>1234.34</v>
      </c>
      <c r="AI140" s="37">
        <f t="shared" si="26"/>
        <v>61716.99999999999</v>
      </c>
      <c r="AJ140" s="37">
        <f t="shared" si="37"/>
        <v>69123.04</v>
      </c>
      <c r="AK140" s="37">
        <v>50</v>
      </c>
      <c r="AL140" s="37">
        <v>1234.34</v>
      </c>
      <c r="AM140" s="37">
        <f t="shared" si="28"/>
        <v>61716.99999999999</v>
      </c>
      <c r="AN140" s="37">
        <f t="shared" si="38"/>
        <v>69123.04</v>
      </c>
      <c r="AO140" s="37"/>
      <c r="AP140" s="37"/>
      <c r="AQ140" s="37">
        <f t="shared" si="30"/>
        <v>0</v>
      </c>
      <c r="AR140" s="37">
        <f t="shared" si="39"/>
        <v>0</v>
      </c>
      <c r="AS140" s="37"/>
      <c r="AT140" s="37"/>
      <c r="AU140" s="37">
        <f t="shared" si="32"/>
        <v>0</v>
      </c>
      <c r="AV140" s="37">
        <f t="shared" si="40"/>
        <v>0</v>
      </c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>
        <f t="shared" si="41"/>
        <v>200</v>
      </c>
      <c r="ED140" s="37">
        <f t="shared" si="42"/>
        <v>246867.99999999997</v>
      </c>
      <c r="EE140" s="37">
        <f t="shared" si="43"/>
        <v>276492.16</v>
      </c>
      <c r="EF140" s="38" t="s">
        <v>1532</v>
      </c>
      <c r="EG140" s="63"/>
      <c r="EH140" s="38"/>
      <c r="EI140" s="68" t="s">
        <v>1342</v>
      </c>
      <c r="EJ140" s="68" t="s">
        <v>1559</v>
      </c>
      <c r="EK140" s="68" t="s">
        <v>1559</v>
      </c>
      <c r="EL140" s="68"/>
      <c r="EM140" s="68"/>
      <c r="EN140" s="68"/>
      <c r="EO140" s="68"/>
      <c r="EP140" s="68"/>
      <c r="EQ140" s="68"/>
    </row>
    <row r="141" spans="1:147" ht="19.5" customHeight="1">
      <c r="A141" s="63"/>
      <c r="B141" s="30" t="s">
        <v>1893</v>
      </c>
      <c r="C141" s="63" t="s">
        <v>1533</v>
      </c>
      <c r="D141" s="63" t="s">
        <v>1534</v>
      </c>
      <c r="E141" s="63" t="s">
        <v>1535</v>
      </c>
      <c r="F141" s="63" t="s">
        <v>855</v>
      </c>
      <c r="G141" s="63"/>
      <c r="H141" s="63" t="s">
        <v>862</v>
      </c>
      <c r="I141" s="63">
        <v>58</v>
      </c>
      <c r="J141" s="63">
        <v>710000000</v>
      </c>
      <c r="K141" s="63" t="s">
        <v>1531</v>
      </c>
      <c r="L141" s="63" t="s">
        <v>1771</v>
      </c>
      <c r="M141" s="63" t="s">
        <v>359</v>
      </c>
      <c r="N141" s="63">
        <v>433257100</v>
      </c>
      <c r="O141" s="63" t="s">
        <v>1585</v>
      </c>
      <c r="P141" s="63" t="s">
        <v>686</v>
      </c>
      <c r="Q141" s="63" t="s">
        <v>1558</v>
      </c>
      <c r="R141" s="63"/>
      <c r="S141" s="63"/>
      <c r="T141" s="63">
        <v>0</v>
      </c>
      <c r="U141" s="63">
        <v>0</v>
      </c>
      <c r="V141" s="63">
        <v>100</v>
      </c>
      <c r="W141" s="63" t="s">
        <v>968</v>
      </c>
      <c r="X141" s="63" t="s">
        <v>886</v>
      </c>
      <c r="Y141" s="37">
        <v>30</v>
      </c>
      <c r="Z141" s="37">
        <v>1159.96</v>
      </c>
      <c r="AA141" s="37">
        <f t="shared" si="22"/>
        <v>34798.8</v>
      </c>
      <c r="AB141" s="37">
        <f t="shared" si="23"/>
        <v>38974.65600000001</v>
      </c>
      <c r="AC141" s="37">
        <v>30</v>
      </c>
      <c r="AD141" s="37">
        <v>1159.96</v>
      </c>
      <c r="AE141" s="37">
        <f t="shared" si="24"/>
        <v>34798.8</v>
      </c>
      <c r="AF141" s="37">
        <f t="shared" si="25"/>
        <v>38974.65600000001</v>
      </c>
      <c r="AG141" s="37">
        <v>30</v>
      </c>
      <c r="AH141" s="37">
        <v>1159.96</v>
      </c>
      <c r="AI141" s="37">
        <f t="shared" si="26"/>
        <v>34798.8</v>
      </c>
      <c r="AJ141" s="37">
        <f t="shared" si="37"/>
        <v>38974.65600000001</v>
      </c>
      <c r="AK141" s="37">
        <v>30</v>
      </c>
      <c r="AL141" s="37">
        <v>1159.96</v>
      </c>
      <c r="AM141" s="37">
        <f t="shared" si="28"/>
        <v>34798.8</v>
      </c>
      <c r="AN141" s="37">
        <f t="shared" si="38"/>
        <v>38974.65600000001</v>
      </c>
      <c r="AO141" s="37"/>
      <c r="AP141" s="37"/>
      <c r="AQ141" s="37">
        <f t="shared" si="30"/>
        <v>0</v>
      </c>
      <c r="AR141" s="37">
        <f t="shared" si="39"/>
        <v>0</v>
      </c>
      <c r="AS141" s="37"/>
      <c r="AT141" s="37"/>
      <c r="AU141" s="37">
        <f t="shared" si="32"/>
        <v>0</v>
      </c>
      <c r="AV141" s="37">
        <f t="shared" si="40"/>
        <v>0</v>
      </c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>
        <f t="shared" si="41"/>
        <v>120</v>
      </c>
      <c r="ED141" s="37">
        <f t="shared" si="42"/>
        <v>139195.2</v>
      </c>
      <c r="EE141" s="37">
        <f t="shared" si="43"/>
        <v>155898.62400000004</v>
      </c>
      <c r="EF141" s="38" t="s">
        <v>1532</v>
      </c>
      <c r="EG141" s="63"/>
      <c r="EH141" s="38"/>
      <c r="EI141" s="68" t="s">
        <v>1342</v>
      </c>
      <c r="EJ141" s="68" t="s">
        <v>1588</v>
      </c>
      <c r="EK141" s="68" t="s">
        <v>1587</v>
      </c>
      <c r="EL141" s="68"/>
      <c r="EM141" s="68"/>
      <c r="EN141" s="68"/>
      <c r="EO141" s="68"/>
      <c r="EP141" s="68"/>
      <c r="EQ141" s="68"/>
    </row>
    <row r="142" spans="1:147" ht="19.5" customHeight="1">
      <c r="A142" s="63"/>
      <c r="B142" s="30" t="s">
        <v>1894</v>
      </c>
      <c r="C142" s="63" t="s">
        <v>1533</v>
      </c>
      <c r="D142" s="63" t="s">
        <v>1534</v>
      </c>
      <c r="E142" s="63" t="s">
        <v>1535</v>
      </c>
      <c r="F142" s="63" t="s">
        <v>855</v>
      </c>
      <c r="G142" s="63"/>
      <c r="H142" s="63" t="s">
        <v>862</v>
      </c>
      <c r="I142" s="63">
        <v>58</v>
      </c>
      <c r="J142" s="63">
        <v>710000000</v>
      </c>
      <c r="K142" s="63" t="s">
        <v>1531</v>
      </c>
      <c r="L142" s="63" t="s">
        <v>1771</v>
      </c>
      <c r="M142" s="63" t="s">
        <v>359</v>
      </c>
      <c r="N142" s="63">
        <v>431010000</v>
      </c>
      <c r="O142" s="63" t="s">
        <v>1551</v>
      </c>
      <c r="P142" s="63" t="s">
        <v>686</v>
      </c>
      <c r="Q142" s="63" t="s">
        <v>1558</v>
      </c>
      <c r="R142" s="63"/>
      <c r="S142" s="63"/>
      <c r="T142" s="63">
        <v>0</v>
      </c>
      <c r="U142" s="63">
        <v>0</v>
      </c>
      <c r="V142" s="63">
        <v>100</v>
      </c>
      <c r="W142" s="63" t="s">
        <v>968</v>
      </c>
      <c r="X142" s="63" t="s">
        <v>886</v>
      </c>
      <c r="Y142" s="37">
        <v>300</v>
      </c>
      <c r="Z142" s="37">
        <v>1159.96</v>
      </c>
      <c r="AA142" s="37">
        <f t="shared" si="22"/>
        <v>347988</v>
      </c>
      <c r="AB142" s="37">
        <f t="shared" si="23"/>
        <v>389746.56000000006</v>
      </c>
      <c r="AC142" s="37">
        <v>300</v>
      </c>
      <c r="AD142" s="37">
        <v>1159.96</v>
      </c>
      <c r="AE142" s="37">
        <f t="shared" si="24"/>
        <v>347988</v>
      </c>
      <c r="AF142" s="37">
        <f t="shared" si="25"/>
        <v>389746.56000000006</v>
      </c>
      <c r="AG142" s="37">
        <v>300</v>
      </c>
      <c r="AH142" s="37">
        <v>1159.96</v>
      </c>
      <c r="AI142" s="37">
        <f t="shared" si="26"/>
        <v>347988</v>
      </c>
      <c r="AJ142" s="37">
        <f t="shared" si="37"/>
        <v>389746.56000000006</v>
      </c>
      <c r="AK142" s="37">
        <v>300</v>
      </c>
      <c r="AL142" s="37">
        <v>1159.96</v>
      </c>
      <c r="AM142" s="37">
        <f t="shared" si="28"/>
        <v>347988</v>
      </c>
      <c r="AN142" s="37">
        <f t="shared" si="38"/>
        <v>389746.56000000006</v>
      </c>
      <c r="AO142" s="37"/>
      <c r="AP142" s="37"/>
      <c r="AQ142" s="37">
        <f t="shared" si="30"/>
        <v>0</v>
      </c>
      <c r="AR142" s="37">
        <f t="shared" si="39"/>
        <v>0</v>
      </c>
      <c r="AS142" s="37"/>
      <c r="AT142" s="37"/>
      <c r="AU142" s="37">
        <f t="shared" si="32"/>
        <v>0</v>
      </c>
      <c r="AV142" s="37">
        <f t="shared" si="40"/>
        <v>0</v>
      </c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>
        <f t="shared" si="41"/>
        <v>1200</v>
      </c>
      <c r="ED142" s="37">
        <f t="shared" si="42"/>
        <v>1391952</v>
      </c>
      <c r="EE142" s="37">
        <f t="shared" si="43"/>
        <v>1558986.2400000002</v>
      </c>
      <c r="EF142" s="38" t="s">
        <v>1532</v>
      </c>
      <c r="EG142" s="63"/>
      <c r="EH142" s="38"/>
      <c r="EI142" s="68" t="s">
        <v>1342</v>
      </c>
      <c r="EJ142" s="68" t="s">
        <v>1588</v>
      </c>
      <c r="EK142" s="68" t="s">
        <v>1587</v>
      </c>
      <c r="EL142" s="68"/>
      <c r="EM142" s="68"/>
      <c r="EN142" s="68"/>
      <c r="EO142" s="68"/>
      <c r="EP142" s="68"/>
      <c r="EQ142" s="68"/>
    </row>
    <row r="143" spans="1:147" ht="19.5" customHeight="1">
      <c r="A143" s="63"/>
      <c r="B143" s="30" t="s">
        <v>1895</v>
      </c>
      <c r="C143" s="63" t="s">
        <v>1533</v>
      </c>
      <c r="D143" s="63" t="s">
        <v>1534</v>
      </c>
      <c r="E143" s="63" t="s">
        <v>1535</v>
      </c>
      <c r="F143" s="63" t="s">
        <v>855</v>
      </c>
      <c r="G143" s="63"/>
      <c r="H143" s="63" t="s">
        <v>862</v>
      </c>
      <c r="I143" s="63">
        <v>58</v>
      </c>
      <c r="J143" s="63">
        <v>710000000</v>
      </c>
      <c r="K143" s="63" t="s">
        <v>1531</v>
      </c>
      <c r="L143" s="63" t="s">
        <v>1771</v>
      </c>
      <c r="M143" s="63" t="s">
        <v>359</v>
      </c>
      <c r="N143" s="63">
        <v>511610000</v>
      </c>
      <c r="O143" s="63" t="s">
        <v>1550</v>
      </c>
      <c r="P143" s="63" t="s">
        <v>686</v>
      </c>
      <c r="Q143" s="63" t="s">
        <v>1558</v>
      </c>
      <c r="R143" s="63"/>
      <c r="S143" s="63"/>
      <c r="T143" s="63">
        <v>0</v>
      </c>
      <c r="U143" s="63">
        <v>0</v>
      </c>
      <c r="V143" s="63">
        <v>100</v>
      </c>
      <c r="W143" s="63" t="s">
        <v>968</v>
      </c>
      <c r="X143" s="63" t="s">
        <v>886</v>
      </c>
      <c r="Y143" s="37">
        <v>40</v>
      </c>
      <c r="Z143" s="37">
        <v>1159.96</v>
      </c>
      <c r="AA143" s="37">
        <f t="shared" si="22"/>
        <v>46398.4</v>
      </c>
      <c r="AB143" s="37">
        <f t="shared" si="23"/>
        <v>51966.208000000006</v>
      </c>
      <c r="AC143" s="37">
        <v>40</v>
      </c>
      <c r="AD143" s="37">
        <v>1159.96</v>
      </c>
      <c r="AE143" s="37">
        <f t="shared" si="24"/>
        <v>46398.4</v>
      </c>
      <c r="AF143" s="37">
        <f t="shared" si="25"/>
        <v>51966.208000000006</v>
      </c>
      <c r="AG143" s="37">
        <v>40</v>
      </c>
      <c r="AH143" s="37">
        <v>1159.96</v>
      </c>
      <c r="AI143" s="37">
        <f t="shared" si="26"/>
        <v>46398.4</v>
      </c>
      <c r="AJ143" s="37">
        <f t="shared" si="37"/>
        <v>51966.208000000006</v>
      </c>
      <c r="AK143" s="37">
        <v>40</v>
      </c>
      <c r="AL143" s="37">
        <v>1159.96</v>
      </c>
      <c r="AM143" s="37">
        <f t="shared" si="28"/>
        <v>46398.4</v>
      </c>
      <c r="AN143" s="37">
        <f t="shared" si="38"/>
        <v>51966.208000000006</v>
      </c>
      <c r="AO143" s="37"/>
      <c r="AP143" s="37"/>
      <c r="AQ143" s="37">
        <f t="shared" si="30"/>
        <v>0</v>
      </c>
      <c r="AR143" s="37">
        <f t="shared" si="39"/>
        <v>0</v>
      </c>
      <c r="AS143" s="37"/>
      <c r="AT143" s="37"/>
      <c r="AU143" s="37">
        <f t="shared" si="32"/>
        <v>0</v>
      </c>
      <c r="AV143" s="37">
        <f t="shared" si="40"/>
        <v>0</v>
      </c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>
        <f t="shared" si="41"/>
        <v>160</v>
      </c>
      <c r="ED143" s="37">
        <f t="shared" si="42"/>
        <v>185593.6</v>
      </c>
      <c r="EE143" s="37">
        <f t="shared" si="43"/>
        <v>207864.83200000002</v>
      </c>
      <c r="EF143" s="38" t="s">
        <v>1532</v>
      </c>
      <c r="EG143" s="63"/>
      <c r="EH143" s="38"/>
      <c r="EI143" s="68" t="s">
        <v>1342</v>
      </c>
      <c r="EJ143" s="68" t="s">
        <v>1588</v>
      </c>
      <c r="EK143" s="68" t="s">
        <v>1587</v>
      </c>
      <c r="EL143" s="68"/>
      <c r="EM143" s="68"/>
      <c r="EN143" s="68"/>
      <c r="EO143" s="68"/>
      <c r="EP143" s="68"/>
      <c r="EQ143" s="68"/>
    </row>
    <row r="144" spans="1:147" ht="19.5" customHeight="1">
      <c r="A144" s="63"/>
      <c r="B144" s="30" t="s">
        <v>1896</v>
      </c>
      <c r="C144" s="63" t="s">
        <v>1533</v>
      </c>
      <c r="D144" s="63" t="s">
        <v>1534</v>
      </c>
      <c r="E144" s="63" t="s">
        <v>1535</v>
      </c>
      <c r="F144" s="63" t="s">
        <v>855</v>
      </c>
      <c r="G144" s="63"/>
      <c r="H144" s="63" t="s">
        <v>862</v>
      </c>
      <c r="I144" s="63">
        <v>58</v>
      </c>
      <c r="J144" s="63">
        <v>710000000</v>
      </c>
      <c r="K144" s="63" t="s">
        <v>1531</v>
      </c>
      <c r="L144" s="63" t="s">
        <v>1771</v>
      </c>
      <c r="M144" s="63" t="s">
        <v>359</v>
      </c>
      <c r="N144" s="63">
        <v>316621100</v>
      </c>
      <c r="O144" s="63" t="s">
        <v>1549</v>
      </c>
      <c r="P144" s="63" t="s">
        <v>686</v>
      </c>
      <c r="Q144" s="63" t="s">
        <v>1558</v>
      </c>
      <c r="R144" s="63"/>
      <c r="S144" s="63"/>
      <c r="T144" s="63">
        <v>0</v>
      </c>
      <c r="U144" s="63">
        <v>0</v>
      </c>
      <c r="V144" s="63">
        <v>100</v>
      </c>
      <c r="W144" s="63" t="s">
        <v>968</v>
      </c>
      <c r="X144" s="63" t="s">
        <v>886</v>
      </c>
      <c r="Y144" s="37">
        <v>30</v>
      </c>
      <c r="Z144" s="37">
        <v>1159.96</v>
      </c>
      <c r="AA144" s="37">
        <f t="shared" si="22"/>
        <v>34798.8</v>
      </c>
      <c r="AB144" s="37">
        <f t="shared" si="23"/>
        <v>38974.65600000001</v>
      </c>
      <c r="AC144" s="37">
        <v>30</v>
      </c>
      <c r="AD144" s="37">
        <v>1159.96</v>
      </c>
      <c r="AE144" s="37">
        <f t="shared" si="24"/>
        <v>34798.8</v>
      </c>
      <c r="AF144" s="37">
        <f t="shared" si="25"/>
        <v>38974.65600000001</v>
      </c>
      <c r="AG144" s="37">
        <v>30</v>
      </c>
      <c r="AH144" s="37">
        <v>1159.96</v>
      </c>
      <c r="AI144" s="37">
        <f t="shared" si="26"/>
        <v>34798.8</v>
      </c>
      <c r="AJ144" s="37">
        <f t="shared" si="37"/>
        <v>38974.65600000001</v>
      </c>
      <c r="AK144" s="37">
        <v>30</v>
      </c>
      <c r="AL144" s="37">
        <v>1159.96</v>
      </c>
      <c r="AM144" s="37">
        <f t="shared" si="28"/>
        <v>34798.8</v>
      </c>
      <c r="AN144" s="37">
        <f t="shared" si="38"/>
        <v>38974.65600000001</v>
      </c>
      <c r="AO144" s="37"/>
      <c r="AP144" s="37"/>
      <c r="AQ144" s="37">
        <f t="shared" si="30"/>
        <v>0</v>
      </c>
      <c r="AR144" s="37">
        <f t="shared" si="39"/>
        <v>0</v>
      </c>
      <c r="AS144" s="37"/>
      <c r="AT144" s="37"/>
      <c r="AU144" s="37">
        <f t="shared" si="32"/>
        <v>0</v>
      </c>
      <c r="AV144" s="37">
        <f t="shared" si="40"/>
        <v>0</v>
      </c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>
        <f t="shared" si="41"/>
        <v>120</v>
      </c>
      <c r="ED144" s="37">
        <f t="shared" si="42"/>
        <v>139195.2</v>
      </c>
      <c r="EE144" s="37">
        <f t="shared" si="43"/>
        <v>155898.62400000004</v>
      </c>
      <c r="EF144" s="38" t="s">
        <v>1532</v>
      </c>
      <c r="EG144" s="63"/>
      <c r="EH144" s="38"/>
      <c r="EI144" s="68" t="s">
        <v>1342</v>
      </c>
      <c r="EJ144" s="68" t="s">
        <v>1588</v>
      </c>
      <c r="EK144" s="68" t="s">
        <v>1587</v>
      </c>
      <c r="EL144" s="68"/>
      <c r="EM144" s="68"/>
      <c r="EN144" s="68"/>
      <c r="EO144" s="68"/>
      <c r="EP144" s="68"/>
      <c r="EQ144" s="68"/>
    </row>
    <row r="145" spans="1:147" ht="19.5" customHeight="1">
      <c r="A145" s="63"/>
      <c r="B145" s="30" t="s">
        <v>1897</v>
      </c>
      <c r="C145" s="63" t="s">
        <v>1533</v>
      </c>
      <c r="D145" s="63" t="s">
        <v>1534</v>
      </c>
      <c r="E145" s="63" t="s">
        <v>1535</v>
      </c>
      <c r="F145" s="63" t="s">
        <v>855</v>
      </c>
      <c r="G145" s="63"/>
      <c r="H145" s="63" t="s">
        <v>862</v>
      </c>
      <c r="I145" s="63">
        <v>58</v>
      </c>
      <c r="J145" s="63">
        <v>710000000</v>
      </c>
      <c r="K145" s="63" t="s">
        <v>1531</v>
      </c>
      <c r="L145" s="63" t="s">
        <v>1771</v>
      </c>
      <c r="M145" s="63" t="s">
        <v>359</v>
      </c>
      <c r="N145" s="63">
        <v>631010000</v>
      </c>
      <c r="O145" s="63" t="s">
        <v>1548</v>
      </c>
      <c r="P145" s="63" t="s">
        <v>686</v>
      </c>
      <c r="Q145" s="63" t="s">
        <v>1558</v>
      </c>
      <c r="R145" s="63"/>
      <c r="S145" s="63"/>
      <c r="T145" s="63">
        <v>0</v>
      </c>
      <c r="U145" s="63">
        <v>0</v>
      </c>
      <c r="V145" s="63">
        <v>100</v>
      </c>
      <c r="W145" s="63" t="s">
        <v>968</v>
      </c>
      <c r="X145" s="63" t="s">
        <v>886</v>
      </c>
      <c r="Y145" s="37">
        <v>20</v>
      </c>
      <c r="Z145" s="37">
        <v>1159.96</v>
      </c>
      <c r="AA145" s="37">
        <f t="shared" si="22"/>
        <v>23199.2</v>
      </c>
      <c r="AB145" s="37">
        <f t="shared" si="23"/>
        <v>25983.104000000003</v>
      </c>
      <c r="AC145" s="37">
        <v>20</v>
      </c>
      <c r="AD145" s="37">
        <v>1159.96</v>
      </c>
      <c r="AE145" s="37">
        <f t="shared" si="24"/>
        <v>23199.2</v>
      </c>
      <c r="AF145" s="37">
        <f t="shared" si="25"/>
        <v>25983.104000000003</v>
      </c>
      <c r="AG145" s="37">
        <v>20</v>
      </c>
      <c r="AH145" s="37">
        <v>1159.96</v>
      </c>
      <c r="AI145" s="37">
        <f t="shared" si="26"/>
        <v>23199.2</v>
      </c>
      <c r="AJ145" s="37">
        <f t="shared" si="37"/>
        <v>25983.104000000003</v>
      </c>
      <c r="AK145" s="37">
        <v>20</v>
      </c>
      <c r="AL145" s="37">
        <v>1159.96</v>
      </c>
      <c r="AM145" s="37">
        <f t="shared" si="28"/>
        <v>23199.2</v>
      </c>
      <c r="AN145" s="37">
        <f t="shared" si="38"/>
        <v>25983.104000000003</v>
      </c>
      <c r="AO145" s="37"/>
      <c r="AP145" s="37"/>
      <c r="AQ145" s="37">
        <f t="shared" si="30"/>
        <v>0</v>
      </c>
      <c r="AR145" s="37">
        <f t="shared" si="39"/>
        <v>0</v>
      </c>
      <c r="AS145" s="37"/>
      <c r="AT145" s="37"/>
      <c r="AU145" s="37">
        <f t="shared" si="32"/>
        <v>0</v>
      </c>
      <c r="AV145" s="37">
        <f t="shared" si="40"/>
        <v>0</v>
      </c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>
        <f t="shared" si="41"/>
        <v>80</v>
      </c>
      <c r="ED145" s="37">
        <f t="shared" si="42"/>
        <v>92796.8</v>
      </c>
      <c r="EE145" s="37">
        <f t="shared" si="43"/>
        <v>103932.41600000001</v>
      </c>
      <c r="EF145" s="38" t="s">
        <v>1532</v>
      </c>
      <c r="EG145" s="63"/>
      <c r="EH145" s="38"/>
      <c r="EI145" s="68" t="s">
        <v>1342</v>
      </c>
      <c r="EJ145" s="68" t="s">
        <v>1588</v>
      </c>
      <c r="EK145" s="68" t="s">
        <v>1587</v>
      </c>
      <c r="EL145" s="68"/>
      <c r="EM145" s="68"/>
      <c r="EN145" s="68"/>
      <c r="EO145" s="68"/>
      <c r="EP145" s="68"/>
      <c r="EQ145" s="68"/>
    </row>
    <row r="146" spans="1:147" ht="19.5" customHeight="1">
      <c r="A146" s="63"/>
      <c r="B146" s="30" t="s">
        <v>1898</v>
      </c>
      <c r="C146" s="63" t="s">
        <v>1533</v>
      </c>
      <c r="D146" s="63" t="s">
        <v>1534</v>
      </c>
      <c r="E146" s="63" t="s">
        <v>1535</v>
      </c>
      <c r="F146" s="63" t="s">
        <v>855</v>
      </c>
      <c r="G146" s="63"/>
      <c r="H146" s="63" t="s">
        <v>862</v>
      </c>
      <c r="I146" s="63">
        <v>58</v>
      </c>
      <c r="J146" s="63">
        <v>710000000</v>
      </c>
      <c r="K146" s="63" t="s">
        <v>1531</v>
      </c>
      <c r="L146" s="63" t="s">
        <v>1771</v>
      </c>
      <c r="M146" s="63" t="s">
        <v>359</v>
      </c>
      <c r="N146" s="63">
        <v>396473100</v>
      </c>
      <c r="O146" s="63" t="s">
        <v>1547</v>
      </c>
      <c r="P146" s="63" t="s">
        <v>686</v>
      </c>
      <c r="Q146" s="63" t="s">
        <v>1558</v>
      </c>
      <c r="R146" s="63"/>
      <c r="S146" s="63"/>
      <c r="T146" s="63">
        <v>0</v>
      </c>
      <c r="U146" s="63">
        <v>0</v>
      </c>
      <c r="V146" s="63">
        <v>100</v>
      </c>
      <c r="W146" s="63" t="s">
        <v>968</v>
      </c>
      <c r="X146" s="63" t="s">
        <v>886</v>
      </c>
      <c r="Y146" s="37">
        <v>240</v>
      </c>
      <c r="Z146" s="37">
        <v>1159.96</v>
      </c>
      <c r="AA146" s="37">
        <f t="shared" si="22"/>
        <v>278390.4</v>
      </c>
      <c r="AB146" s="37">
        <f t="shared" si="23"/>
        <v>311797.2480000001</v>
      </c>
      <c r="AC146" s="37">
        <v>240</v>
      </c>
      <c r="AD146" s="37">
        <v>1159.96</v>
      </c>
      <c r="AE146" s="37">
        <f t="shared" si="24"/>
        <v>278390.4</v>
      </c>
      <c r="AF146" s="37">
        <f t="shared" si="25"/>
        <v>311797.2480000001</v>
      </c>
      <c r="AG146" s="37">
        <v>240</v>
      </c>
      <c r="AH146" s="37">
        <v>1159.96</v>
      </c>
      <c r="AI146" s="37">
        <f t="shared" si="26"/>
        <v>278390.4</v>
      </c>
      <c r="AJ146" s="37">
        <f t="shared" si="37"/>
        <v>311797.2480000001</v>
      </c>
      <c r="AK146" s="37">
        <v>240</v>
      </c>
      <c r="AL146" s="37">
        <v>1159.96</v>
      </c>
      <c r="AM146" s="37">
        <f t="shared" si="28"/>
        <v>278390.4</v>
      </c>
      <c r="AN146" s="37">
        <f t="shared" si="38"/>
        <v>311797.2480000001</v>
      </c>
      <c r="AO146" s="37"/>
      <c r="AP146" s="37"/>
      <c r="AQ146" s="37">
        <f t="shared" si="30"/>
        <v>0</v>
      </c>
      <c r="AR146" s="37">
        <f t="shared" si="39"/>
        <v>0</v>
      </c>
      <c r="AS146" s="37"/>
      <c r="AT146" s="37"/>
      <c r="AU146" s="37">
        <f t="shared" si="32"/>
        <v>0</v>
      </c>
      <c r="AV146" s="37">
        <f t="shared" si="40"/>
        <v>0</v>
      </c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>
        <f t="shared" si="41"/>
        <v>960</v>
      </c>
      <c r="ED146" s="37">
        <f t="shared" si="42"/>
        <v>1113561.6</v>
      </c>
      <c r="EE146" s="37">
        <f t="shared" si="43"/>
        <v>1247188.9920000003</v>
      </c>
      <c r="EF146" s="38" t="s">
        <v>1532</v>
      </c>
      <c r="EG146" s="63"/>
      <c r="EH146" s="38"/>
      <c r="EI146" s="68" t="s">
        <v>1342</v>
      </c>
      <c r="EJ146" s="68" t="s">
        <v>1588</v>
      </c>
      <c r="EK146" s="68" t="s">
        <v>1587</v>
      </c>
      <c r="EL146" s="68"/>
      <c r="EM146" s="68"/>
      <c r="EN146" s="68"/>
      <c r="EO146" s="68"/>
      <c r="EP146" s="68"/>
      <c r="EQ146" s="68"/>
    </row>
    <row r="147" spans="1:147" ht="19.5" customHeight="1">
      <c r="A147" s="63"/>
      <c r="B147" s="30" t="s">
        <v>1899</v>
      </c>
      <c r="C147" s="63" t="s">
        <v>1533</v>
      </c>
      <c r="D147" s="63" t="s">
        <v>1534</v>
      </c>
      <c r="E147" s="63" t="s">
        <v>1535</v>
      </c>
      <c r="F147" s="63" t="s">
        <v>855</v>
      </c>
      <c r="G147" s="63"/>
      <c r="H147" s="63" t="s">
        <v>862</v>
      </c>
      <c r="I147" s="63">
        <v>58</v>
      </c>
      <c r="J147" s="63">
        <v>710000000</v>
      </c>
      <c r="K147" s="63" t="s">
        <v>1531</v>
      </c>
      <c r="L147" s="63" t="s">
        <v>1771</v>
      </c>
      <c r="M147" s="63" t="s">
        <v>359</v>
      </c>
      <c r="N147" s="63">
        <v>551010000</v>
      </c>
      <c r="O147" s="63" t="s">
        <v>1546</v>
      </c>
      <c r="P147" s="63" t="s">
        <v>686</v>
      </c>
      <c r="Q147" s="63" t="s">
        <v>1558</v>
      </c>
      <c r="R147" s="63"/>
      <c r="S147" s="63"/>
      <c r="T147" s="63">
        <v>0</v>
      </c>
      <c r="U147" s="63">
        <v>0</v>
      </c>
      <c r="V147" s="63">
        <v>100</v>
      </c>
      <c r="W147" s="63" t="s">
        <v>968</v>
      </c>
      <c r="X147" s="63" t="s">
        <v>886</v>
      </c>
      <c r="Y147" s="37">
        <v>30</v>
      </c>
      <c r="Z147" s="37">
        <v>1159.96</v>
      </c>
      <c r="AA147" s="37">
        <f t="shared" si="22"/>
        <v>34798.8</v>
      </c>
      <c r="AB147" s="37">
        <f t="shared" si="23"/>
        <v>38974.65600000001</v>
      </c>
      <c r="AC147" s="37">
        <v>30</v>
      </c>
      <c r="AD147" s="37">
        <v>1159.96</v>
      </c>
      <c r="AE147" s="37">
        <f t="shared" si="24"/>
        <v>34798.8</v>
      </c>
      <c r="AF147" s="37">
        <f t="shared" si="25"/>
        <v>38974.65600000001</v>
      </c>
      <c r="AG147" s="37">
        <v>30</v>
      </c>
      <c r="AH147" s="37">
        <v>1159.96</v>
      </c>
      <c r="AI147" s="37">
        <f t="shared" si="26"/>
        <v>34798.8</v>
      </c>
      <c r="AJ147" s="37">
        <f t="shared" si="37"/>
        <v>38974.65600000001</v>
      </c>
      <c r="AK147" s="37">
        <v>30</v>
      </c>
      <c r="AL147" s="37">
        <v>1159.96</v>
      </c>
      <c r="AM147" s="37">
        <f t="shared" si="28"/>
        <v>34798.8</v>
      </c>
      <c r="AN147" s="37">
        <f t="shared" si="38"/>
        <v>38974.65600000001</v>
      </c>
      <c r="AO147" s="37"/>
      <c r="AP147" s="37"/>
      <c r="AQ147" s="37">
        <f t="shared" si="30"/>
        <v>0</v>
      </c>
      <c r="AR147" s="37">
        <f t="shared" si="39"/>
        <v>0</v>
      </c>
      <c r="AS147" s="37"/>
      <c r="AT147" s="37"/>
      <c r="AU147" s="37">
        <f t="shared" si="32"/>
        <v>0</v>
      </c>
      <c r="AV147" s="37">
        <f t="shared" si="40"/>
        <v>0</v>
      </c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>
        <f t="shared" si="41"/>
        <v>120</v>
      </c>
      <c r="ED147" s="37">
        <f t="shared" si="42"/>
        <v>139195.2</v>
      </c>
      <c r="EE147" s="37">
        <f t="shared" si="43"/>
        <v>155898.62400000004</v>
      </c>
      <c r="EF147" s="38" t="s">
        <v>1532</v>
      </c>
      <c r="EG147" s="63"/>
      <c r="EH147" s="38"/>
      <c r="EI147" s="68" t="s">
        <v>1342</v>
      </c>
      <c r="EJ147" s="68" t="s">
        <v>1588</v>
      </c>
      <c r="EK147" s="68" t="s">
        <v>1587</v>
      </c>
      <c r="EL147" s="68"/>
      <c r="EM147" s="68"/>
      <c r="EN147" s="68"/>
      <c r="EO147" s="68"/>
      <c r="EP147" s="68"/>
      <c r="EQ147" s="68"/>
    </row>
    <row r="148" spans="1:147" ht="19.5" customHeight="1">
      <c r="A148" s="63"/>
      <c r="B148" s="30" t="s">
        <v>1900</v>
      </c>
      <c r="C148" s="63" t="s">
        <v>1533</v>
      </c>
      <c r="D148" s="63" t="s">
        <v>1534</v>
      </c>
      <c r="E148" s="63" t="s">
        <v>1535</v>
      </c>
      <c r="F148" s="63" t="s">
        <v>855</v>
      </c>
      <c r="G148" s="63"/>
      <c r="H148" s="63" t="s">
        <v>862</v>
      </c>
      <c r="I148" s="63">
        <v>58</v>
      </c>
      <c r="J148" s="63">
        <v>710000000</v>
      </c>
      <c r="K148" s="63" t="s">
        <v>1531</v>
      </c>
      <c r="L148" s="63" t="s">
        <v>1771</v>
      </c>
      <c r="M148" s="63" t="s">
        <v>359</v>
      </c>
      <c r="N148" s="63">
        <v>552210000</v>
      </c>
      <c r="O148" s="63" t="s">
        <v>1545</v>
      </c>
      <c r="P148" s="63" t="s">
        <v>686</v>
      </c>
      <c r="Q148" s="63" t="s">
        <v>1558</v>
      </c>
      <c r="R148" s="63"/>
      <c r="S148" s="63"/>
      <c r="T148" s="63">
        <v>0</v>
      </c>
      <c r="U148" s="63">
        <v>0</v>
      </c>
      <c r="V148" s="63">
        <v>100</v>
      </c>
      <c r="W148" s="63" t="s">
        <v>968</v>
      </c>
      <c r="X148" s="63" t="s">
        <v>886</v>
      </c>
      <c r="Y148" s="37">
        <v>30</v>
      </c>
      <c r="Z148" s="37">
        <v>1159.96</v>
      </c>
      <c r="AA148" s="37">
        <f aca="true" t="shared" si="44" ref="AA148:AA157">Y148*Z148</f>
        <v>34798.8</v>
      </c>
      <c r="AB148" s="37">
        <f aca="true" t="shared" si="45" ref="AB148:AB157">IF(X148="С НДС",AA148*1.12,AA148)</f>
        <v>38974.65600000001</v>
      </c>
      <c r="AC148" s="37">
        <v>30</v>
      </c>
      <c r="AD148" s="37">
        <v>1159.96</v>
      </c>
      <c r="AE148" s="37">
        <f aca="true" t="shared" si="46" ref="AE148:AE157">AC148*AD148</f>
        <v>34798.8</v>
      </c>
      <c r="AF148" s="37">
        <f aca="true" t="shared" si="47" ref="AF148:AF157">IF(X148="С НДС",AE148*1.12,AE148)</f>
        <v>38974.65600000001</v>
      </c>
      <c r="AG148" s="37">
        <v>30</v>
      </c>
      <c r="AH148" s="37">
        <v>1159.96</v>
      </c>
      <c r="AI148" s="37">
        <f aca="true" t="shared" si="48" ref="AI148:AI157">AG148*AH148</f>
        <v>34798.8</v>
      </c>
      <c r="AJ148" s="37">
        <f aca="true" t="shared" si="49" ref="AJ148:AJ158">IF(X148="С НДС",AI148*1.12,AI148)</f>
        <v>38974.65600000001</v>
      </c>
      <c r="AK148" s="37">
        <v>30</v>
      </c>
      <c r="AL148" s="37">
        <v>1159.96</v>
      </c>
      <c r="AM148" s="37">
        <f aca="true" t="shared" si="50" ref="AM148:AM157">AK148*AL148</f>
        <v>34798.8</v>
      </c>
      <c r="AN148" s="37">
        <f aca="true" t="shared" si="51" ref="AN148:AN158">IF(X148="С НДС",AM148*1.12,AM148)</f>
        <v>38974.65600000001</v>
      </c>
      <c r="AO148" s="37"/>
      <c r="AP148" s="37"/>
      <c r="AQ148" s="37">
        <f aca="true" t="shared" si="52" ref="AQ148:AQ157">AO148*AP148</f>
        <v>0</v>
      </c>
      <c r="AR148" s="37">
        <f aca="true" t="shared" si="53" ref="AR148:AR158">IF(X148="С НДС",AQ148*1.12,AQ148)</f>
        <v>0</v>
      </c>
      <c r="AS148" s="37"/>
      <c r="AT148" s="37"/>
      <c r="AU148" s="37">
        <f aca="true" t="shared" si="54" ref="AU148:AU157">AS148*AT148</f>
        <v>0</v>
      </c>
      <c r="AV148" s="37">
        <f aca="true" t="shared" si="55" ref="AV148:AV158">IF(X148="С НДС",AU148*1.12,AU148)</f>
        <v>0</v>
      </c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>
        <f aca="true" t="shared" si="56" ref="EC148:EC157">SUM(Y148,AC148,AG148,AK148,AO148)</f>
        <v>120</v>
      </c>
      <c r="ED148" s="37">
        <f aca="true" t="shared" si="57" ref="ED148:ED157">SUM(AU148,AQ148,AM148,AE148,AA148,AI148)</f>
        <v>139195.2</v>
      </c>
      <c r="EE148" s="37">
        <f aca="true" t="shared" si="58" ref="EE148:EE158">IF(X148="С НДС",ED148*1.12,ED148)</f>
        <v>155898.62400000004</v>
      </c>
      <c r="EF148" s="38" t="s">
        <v>1532</v>
      </c>
      <c r="EG148" s="63"/>
      <c r="EH148" s="38"/>
      <c r="EI148" s="68" t="s">
        <v>1342</v>
      </c>
      <c r="EJ148" s="68" t="s">
        <v>1588</v>
      </c>
      <c r="EK148" s="68" t="s">
        <v>1587</v>
      </c>
      <c r="EL148" s="68"/>
      <c r="EM148" s="68"/>
      <c r="EN148" s="68"/>
      <c r="EO148" s="68"/>
      <c r="EP148" s="68"/>
      <c r="EQ148" s="68"/>
    </row>
    <row r="149" spans="1:147" ht="19.5" customHeight="1">
      <c r="A149" s="63"/>
      <c r="B149" s="30" t="s">
        <v>1901</v>
      </c>
      <c r="C149" s="63" t="s">
        <v>1533</v>
      </c>
      <c r="D149" s="63" t="s">
        <v>1534</v>
      </c>
      <c r="E149" s="63" t="s">
        <v>1535</v>
      </c>
      <c r="F149" s="63" t="s">
        <v>855</v>
      </c>
      <c r="G149" s="63"/>
      <c r="H149" s="63" t="s">
        <v>862</v>
      </c>
      <c r="I149" s="63">
        <v>58</v>
      </c>
      <c r="J149" s="63">
        <v>710000000</v>
      </c>
      <c r="K149" s="63" t="s">
        <v>1531</v>
      </c>
      <c r="L149" s="63" t="s">
        <v>1771</v>
      </c>
      <c r="M149" s="63" t="s">
        <v>359</v>
      </c>
      <c r="N149" s="63">
        <v>354400000</v>
      </c>
      <c r="O149" s="63" t="s">
        <v>1544</v>
      </c>
      <c r="P149" s="63" t="s">
        <v>686</v>
      </c>
      <c r="Q149" s="63" t="s">
        <v>1558</v>
      </c>
      <c r="R149" s="63"/>
      <c r="S149" s="63"/>
      <c r="T149" s="63">
        <v>0</v>
      </c>
      <c r="U149" s="63">
        <v>0</v>
      </c>
      <c r="V149" s="63">
        <v>100</v>
      </c>
      <c r="W149" s="63" t="s">
        <v>968</v>
      </c>
      <c r="X149" s="63" t="s">
        <v>886</v>
      </c>
      <c r="Y149" s="37">
        <v>150</v>
      </c>
      <c r="Z149" s="37">
        <v>1159.96</v>
      </c>
      <c r="AA149" s="37">
        <f t="shared" si="44"/>
        <v>173994</v>
      </c>
      <c r="AB149" s="37">
        <f t="shared" si="45"/>
        <v>194873.28000000003</v>
      </c>
      <c r="AC149" s="37">
        <v>150</v>
      </c>
      <c r="AD149" s="37">
        <v>1159.96</v>
      </c>
      <c r="AE149" s="37">
        <f t="shared" si="46"/>
        <v>173994</v>
      </c>
      <c r="AF149" s="37">
        <f t="shared" si="47"/>
        <v>194873.28000000003</v>
      </c>
      <c r="AG149" s="37">
        <v>150</v>
      </c>
      <c r="AH149" s="37">
        <v>1159.96</v>
      </c>
      <c r="AI149" s="37">
        <f t="shared" si="48"/>
        <v>173994</v>
      </c>
      <c r="AJ149" s="37">
        <f t="shared" si="49"/>
        <v>194873.28000000003</v>
      </c>
      <c r="AK149" s="37">
        <v>150</v>
      </c>
      <c r="AL149" s="37">
        <v>1159.96</v>
      </c>
      <c r="AM149" s="37">
        <f t="shared" si="50"/>
        <v>173994</v>
      </c>
      <c r="AN149" s="37">
        <f t="shared" si="51"/>
        <v>194873.28000000003</v>
      </c>
      <c r="AO149" s="37"/>
      <c r="AP149" s="37"/>
      <c r="AQ149" s="37">
        <f t="shared" si="52"/>
        <v>0</v>
      </c>
      <c r="AR149" s="37">
        <f t="shared" si="53"/>
        <v>0</v>
      </c>
      <c r="AS149" s="37"/>
      <c r="AT149" s="37"/>
      <c r="AU149" s="37">
        <f t="shared" si="54"/>
        <v>0</v>
      </c>
      <c r="AV149" s="37">
        <f t="shared" si="55"/>
        <v>0</v>
      </c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>
        <f t="shared" si="56"/>
        <v>600</v>
      </c>
      <c r="ED149" s="37">
        <f t="shared" si="57"/>
        <v>695976</v>
      </c>
      <c r="EE149" s="37">
        <f t="shared" si="58"/>
        <v>779493.1200000001</v>
      </c>
      <c r="EF149" s="38" t="s">
        <v>1532</v>
      </c>
      <c r="EG149" s="63"/>
      <c r="EH149" s="38"/>
      <c r="EI149" s="68" t="s">
        <v>1342</v>
      </c>
      <c r="EJ149" s="68" t="s">
        <v>1588</v>
      </c>
      <c r="EK149" s="68" t="s">
        <v>1587</v>
      </c>
      <c r="EL149" s="68"/>
      <c r="EM149" s="68"/>
      <c r="EN149" s="68"/>
      <c r="EO149" s="68"/>
      <c r="EP149" s="68"/>
      <c r="EQ149" s="68"/>
    </row>
    <row r="150" spans="1:147" ht="19.5" customHeight="1">
      <c r="A150" s="63"/>
      <c r="B150" s="30" t="s">
        <v>1902</v>
      </c>
      <c r="C150" s="63" t="s">
        <v>1533</v>
      </c>
      <c r="D150" s="63" t="s">
        <v>1534</v>
      </c>
      <c r="E150" s="63" t="s">
        <v>1535</v>
      </c>
      <c r="F150" s="63" t="s">
        <v>855</v>
      </c>
      <c r="G150" s="63"/>
      <c r="H150" s="63" t="s">
        <v>862</v>
      </c>
      <c r="I150" s="63">
        <v>58</v>
      </c>
      <c r="J150" s="63">
        <v>710000000</v>
      </c>
      <c r="K150" s="63" t="s">
        <v>1531</v>
      </c>
      <c r="L150" s="63" t="s">
        <v>1771</v>
      </c>
      <c r="M150" s="63" t="s">
        <v>359</v>
      </c>
      <c r="N150" s="63">
        <v>351610000</v>
      </c>
      <c r="O150" s="63" t="s">
        <v>1543</v>
      </c>
      <c r="P150" s="63" t="s">
        <v>686</v>
      </c>
      <c r="Q150" s="63" t="s">
        <v>1558</v>
      </c>
      <c r="R150" s="63"/>
      <c r="S150" s="63"/>
      <c r="T150" s="63">
        <v>0</v>
      </c>
      <c r="U150" s="63">
        <v>0</v>
      </c>
      <c r="V150" s="63">
        <v>100</v>
      </c>
      <c r="W150" s="63" t="s">
        <v>968</v>
      </c>
      <c r="X150" s="63" t="s">
        <v>886</v>
      </c>
      <c r="Y150" s="37">
        <v>30</v>
      </c>
      <c r="Z150" s="37">
        <v>1159.96</v>
      </c>
      <c r="AA150" s="37">
        <f t="shared" si="44"/>
        <v>34798.8</v>
      </c>
      <c r="AB150" s="37">
        <f t="shared" si="45"/>
        <v>38974.65600000001</v>
      </c>
      <c r="AC150" s="37">
        <v>30</v>
      </c>
      <c r="AD150" s="37">
        <v>1159.96</v>
      </c>
      <c r="AE150" s="37">
        <f t="shared" si="46"/>
        <v>34798.8</v>
      </c>
      <c r="AF150" s="37">
        <f t="shared" si="47"/>
        <v>38974.65600000001</v>
      </c>
      <c r="AG150" s="37">
        <v>30</v>
      </c>
      <c r="AH150" s="37">
        <v>1159.96</v>
      </c>
      <c r="AI150" s="37">
        <f t="shared" si="48"/>
        <v>34798.8</v>
      </c>
      <c r="AJ150" s="37">
        <f t="shared" si="49"/>
        <v>38974.65600000001</v>
      </c>
      <c r="AK150" s="37">
        <v>30</v>
      </c>
      <c r="AL150" s="37">
        <v>1159.96</v>
      </c>
      <c r="AM150" s="37">
        <f t="shared" si="50"/>
        <v>34798.8</v>
      </c>
      <c r="AN150" s="37">
        <f t="shared" si="51"/>
        <v>38974.65600000001</v>
      </c>
      <c r="AO150" s="37"/>
      <c r="AP150" s="37"/>
      <c r="AQ150" s="37">
        <f t="shared" si="52"/>
        <v>0</v>
      </c>
      <c r="AR150" s="37">
        <f t="shared" si="53"/>
        <v>0</v>
      </c>
      <c r="AS150" s="37"/>
      <c r="AT150" s="37"/>
      <c r="AU150" s="37">
        <f t="shared" si="54"/>
        <v>0</v>
      </c>
      <c r="AV150" s="37">
        <f t="shared" si="55"/>
        <v>0</v>
      </c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>
        <f t="shared" si="56"/>
        <v>120</v>
      </c>
      <c r="ED150" s="37">
        <f t="shared" si="57"/>
        <v>139195.2</v>
      </c>
      <c r="EE150" s="37">
        <f t="shared" si="58"/>
        <v>155898.62400000004</v>
      </c>
      <c r="EF150" s="38" t="s">
        <v>1532</v>
      </c>
      <c r="EG150" s="63"/>
      <c r="EH150" s="38"/>
      <c r="EI150" s="68" t="s">
        <v>1342</v>
      </c>
      <c r="EJ150" s="68" t="s">
        <v>1588</v>
      </c>
      <c r="EK150" s="68" t="s">
        <v>1587</v>
      </c>
      <c r="EL150" s="68"/>
      <c r="EM150" s="68"/>
      <c r="EN150" s="68"/>
      <c r="EO150" s="68"/>
      <c r="EP150" s="68"/>
      <c r="EQ150" s="68"/>
    </row>
    <row r="151" spans="1:147" ht="19.5" customHeight="1">
      <c r="A151" s="63"/>
      <c r="B151" s="30" t="s">
        <v>1903</v>
      </c>
      <c r="C151" s="63" t="s">
        <v>1533</v>
      </c>
      <c r="D151" s="63" t="s">
        <v>1534</v>
      </c>
      <c r="E151" s="63" t="s">
        <v>1535</v>
      </c>
      <c r="F151" s="63" t="s">
        <v>855</v>
      </c>
      <c r="G151" s="63"/>
      <c r="H151" s="63" t="s">
        <v>862</v>
      </c>
      <c r="I151" s="63">
        <v>58</v>
      </c>
      <c r="J151" s="63">
        <v>710000000</v>
      </c>
      <c r="K151" s="63" t="s">
        <v>1531</v>
      </c>
      <c r="L151" s="63" t="s">
        <v>1771</v>
      </c>
      <c r="M151" s="63" t="s">
        <v>359</v>
      </c>
      <c r="N151" s="63">
        <v>351010000</v>
      </c>
      <c r="O151" s="63" t="s">
        <v>1542</v>
      </c>
      <c r="P151" s="63" t="s">
        <v>686</v>
      </c>
      <c r="Q151" s="63" t="s">
        <v>1558</v>
      </c>
      <c r="R151" s="63"/>
      <c r="S151" s="63"/>
      <c r="T151" s="63">
        <v>0</v>
      </c>
      <c r="U151" s="63">
        <v>0</v>
      </c>
      <c r="V151" s="63">
        <v>100</v>
      </c>
      <c r="W151" s="63" t="s">
        <v>968</v>
      </c>
      <c r="X151" s="63" t="s">
        <v>886</v>
      </c>
      <c r="Y151" s="37">
        <v>20</v>
      </c>
      <c r="Z151" s="37">
        <v>1159.96</v>
      </c>
      <c r="AA151" s="37">
        <f t="shared" si="44"/>
        <v>23199.2</v>
      </c>
      <c r="AB151" s="37">
        <f t="shared" si="45"/>
        <v>25983.104000000003</v>
      </c>
      <c r="AC151" s="37">
        <v>20</v>
      </c>
      <c r="AD151" s="37">
        <v>1159.96</v>
      </c>
      <c r="AE151" s="37">
        <f t="shared" si="46"/>
        <v>23199.2</v>
      </c>
      <c r="AF151" s="37">
        <f t="shared" si="47"/>
        <v>25983.104000000003</v>
      </c>
      <c r="AG151" s="37">
        <v>20</v>
      </c>
      <c r="AH151" s="37">
        <v>1159.96</v>
      </c>
      <c r="AI151" s="37">
        <f t="shared" si="48"/>
        <v>23199.2</v>
      </c>
      <c r="AJ151" s="37">
        <f t="shared" si="49"/>
        <v>25983.104000000003</v>
      </c>
      <c r="AK151" s="37">
        <v>20</v>
      </c>
      <c r="AL151" s="37">
        <v>1159.96</v>
      </c>
      <c r="AM151" s="37">
        <f t="shared" si="50"/>
        <v>23199.2</v>
      </c>
      <c r="AN151" s="37">
        <f t="shared" si="51"/>
        <v>25983.104000000003</v>
      </c>
      <c r="AO151" s="37"/>
      <c r="AP151" s="37"/>
      <c r="AQ151" s="37">
        <f t="shared" si="52"/>
        <v>0</v>
      </c>
      <c r="AR151" s="37">
        <f t="shared" si="53"/>
        <v>0</v>
      </c>
      <c r="AS151" s="37"/>
      <c r="AT151" s="37"/>
      <c r="AU151" s="37">
        <f t="shared" si="54"/>
        <v>0</v>
      </c>
      <c r="AV151" s="37">
        <f t="shared" si="55"/>
        <v>0</v>
      </c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>
        <f t="shared" si="56"/>
        <v>80</v>
      </c>
      <c r="ED151" s="37">
        <f t="shared" si="57"/>
        <v>92796.8</v>
      </c>
      <c r="EE151" s="37">
        <f t="shared" si="58"/>
        <v>103932.41600000001</v>
      </c>
      <c r="EF151" s="38" t="s">
        <v>1532</v>
      </c>
      <c r="EG151" s="63"/>
      <c r="EH151" s="38"/>
      <c r="EI151" s="68" t="s">
        <v>1342</v>
      </c>
      <c r="EJ151" s="68" t="s">
        <v>1588</v>
      </c>
      <c r="EK151" s="68" t="s">
        <v>1587</v>
      </c>
      <c r="EL151" s="68"/>
      <c r="EM151" s="68"/>
      <c r="EN151" s="68"/>
      <c r="EO151" s="68"/>
      <c r="EP151" s="68"/>
      <c r="EQ151" s="68"/>
    </row>
    <row r="152" spans="1:147" ht="19.5" customHeight="1">
      <c r="A152" s="63"/>
      <c r="B152" s="30" t="s">
        <v>1904</v>
      </c>
      <c r="C152" s="63" t="s">
        <v>1533</v>
      </c>
      <c r="D152" s="63" t="s">
        <v>1534</v>
      </c>
      <c r="E152" s="63" t="s">
        <v>1535</v>
      </c>
      <c r="F152" s="63" t="s">
        <v>855</v>
      </c>
      <c r="G152" s="63"/>
      <c r="H152" s="63" t="s">
        <v>862</v>
      </c>
      <c r="I152" s="63">
        <v>58</v>
      </c>
      <c r="J152" s="63">
        <v>710000000</v>
      </c>
      <c r="K152" s="63" t="s">
        <v>1531</v>
      </c>
      <c r="L152" s="63" t="s">
        <v>1771</v>
      </c>
      <c r="M152" s="63" t="s">
        <v>359</v>
      </c>
      <c r="N152" s="63">
        <v>111010000</v>
      </c>
      <c r="O152" s="63" t="s">
        <v>1541</v>
      </c>
      <c r="P152" s="63" t="s">
        <v>686</v>
      </c>
      <c r="Q152" s="63" t="s">
        <v>1558</v>
      </c>
      <c r="R152" s="63"/>
      <c r="S152" s="63"/>
      <c r="T152" s="63">
        <v>0</v>
      </c>
      <c r="U152" s="63">
        <v>0</v>
      </c>
      <c r="V152" s="63">
        <v>100</v>
      </c>
      <c r="W152" s="63" t="s">
        <v>968</v>
      </c>
      <c r="X152" s="63" t="s">
        <v>886</v>
      </c>
      <c r="Y152" s="37">
        <v>400</v>
      </c>
      <c r="Z152" s="37">
        <v>1159.96</v>
      </c>
      <c r="AA152" s="37">
        <f t="shared" si="44"/>
        <v>463984</v>
      </c>
      <c r="AB152" s="37">
        <f t="shared" si="45"/>
        <v>519662.0800000001</v>
      </c>
      <c r="AC152" s="37">
        <v>400</v>
      </c>
      <c r="AD152" s="37">
        <v>1159.96</v>
      </c>
      <c r="AE152" s="37">
        <f t="shared" si="46"/>
        <v>463984</v>
      </c>
      <c r="AF152" s="37">
        <f t="shared" si="47"/>
        <v>519662.0800000001</v>
      </c>
      <c r="AG152" s="37">
        <v>400</v>
      </c>
      <c r="AH152" s="37">
        <v>1159.96</v>
      </c>
      <c r="AI152" s="37">
        <f t="shared" si="48"/>
        <v>463984</v>
      </c>
      <c r="AJ152" s="37">
        <f t="shared" si="49"/>
        <v>519662.0800000001</v>
      </c>
      <c r="AK152" s="37">
        <v>400</v>
      </c>
      <c r="AL152" s="37">
        <v>1159.96</v>
      </c>
      <c r="AM152" s="37">
        <f t="shared" si="50"/>
        <v>463984</v>
      </c>
      <c r="AN152" s="37">
        <f t="shared" si="51"/>
        <v>519662.0800000001</v>
      </c>
      <c r="AO152" s="37"/>
      <c r="AP152" s="37"/>
      <c r="AQ152" s="37">
        <f t="shared" si="52"/>
        <v>0</v>
      </c>
      <c r="AR152" s="37">
        <f t="shared" si="53"/>
        <v>0</v>
      </c>
      <c r="AS152" s="37"/>
      <c r="AT152" s="37"/>
      <c r="AU152" s="37">
        <f t="shared" si="54"/>
        <v>0</v>
      </c>
      <c r="AV152" s="37">
        <f t="shared" si="55"/>
        <v>0</v>
      </c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>
        <f t="shared" si="56"/>
        <v>1600</v>
      </c>
      <c r="ED152" s="37">
        <f t="shared" si="57"/>
        <v>1855936</v>
      </c>
      <c r="EE152" s="37">
        <f t="shared" si="58"/>
        <v>2078648.3200000003</v>
      </c>
      <c r="EF152" s="38" t="s">
        <v>1532</v>
      </c>
      <c r="EG152" s="63"/>
      <c r="EH152" s="38"/>
      <c r="EI152" s="68" t="s">
        <v>1342</v>
      </c>
      <c r="EJ152" s="68" t="s">
        <v>1588</v>
      </c>
      <c r="EK152" s="68" t="s">
        <v>1587</v>
      </c>
      <c r="EL152" s="68"/>
      <c r="EM152" s="68"/>
      <c r="EN152" s="68"/>
      <c r="EO152" s="68"/>
      <c r="EP152" s="68"/>
      <c r="EQ152" s="68"/>
    </row>
    <row r="153" spans="1:147" ht="19.5" customHeight="1">
      <c r="A153" s="63"/>
      <c r="B153" s="30" t="s">
        <v>1905</v>
      </c>
      <c r="C153" s="63" t="s">
        <v>1533</v>
      </c>
      <c r="D153" s="63" t="s">
        <v>1534</v>
      </c>
      <c r="E153" s="63" t="s">
        <v>1535</v>
      </c>
      <c r="F153" s="63" t="s">
        <v>855</v>
      </c>
      <c r="G153" s="63"/>
      <c r="H153" s="63" t="s">
        <v>862</v>
      </c>
      <c r="I153" s="63">
        <v>58</v>
      </c>
      <c r="J153" s="63">
        <v>710000000</v>
      </c>
      <c r="K153" s="63" t="s">
        <v>1531</v>
      </c>
      <c r="L153" s="63" t="s">
        <v>1771</v>
      </c>
      <c r="M153" s="63" t="s">
        <v>359</v>
      </c>
      <c r="N153" s="63" t="s">
        <v>1582</v>
      </c>
      <c r="O153" s="63" t="s">
        <v>1540</v>
      </c>
      <c r="P153" s="63" t="s">
        <v>686</v>
      </c>
      <c r="Q153" s="63" t="s">
        <v>1558</v>
      </c>
      <c r="R153" s="63"/>
      <c r="S153" s="63"/>
      <c r="T153" s="63">
        <v>0</v>
      </c>
      <c r="U153" s="63">
        <v>0</v>
      </c>
      <c r="V153" s="63">
        <v>100</v>
      </c>
      <c r="W153" s="63" t="s">
        <v>968</v>
      </c>
      <c r="X153" s="63" t="s">
        <v>886</v>
      </c>
      <c r="Y153" s="37">
        <v>20</v>
      </c>
      <c r="Z153" s="37">
        <v>1159.96</v>
      </c>
      <c r="AA153" s="37">
        <f t="shared" si="44"/>
        <v>23199.2</v>
      </c>
      <c r="AB153" s="37">
        <f t="shared" si="45"/>
        <v>25983.104000000003</v>
      </c>
      <c r="AC153" s="37">
        <v>20</v>
      </c>
      <c r="AD153" s="37">
        <v>1159.96</v>
      </c>
      <c r="AE153" s="37">
        <f t="shared" si="46"/>
        <v>23199.2</v>
      </c>
      <c r="AF153" s="37">
        <f t="shared" si="47"/>
        <v>25983.104000000003</v>
      </c>
      <c r="AG153" s="37">
        <v>20</v>
      </c>
      <c r="AH153" s="37">
        <v>1159.96</v>
      </c>
      <c r="AI153" s="37">
        <f t="shared" si="48"/>
        <v>23199.2</v>
      </c>
      <c r="AJ153" s="37">
        <f t="shared" si="49"/>
        <v>25983.104000000003</v>
      </c>
      <c r="AK153" s="37">
        <v>20</v>
      </c>
      <c r="AL153" s="37">
        <v>1159.96</v>
      </c>
      <c r="AM153" s="37">
        <f t="shared" si="50"/>
        <v>23199.2</v>
      </c>
      <c r="AN153" s="37">
        <f t="shared" si="51"/>
        <v>25983.104000000003</v>
      </c>
      <c r="AO153" s="37"/>
      <c r="AP153" s="37"/>
      <c r="AQ153" s="37">
        <f t="shared" si="52"/>
        <v>0</v>
      </c>
      <c r="AR153" s="37">
        <f t="shared" si="53"/>
        <v>0</v>
      </c>
      <c r="AS153" s="37"/>
      <c r="AT153" s="37"/>
      <c r="AU153" s="37">
        <f t="shared" si="54"/>
        <v>0</v>
      </c>
      <c r="AV153" s="37">
        <f t="shared" si="55"/>
        <v>0</v>
      </c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>
        <f t="shared" si="56"/>
        <v>80</v>
      </c>
      <c r="ED153" s="37">
        <f t="shared" si="57"/>
        <v>92796.8</v>
      </c>
      <c r="EE153" s="37">
        <f t="shared" si="58"/>
        <v>103932.41600000001</v>
      </c>
      <c r="EF153" s="38" t="s">
        <v>1532</v>
      </c>
      <c r="EG153" s="63"/>
      <c r="EH153" s="38"/>
      <c r="EI153" s="68" t="s">
        <v>1342</v>
      </c>
      <c r="EJ153" s="68" t="s">
        <v>1588</v>
      </c>
      <c r="EK153" s="68" t="s">
        <v>1587</v>
      </c>
      <c r="EL153" s="68"/>
      <c r="EM153" s="68"/>
      <c r="EN153" s="68"/>
      <c r="EO153" s="68"/>
      <c r="EP153" s="68"/>
      <c r="EQ153" s="68"/>
    </row>
    <row r="154" spans="1:147" ht="19.5" customHeight="1">
      <c r="A154" s="63"/>
      <c r="B154" s="30" t="s">
        <v>1906</v>
      </c>
      <c r="C154" s="63" t="s">
        <v>1533</v>
      </c>
      <c r="D154" s="63" t="s">
        <v>1534</v>
      </c>
      <c r="E154" s="63" t="s">
        <v>1535</v>
      </c>
      <c r="F154" s="63" t="s">
        <v>855</v>
      </c>
      <c r="G154" s="63"/>
      <c r="H154" s="63" t="s">
        <v>862</v>
      </c>
      <c r="I154" s="63">
        <v>58</v>
      </c>
      <c r="J154" s="63">
        <v>710000000</v>
      </c>
      <c r="K154" s="63" t="s">
        <v>1531</v>
      </c>
      <c r="L154" s="63" t="s">
        <v>1771</v>
      </c>
      <c r="M154" s="63" t="s">
        <v>359</v>
      </c>
      <c r="N154" s="63">
        <v>475030100</v>
      </c>
      <c r="O154" s="63" t="s">
        <v>1539</v>
      </c>
      <c r="P154" s="63" t="s">
        <v>686</v>
      </c>
      <c r="Q154" s="63" t="s">
        <v>1558</v>
      </c>
      <c r="R154" s="63"/>
      <c r="S154" s="63"/>
      <c r="T154" s="63">
        <v>0</v>
      </c>
      <c r="U154" s="63">
        <v>0</v>
      </c>
      <c r="V154" s="63">
        <v>100</v>
      </c>
      <c r="W154" s="63" t="s">
        <v>968</v>
      </c>
      <c r="X154" s="63" t="s">
        <v>886</v>
      </c>
      <c r="Y154" s="37">
        <v>60</v>
      </c>
      <c r="Z154" s="37">
        <v>1159.96</v>
      </c>
      <c r="AA154" s="37">
        <f t="shared" si="44"/>
        <v>69597.6</v>
      </c>
      <c r="AB154" s="37">
        <f t="shared" si="45"/>
        <v>77949.31200000002</v>
      </c>
      <c r="AC154" s="37">
        <v>60</v>
      </c>
      <c r="AD154" s="37">
        <v>1159.96</v>
      </c>
      <c r="AE154" s="37">
        <f t="shared" si="46"/>
        <v>69597.6</v>
      </c>
      <c r="AF154" s="37">
        <f t="shared" si="47"/>
        <v>77949.31200000002</v>
      </c>
      <c r="AG154" s="37">
        <v>60</v>
      </c>
      <c r="AH154" s="37">
        <v>1159.96</v>
      </c>
      <c r="AI154" s="37">
        <f t="shared" si="48"/>
        <v>69597.6</v>
      </c>
      <c r="AJ154" s="37">
        <f t="shared" si="49"/>
        <v>77949.31200000002</v>
      </c>
      <c r="AK154" s="37">
        <v>60</v>
      </c>
      <c r="AL154" s="37">
        <v>1159.96</v>
      </c>
      <c r="AM154" s="37">
        <f t="shared" si="50"/>
        <v>69597.6</v>
      </c>
      <c r="AN154" s="37">
        <f t="shared" si="51"/>
        <v>77949.31200000002</v>
      </c>
      <c r="AO154" s="37"/>
      <c r="AP154" s="37"/>
      <c r="AQ154" s="37">
        <f t="shared" si="52"/>
        <v>0</v>
      </c>
      <c r="AR154" s="37">
        <f t="shared" si="53"/>
        <v>0</v>
      </c>
      <c r="AS154" s="37"/>
      <c r="AT154" s="37"/>
      <c r="AU154" s="37">
        <f t="shared" si="54"/>
        <v>0</v>
      </c>
      <c r="AV154" s="37">
        <f t="shared" si="55"/>
        <v>0</v>
      </c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>
        <f t="shared" si="56"/>
        <v>240</v>
      </c>
      <c r="ED154" s="37">
        <f t="shared" si="57"/>
        <v>278390.4</v>
      </c>
      <c r="EE154" s="37">
        <f t="shared" si="58"/>
        <v>311797.2480000001</v>
      </c>
      <c r="EF154" s="38" t="s">
        <v>1532</v>
      </c>
      <c r="EG154" s="63"/>
      <c r="EH154" s="38"/>
      <c r="EI154" s="68" t="s">
        <v>1342</v>
      </c>
      <c r="EJ154" s="68" t="s">
        <v>1588</v>
      </c>
      <c r="EK154" s="68" t="s">
        <v>1587</v>
      </c>
      <c r="EL154" s="68"/>
      <c r="EM154" s="68"/>
      <c r="EN154" s="68"/>
      <c r="EO154" s="68"/>
      <c r="EP154" s="68"/>
      <c r="EQ154" s="68"/>
    </row>
    <row r="155" spans="1:147" ht="19.5" customHeight="1">
      <c r="A155" s="63"/>
      <c r="B155" s="30" t="s">
        <v>1907</v>
      </c>
      <c r="C155" s="63" t="s">
        <v>1533</v>
      </c>
      <c r="D155" s="63" t="s">
        <v>1534</v>
      </c>
      <c r="E155" s="63" t="s">
        <v>1535</v>
      </c>
      <c r="F155" s="63" t="s">
        <v>855</v>
      </c>
      <c r="G155" s="63"/>
      <c r="H155" s="63" t="s">
        <v>862</v>
      </c>
      <c r="I155" s="63">
        <v>58</v>
      </c>
      <c r="J155" s="63">
        <v>710000000</v>
      </c>
      <c r="K155" s="63" t="s">
        <v>1531</v>
      </c>
      <c r="L155" s="63" t="s">
        <v>1771</v>
      </c>
      <c r="M155" s="63" t="s">
        <v>359</v>
      </c>
      <c r="N155" s="63">
        <v>154820100</v>
      </c>
      <c r="O155" s="63" t="s">
        <v>1538</v>
      </c>
      <c r="P155" s="63" t="s">
        <v>686</v>
      </c>
      <c r="Q155" s="63" t="s">
        <v>1558</v>
      </c>
      <c r="R155" s="63"/>
      <c r="S155" s="63"/>
      <c r="T155" s="63">
        <v>0</v>
      </c>
      <c r="U155" s="63">
        <v>0</v>
      </c>
      <c r="V155" s="63">
        <v>100</v>
      </c>
      <c r="W155" s="63" t="s">
        <v>968</v>
      </c>
      <c r="X155" s="63" t="s">
        <v>886</v>
      </c>
      <c r="Y155" s="37">
        <v>50</v>
      </c>
      <c r="Z155" s="37">
        <v>1159.96</v>
      </c>
      <c r="AA155" s="37">
        <f t="shared" si="44"/>
        <v>57998</v>
      </c>
      <c r="AB155" s="37">
        <f t="shared" si="45"/>
        <v>64957.76000000001</v>
      </c>
      <c r="AC155" s="37">
        <v>50</v>
      </c>
      <c r="AD155" s="37">
        <v>1159.96</v>
      </c>
      <c r="AE155" s="37">
        <f t="shared" si="46"/>
        <v>57998</v>
      </c>
      <c r="AF155" s="37">
        <f t="shared" si="47"/>
        <v>64957.76000000001</v>
      </c>
      <c r="AG155" s="37">
        <v>50</v>
      </c>
      <c r="AH155" s="37">
        <v>1159.96</v>
      </c>
      <c r="AI155" s="37">
        <f t="shared" si="48"/>
        <v>57998</v>
      </c>
      <c r="AJ155" s="37">
        <f t="shared" si="49"/>
        <v>64957.76000000001</v>
      </c>
      <c r="AK155" s="37">
        <v>50</v>
      </c>
      <c r="AL155" s="37">
        <v>1159.96</v>
      </c>
      <c r="AM155" s="37">
        <f t="shared" si="50"/>
        <v>57998</v>
      </c>
      <c r="AN155" s="37">
        <f t="shared" si="51"/>
        <v>64957.76000000001</v>
      </c>
      <c r="AO155" s="37"/>
      <c r="AP155" s="37"/>
      <c r="AQ155" s="37">
        <f t="shared" si="52"/>
        <v>0</v>
      </c>
      <c r="AR155" s="37">
        <f t="shared" si="53"/>
        <v>0</v>
      </c>
      <c r="AS155" s="37"/>
      <c r="AT155" s="37"/>
      <c r="AU155" s="37">
        <f t="shared" si="54"/>
        <v>0</v>
      </c>
      <c r="AV155" s="37">
        <f t="shared" si="55"/>
        <v>0</v>
      </c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>
        <f t="shared" si="56"/>
        <v>200</v>
      </c>
      <c r="ED155" s="37">
        <f t="shared" si="57"/>
        <v>231992</v>
      </c>
      <c r="EE155" s="37">
        <f t="shared" si="58"/>
        <v>259831.04000000004</v>
      </c>
      <c r="EF155" s="38" t="s">
        <v>1532</v>
      </c>
      <c r="EG155" s="63"/>
      <c r="EH155" s="38"/>
      <c r="EI155" s="68" t="s">
        <v>1342</v>
      </c>
      <c r="EJ155" s="68" t="s">
        <v>1588</v>
      </c>
      <c r="EK155" s="68" t="s">
        <v>1587</v>
      </c>
      <c r="EL155" s="68"/>
      <c r="EM155" s="68"/>
      <c r="EN155" s="68"/>
      <c r="EO155" s="68"/>
      <c r="EP155" s="68"/>
      <c r="EQ155" s="68"/>
    </row>
    <row r="156" spans="1:147" ht="19.5" customHeight="1">
      <c r="A156" s="63"/>
      <c r="B156" s="30" t="s">
        <v>1908</v>
      </c>
      <c r="C156" s="63" t="s">
        <v>1533</v>
      </c>
      <c r="D156" s="63" t="s">
        <v>1534</v>
      </c>
      <c r="E156" s="63" t="s">
        <v>1535</v>
      </c>
      <c r="F156" s="63" t="s">
        <v>855</v>
      </c>
      <c r="G156" s="63"/>
      <c r="H156" s="63" t="s">
        <v>862</v>
      </c>
      <c r="I156" s="63">
        <v>58</v>
      </c>
      <c r="J156" s="63">
        <v>710000000</v>
      </c>
      <c r="K156" s="63" t="s">
        <v>1531</v>
      </c>
      <c r="L156" s="63" t="s">
        <v>1771</v>
      </c>
      <c r="M156" s="63" t="s">
        <v>359</v>
      </c>
      <c r="N156" s="63" t="s">
        <v>1583</v>
      </c>
      <c r="O156" s="63" t="s">
        <v>1537</v>
      </c>
      <c r="P156" s="63" t="s">
        <v>686</v>
      </c>
      <c r="Q156" s="63" t="s">
        <v>1558</v>
      </c>
      <c r="R156" s="63"/>
      <c r="S156" s="63"/>
      <c r="T156" s="63">
        <v>0</v>
      </c>
      <c r="U156" s="63">
        <v>0</v>
      </c>
      <c r="V156" s="63">
        <v>100</v>
      </c>
      <c r="W156" s="63" t="s">
        <v>968</v>
      </c>
      <c r="X156" s="63" t="s">
        <v>886</v>
      </c>
      <c r="Y156" s="37">
        <v>20</v>
      </c>
      <c r="Z156" s="37">
        <v>1159.96</v>
      </c>
      <c r="AA156" s="37">
        <f t="shared" si="44"/>
        <v>23199.2</v>
      </c>
      <c r="AB156" s="37">
        <f t="shared" si="45"/>
        <v>25983.104000000003</v>
      </c>
      <c r="AC156" s="37">
        <v>20</v>
      </c>
      <c r="AD156" s="37">
        <v>1159.96</v>
      </c>
      <c r="AE156" s="37">
        <f t="shared" si="46"/>
        <v>23199.2</v>
      </c>
      <c r="AF156" s="37">
        <f t="shared" si="47"/>
        <v>25983.104000000003</v>
      </c>
      <c r="AG156" s="37">
        <v>20</v>
      </c>
      <c r="AH156" s="37">
        <v>1159.96</v>
      </c>
      <c r="AI156" s="37">
        <f t="shared" si="48"/>
        <v>23199.2</v>
      </c>
      <c r="AJ156" s="37">
        <f t="shared" si="49"/>
        <v>25983.104000000003</v>
      </c>
      <c r="AK156" s="37">
        <v>20</v>
      </c>
      <c r="AL156" s="37">
        <v>1159.96</v>
      </c>
      <c r="AM156" s="37">
        <f t="shared" si="50"/>
        <v>23199.2</v>
      </c>
      <c r="AN156" s="37">
        <f t="shared" si="51"/>
        <v>25983.104000000003</v>
      </c>
      <c r="AO156" s="37"/>
      <c r="AP156" s="37"/>
      <c r="AQ156" s="37">
        <f t="shared" si="52"/>
        <v>0</v>
      </c>
      <c r="AR156" s="37">
        <f t="shared" si="53"/>
        <v>0</v>
      </c>
      <c r="AS156" s="37"/>
      <c r="AT156" s="37"/>
      <c r="AU156" s="37">
        <f t="shared" si="54"/>
        <v>0</v>
      </c>
      <c r="AV156" s="37">
        <f t="shared" si="55"/>
        <v>0</v>
      </c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>
        <f t="shared" si="56"/>
        <v>80</v>
      </c>
      <c r="ED156" s="37">
        <f t="shared" si="57"/>
        <v>92796.8</v>
      </c>
      <c r="EE156" s="37">
        <f t="shared" si="58"/>
        <v>103932.41600000001</v>
      </c>
      <c r="EF156" s="38" t="s">
        <v>1532</v>
      </c>
      <c r="EG156" s="63"/>
      <c r="EH156" s="38"/>
      <c r="EI156" s="68" t="s">
        <v>1342</v>
      </c>
      <c r="EJ156" s="68" t="s">
        <v>1588</v>
      </c>
      <c r="EK156" s="68" t="s">
        <v>1587</v>
      </c>
      <c r="EL156" s="68"/>
      <c r="EM156" s="68"/>
      <c r="EN156" s="68"/>
      <c r="EO156" s="68"/>
      <c r="EP156" s="68"/>
      <c r="EQ156" s="68"/>
    </row>
    <row r="157" spans="1:147" ht="19.5" customHeight="1">
      <c r="A157" s="63"/>
      <c r="B157" s="30" t="s">
        <v>1909</v>
      </c>
      <c r="C157" s="63" t="s">
        <v>1533</v>
      </c>
      <c r="D157" s="63" t="s">
        <v>1534</v>
      </c>
      <c r="E157" s="63" t="s">
        <v>1535</v>
      </c>
      <c r="F157" s="63" t="s">
        <v>855</v>
      </c>
      <c r="G157" s="63"/>
      <c r="H157" s="63" t="s">
        <v>862</v>
      </c>
      <c r="I157" s="63">
        <v>58</v>
      </c>
      <c r="J157" s="63">
        <v>710000000</v>
      </c>
      <c r="K157" s="63" t="s">
        <v>1531</v>
      </c>
      <c r="L157" s="63" t="s">
        <v>1771</v>
      </c>
      <c r="M157" s="63" t="s">
        <v>359</v>
      </c>
      <c r="N157" s="63">
        <v>231010000</v>
      </c>
      <c r="O157" s="63" t="s">
        <v>1536</v>
      </c>
      <c r="P157" s="63" t="s">
        <v>686</v>
      </c>
      <c r="Q157" s="63" t="s">
        <v>1558</v>
      </c>
      <c r="R157" s="63"/>
      <c r="S157" s="63"/>
      <c r="T157" s="63">
        <v>0</v>
      </c>
      <c r="U157" s="63">
        <v>0</v>
      </c>
      <c r="V157" s="63">
        <v>100</v>
      </c>
      <c r="W157" s="63" t="s">
        <v>968</v>
      </c>
      <c r="X157" s="63" t="s">
        <v>886</v>
      </c>
      <c r="Y157" s="37">
        <v>30</v>
      </c>
      <c r="Z157" s="37">
        <v>1159.96</v>
      </c>
      <c r="AA157" s="37">
        <f t="shared" si="44"/>
        <v>34798.8</v>
      </c>
      <c r="AB157" s="37">
        <f t="shared" si="45"/>
        <v>38974.65600000001</v>
      </c>
      <c r="AC157" s="37">
        <v>30</v>
      </c>
      <c r="AD157" s="37">
        <v>1159.96</v>
      </c>
      <c r="AE157" s="37">
        <f t="shared" si="46"/>
        <v>34798.8</v>
      </c>
      <c r="AF157" s="37">
        <f t="shared" si="47"/>
        <v>38974.65600000001</v>
      </c>
      <c r="AG157" s="37">
        <v>30</v>
      </c>
      <c r="AH157" s="37">
        <v>1159.96</v>
      </c>
      <c r="AI157" s="37">
        <f t="shared" si="48"/>
        <v>34798.8</v>
      </c>
      <c r="AJ157" s="37">
        <f t="shared" si="49"/>
        <v>38974.65600000001</v>
      </c>
      <c r="AK157" s="37">
        <v>30</v>
      </c>
      <c r="AL157" s="37">
        <v>1159.96</v>
      </c>
      <c r="AM157" s="37">
        <f t="shared" si="50"/>
        <v>34798.8</v>
      </c>
      <c r="AN157" s="37">
        <f t="shared" si="51"/>
        <v>38974.65600000001</v>
      </c>
      <c r="AO157" s="37"/>
      <c r="AP157" s="37"/>
      <c r="AQ157" s="37">
        <f t="shared" si="52"/>
        <v>0</v>
      </c>
      <c r="AR157" s="37">
        <f t="shared" si="53"/>
        <v>0</v>
      </c>
      <c r="AS157" s="37"/>
      <c r="AT157" s="37"/>
      <c r="AU157" s="37">
        <f t="shared" si="54"/>
        <v>0</v>
      </c>
      <c r="AV157" s="37">
        <f t="shared" si="55"/>
        <v>0</v>
      </c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>
        <f t="shared" si="56"/>
        <v>120</v>
      </c>
      <c r="ED157" s="37">
        <f t="shared" si="57"/>
        <v>139195.2</v>
      </c>
      <c r="EE157" s="37">
        <f t="shared" si="58"/>
        <v>155898.62400000004</v>
      </c>
      <c r="EF157" s="38" t="s">
        <v>1532</v>
      </c>
      <c r="EG157" s="63"/>
      <c r="EH157" s="38"/>
      <c r="EI157" s="68" t="s">
        <v>1342</v>
      </c>
      <c r="EJ157" s="68" t="s">
        <v>1588</v>
      </c>
      <c r="EK157" s="68" t="s">
        <v>1587</v>
      </c>
      <c r="EL157" s="68"/>
      <c r="EM157" s="68"/>
      <c r="EN157" s="68"/>
      <c r="EO157" s="68"/>
      <c r="EP157" s="68"/>
      <c r="EQ157" s="68"/>
    </row>
    <row r="158" spans="1:147" ht="19.5" customHeight="1">
      <c r="A158" s="28"/>
      <c r="B158" s="31" t="s">
        <v>1622</v>
      </c>
      <c r="C158" s="28" t="s">
        <v>1623</v>
      </c>
      <c r="D158" s="28" t="s">
        <v>1624</v>
      </c>
      <c r="E158" s="28" t="s">
        <v>1625</v>
      </c>
      <c r="F158" s="28" t="s">
        <v>858</v>
      </c>
      <c r="G158" s="28" t="s">
        <v>808</v>
      </c>
      <c r="H158" s="28"/>
      <c r="I158" s="28">
        <v>18</v>
      </c>
      <c r="J158" s="28">
        <v>710000000</v>
      </c>
      <c r="K158" s="28" t="s">
        <v>1531</v>
      </c>
      <c r="L158" s="28" t="s">
        <v>1626</v>
      </c>
      <c r="M158" s="28" t="s">
        <v>359</v>
      </c>
      <c r="N158" s="28">
        <v>710000000</v>
      </c>
      <c r="O158" s="28" t="s">
        <v>1627</v>
      </c>
      <c r="P158" s="28" t="s">
        <v>686</v>
      </c>
      <c r="Q158" s="28"/>
      <c r="R158" s="28" t="s">
        <v>1628</v>
      </c>
      <c r="S158" s="28" t="s">
        <v>1629</v>
      </c>
      <c r="T158" s="28">
        <v>75</v>
      </c>
      <c r="U158" s="28">
        <v>0</v>
      </c>
      <c r="V158" s="28">
        <v>25</v>
      </c>
      <c r="W158" s="28"/>
      <c r="X158" s="28" t="s">
        <v>886</v>
      </c>
      <c r="Y158" s="36">
        <v>0</v>
      </c>
      <c r="Z158" s="36">
        <v>0</v>
      </c>
      <c r="AA158" s="36">
        <f>Y158*Z158</f>
        <v>0</v>
      </c>
      <c r="AB158" s="36">
        <f>IF(X158="С НДС",AA158*1.12,AA158)</f>
        <v>0</v>
      </c>
      <c r="AC158" s="36">
        <v>2</v>
      </c>
      <c r="AD158" s="36">
        <v>464535000</v>
      </c>
      <c r="AE158" s="36">
        <f>AC158*AD158</f>
        <v>929070000</v>
      </c>
      <c r="AF158" s="36">
        <f>IF(X158="С НДС",AE158*1.12,AE158)</f>
        <v>1040558400.0000001</v>
      </c>
      <c r="AG158" s="36">
        <v>21</v>
      </c>
      <c r="AH158" s="36">
        <v>464535000</v>
      </c>
      <c r="AI158" s="36">
        <f>AG158*AH158</f>
        <v>9755235000</v>
      </c>
      <c r="AJ158" s="36">
        <f t="shared" si="49"/>
        <v>10925863200.000002</v>
      </c>
      <c r="AK158" s="36">
        <v>28</v>
      </c>
      <c r="AL158" s="36">
        <v>464535000</v>
      </c>
      <c r="AM158" s="36">
        <f>AK158*AL158</f>
        <v>13006980000</v>
      </c>
      <c r="AN158" s="36">
        <f t="shared" si="51"/>
        <v>14567817600.000002</v>
      </c>
      <c r="AO158" s="36">
        <v>40</v>
      </c>
      <c r="AP158" s="36">
        <v>464535000</v>
      </c>
      <c r="AQ158" s="36">
        <f>AO158*AP158</f>
        <v>18581400000</v>
      </c>
      <c r="AR158" s="36">
        <f t="shared" si="53"/>
        <v>20811168000.000004</v>
      </c>
      <c r="AS158" s="36">
        <v>40</v>
      </c>
      <c r="AT158" s="36">
        <v>464535000</v>
      </c>
      <c r="AU158" s="36">
        <f>AS158*AT158</f>
        <v>18581400000</v>
      </c>
      <c r="AV158" s="36">
        <f t="shared" si="55"/>
        <v>20811168000.000004</v>
      </c>
      <c r="AW158" s="36">
        <v>55</v>
      </c>
      <c r="AX158" s="36">
        <v>464535000</v>
      </c>
      <c r="AY158" s="36">
        <f>AW158*AX158</f>
        <v>25549425000</v>
      </c>
      <c r="AZ158" s="36">
        <f>IF(X158="С НДС",AY158*1.12,AY158)</f>
        <v>28615356000.000004</v>
      </c>
      <c r="BA158" s="36">
        <v>43</v>
      </c>
      <c r="BB158" s="36">
        <v>464535000</v>
      </c>
      <c r="BC158" s="36">
        <f>BA158*BB158</f>
        <v>19975005000</v>
      </c>
      <c r="BD158" s="36">
        <f>IF(X158="С НДС",BC158*1.12,BC158)</f>
        <v>22372005600.000004</v>
      </c>
      <c r="BE158" s="36">
        <v>34</v>
      </c>
      <c r="BF158" s="36">
        <v>464535000</v>
      </c>
      <c r="BG158" s="36">
        <f>BE158*BF158</f>
        <v>15794190000</v>
      </c>
      <c r="BH158" s="36">
        <f>IF(X158="С НДС",BG158*1.12,BG158)</f>
        <v>17689492800</v>
      </c>
      <c r="BI158" s="36">
        <v>16</v>
      </c>
      <c r="BJ158" s="36">
        <v>464535000</v>
      </c>
      <c r="BK158" s="36">
        <f>BI158*BJ158</f>
        <v>7432560000</v>
      </c>
      <c r="BL158" s="36">
        <f>IF(X158="С НДС",BK158*1.12,BK158)</f>
        <v>8324467200.000001</v>
      </c>
      <c r="BM158" s="36">
        <v>10</v>
      </c>
      <c r="BN158" s="36">
        <v>464535000</v>
      </c>
      <c r="BO158" s="36">
        <f>BM158*BN158</f>
        <v>4645350000</v>
      </c>
      <c r="BP158" s="36">
        <f>IF(X158="С НДС",BO158*1.12,BO158)</f>
        <v>5202792000.000001</v>
      </c>
      <c r="BQ158" s="36">
        <v>9</v>
      </c>
      <c r="BR158" s="36">
        <v>464535000</v>
      </c>
      <c r="BS158" s="36">
        <f>BQ158*BR158</f>
        <v>4180815000</v>
      </c>
      <c r="BT158" s="36">
        <f>IF(X158="С НДС",BS158*1.12,BS158)</f>
        <v>4682512800</v>
      </c>
      <c r="BU158" s="36">
        <v>2</v>
      </c>
      <c r="BV158" s="36">
        <v>464535000</v>
      </c>
      <c r="BW158" s="36">
        <f>BU158*BV158</f>
        <v>929070000</v>
      </c>
      <c r="BX158" s="36">
        <f>IF(X158="С НДС",BW158*1.12,BW158)</f>
        <v>1040558400.0000001</v>
      </c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>
        <f>SUM(Y158,AC158,AG158,AK158,AO158,AS158,AW158,BA158,BE158,BI158,BM158,BQ158,BU158)</f>
        <v>300</v>
      </c>
      <c r="ED158" s="36">
        <f>SUM(AU158,AQ158,AM158,AE158,AA158,AI158,AY158,BC158,BG158,BK158,BO158,BS158,BW158)</f>
        <v>139360500000</v>
      </c>
      <c r="EE158" s="36">
        <f t="shared" si="58"/>
        <v>156083760000</v>
      </c>
      <c r="EF158" s="41" t="s">
        <v>1532</v>
      </c>
      <c r="EG158" s="28"/>
      <c r="EH158" s="41"/>
      <c r="EI158" s="68" t="s">
        <v>1281</v>
      </c>
      <c r="EJ158" s="68" t="s">
        <v>1630</v>
      </c>
      <c r="EK158" s="68" t="s">
        <v>1630</v>
      </c>
      <c r="EL158" s="68" t="s">
        <v>1342</v>
      </c>
      <c r="EM158" s="68" t="s">
        <v>1631</v>
      </c>
      <c r="EN158" s="68" t="s">
        <v>1632</v>
      </c>
      <c r="EO158" s="68" t="s">
        <v>1342</v>
      </c>
      <c r="EP158" s="68" t="s">
        <v>1633</v>
      </c>
      <c r="EQ158" s="68" t="s">
        <v>1634</v>
      </c>
    </row>
    <row r="159" spans="1:147" ht="19.5" customHeight="1">
      <c r="A159" s="50"/>
      <c r="B159" s="62" t="s">
        <v>1705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51">
        <f>SUM(ED20:ED158)</f>
        <v>139449305096.32</v>
      </c>
      <c r="EE159" s="51">
        <f>SUM(EE20:EE158)</f>
        <v>156183221707.8784</v>
      </c>
      <c r="EF159" s="63"/>
      <c r="EG159" s="63"/>
      <c r="EH159" s="38"/>
      <c r="EI159" s="68"/>
      <c r="EJ159" s="68"/>
      <c r="EK159" s="68"/>
      <c r="EL159" s="68"/>
      <c r="EM159" s="68"/>
      <c r="EN159" s="68"/>
      <c r="EO159" s="68"/>
      <c r="EP159" s="68"/>
      <c r="EQ159" s="68"/>
    </row>
    <row r="160" spans="2:147" ht="19.5" customHeight="1">
      <c r="B160" s="62" t="s">
        <v>1707</v>
      </c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I160" s="68"/>
      <c r="EJ160" s="68"/>
      <c r="EK160" s="68"/>
      <c r="EL160" s="68"/>
      <c r="EM160" s="68"/>
      <c r="EN160" s="68"/>
      <c r="EO160" s="68"/>
      <c r="EP160" s="68"/>
      <c r="EQ160" s="68"/>
    </row>
    <row r="161" spans="1:147" ht="19.5" customHeight="1">
      <c r="A161" s="63"/>
      <c r="B161" s="63" t="s">
        <v>1708</v>
      </c>
      <c r="C161" s="63" t="s">
        <v>1709</v>
      </c>
      <c r="D161" s="63" t="s">
        <v>1710</v>
      </c>
      <c r="E161" s="63" t="s">
        <v>1710</v>
      </c>
      <c r="F161" s="63" t="s">
        <v>858</v>
      </c>
      <c r="G161" s="63" t="s">
        <v>806</v>
      </c>
      <c r="H161" s="63"/>
      <c r="I161" s="63">
        <v>10</v>
      </c>
      <c r="J161" s="63">
        <v>710000000</v>
      </c>
      <c r="K161" s="63" t="s">
        <v>1531</v>
      </c>
      <c r="L161" s="63" t="s">
        <v>1711</v>
      </c>
      <c r="M161" s="63" t="s">
        <v>359</v>
      </c>
      <c r="N161" s="63" t="s">
        <v>1712</v>
      </c>
      <c r="O161" s="63" t="s">
        <v>1713</v>
      </c>
      <c r="P161" s="63"/>
      <c r="Q161" s="63" t="s">
        <v>1714</v>
      </c>
      <c r="R161" s="63"/>
      <c r="S161" s="63"/>
      <c r="T161" s="63">
        <v>30</v>
      </c>
      <c r="U161" s="63">
        <v>0</v>
      </c>
      <c r="V161" s="63">
        <v>70</v>
      </c>
      <c r="W161" s="63"/>
      <c r="X161" s="63" t="s">
        <v>886</v>
      </c>
      <c r="Y161" s="37">
        <v>4400000</v>
      </c>
      <c r="Z161" s="37">
        <v>286.42</v>
      </c>
      <c r="AA161" s="37">
        <v>1260248000</v>
      </c>
      <c r="AB161" s="37">
        <v>1411477760.0000002</v>
      </c>
      <c r="AC161" s="37">
        <v>6600000</v>
      </c>
      <c r="AD161" s="37">
        <v>286.42</v>
      </c>
      <c r="AE161" s="37">
        <v>1890372000</v>
      </c>
      <c r="AF161" s="37">
        <v>2117216640.0000002</v>
      </c>
      <c r="AG161" s="37">
        <v>9900000</v>
      </c>
      <c r="AH161" s="37">
        <v>286.42</v>
      </c>
      <c r="AI161" s="37">
        <v>2835558000</v>
      </c>
      <c r="AJ161" s="37">
        <v>3175824960.0000005</v>
      </c>
      <c r="AK161" s="37">
        <v>13640000</v>
      </c>
      <c r="AL161" s="37">
        <v>286.42</v>
      </c>
      <c r="AM161" s="37">
        <v>3906768800</v>
      </c>
      <c r="AN161" s="37">
        <v>4375581056</v>
      </c>
      <c r="AO161" s="37">
        <v>17160000</v>
      </c>
      <c r="AP161" s="37">
        <v>286.42</v>
      </c>
      <c r="AQ161" s="37">
        <v>4914967200</v>
      </c>
      <c r="AR161" s="37">
        <v>5504763264.000001</v>
      </c>
      <c r="AS161" s="37">
        <v>20680000</v>
      </c>
      <c r="AT161" s="37">
        <v>286.42</v>
      </c>
      <c r="AU161" s="37">
        <v>5923165600</v>
      </c>
      <c r="AV161" s="37">
        <v>6633945472.000001</v>
      </c>
      <c r="AW161" s="37">
        <v>24420000</v>
      </c>
      <c r="AX161" s="37">
        <v>286.42</v>
      </c>
      <c r="AY161" s="37">
        <v>6994376400</v>
      </c>
      <c r="AZ161" s="37">
        <v>7833701568.000001</v>
      </c>
      <c r="BA161" s="37">
        <v>27280000</v>
      </c>
      <c r="BB161" s="37">
        <v>286.42</v>
      </c>
      <c r="BC161" s="37">
        <v>7813537600</v>
      </c>
      <c r="BD161" s="37">
        <v>8751162112</v>
      </c>
      <c r="BE161" s="37">
        <v>32340000</v>
      </c>
      <c r="BF161" s="37">
        <v>286.42</v>
      </c>
      <c r="BG161" s="37">
        <v>9262822800</v>
      </c>
      <c r="BH161" s="37">
        <v>10374361536.000002</v>
      </c>
      <c r="BI161" s="37">
        <v>38500000</v>
      </c>
      <c r="BJ161" s="37">
        <v>286.42</v>
      </c>
      <c r="BK161" s="37">
        <v>11027170000</v>
      </c>
      <c r="BL161" s="37">
        <v>12350430400.000002</v>
      </c>
      <c r="BM161" s="37">
        <v>38500000</v>
      </c>
      <c r="BN161" s="37">
        <v>286.42</v>
      </c>
      <c r="BO161" s="37">
        <v>11027170000</v>
      </c>
      <c r="BP161" s="37">
        <v>12350430400.000002</v>
      </c>
      <c r="BQ161" s="37">
        <v>38500000</v>
      </c>
      <c r="BR161" s="37">
        <v>286.42</v>
      </c>
      <c r="BS161" s="37">
        <v>11027170000</v>
      </c>
      <c r="BT161" s="37">
        <v>12350430400.000002</v>
      </c>
      <c r="BU161" s="37">
        <v>38500000</v>
      </c>
      <c r="BV161" s="37">
        <v>286.42</v>
      </c>
      <c r="BW161" s="37">
        <v>11027170000</v>
      </c>
      <c r="BX161" s="37">
        <v>12350430400.000002</v>
      </c>
      <c r="BY161" s="37">
        <v>38500000</v>
      </c>
      <c r="BZ161" s="37">
        <v>286.42</v>
      </c>
      <c r="CA161" s="37">
        <v>11027170000</v>
      </c>
      <c r="CB161" s="37">
        <v>12350430400.000002</v>
      </c>
      <c r="CC161" s="37">
        <v>38500000</v>
      </c>
      <c r="CD161" s="37">
        <v>286.42</v>
      </c>
      <c r="CE161" s="37">
        <v>11027170000</v>
      </c>
      <c r="CF161" s="37">
        <v>12350430400.000002</v>
      </c>
      <c r="CG161" s="37">
        <v>38500000</v>
      </c>
      <c r="CH161" s="37">
        <v>286.42</v>
      </c>
      <c r="CI161" s="37">
        <v>11027170000</v>
      </c>
      <c r="CJ161" s="37">
        <v>12350430400.000002</v>
      </c>
      <c r="CK161" s="37">
        <v>38500000</v>
      </c>
      <c r="CL161" s="37">
        <v>286.42</v>
      </c>
      <c r="CM161" s="37">
        <v>11027170000</v>
      </c>
      <c r="CN161" s="37">
        <v>12350430400.000002</v>
      </c>
      <c r="CO161" s="37">
        <v>38500000</v>
      </c>
      <c r="CP161" s="37">
        <v>286.42</v>
      </c>
      <c r="CQ161" s="37">
        <v>11027170000</v>
      </c>
      <c r="CR161" s="37">
        <v>12350430400.000002</v>
      </c>
      <c r="CS161" s="37">
        <v>34100000</v>
      </c>
      <c r="CT161" s="37">
        <v>286.42</v>
      </c>
      <c r="CU161" s="37">
        <v>9766922000</v>
      </c>
      <c r="CV161" s="37">
        <v>10938952640.000002</v>
      </c>
      <c r="CW161" s="37">
        <v>31900000</v>
      </c>
      <c r="CX161" s="37">
        <v>286.42</v>
      </c>
      <c r="CY161" s="37">
        <v>9136798000</v>
      </c>
      <c r="CZ161" s="37">
        <v>10233213760.000002</v>
      </c>
      <c r="DA161" s="37">
        <v>28600000</v>
      </c>
      <c r="DB161" s="37">
        <v>286.42</v>
      </c>
      <c r="DC161" s="37">
        <v>8191612000</v>
      </c>
      <c r="DD161" s="37">
        <v>9174605440</v>
      </c>
      <c r="DE161" s="37">
        <v>24860000</v>
      </c>
      <c r="DF161" s="37">
        <v>286.42</v>
      </c>
      <c r="DG161" s="37">
        <v>7120401200</v>
      </c>
      <c r="DH161" s="37">
        <v>7974849344.000001</v>
      </c>
      <c r="DI161" s="37">
        <v>21340000</v>
      </c>
      <c r="DJ161" s="37">
        <v>286.42</v>
      </c>
      <c r="DK161" s="37">
        <v>6112202800</v>
      </c>
      <c r="DL161" s="37">
        <v>6845667136.000001</v>
      </c>
      <c r="DM161" s="37">
        <v>17820000</v>
      </c>
      <c r="DN161" s="37">
        <v>286.42</v>
      </c>
      <c r="DO161" s="37">
        <v>5104004400</v>
      </c>
      <c r="DP161" s="37">
        <v>5716484928.000001</v>
      </c>
      <c r="DQ161" s="37">
        <v>14080000</v>
      </c>
      <c r="DR161" s="37">
        <v>286.42</v>
      </c>
      <c r="DS161" s="37">
        <v>4032793600</v>
      </c>
      <c r="DT161" s="37">
        <v>4516728832</v>
      </c>
      <c r="DU161" s="37">
        <v>11220000</v>
      </c>
      <c r="DV161" s="37">
        <v>286.42</v>
      </c>
      <c r="DW161" s="37">
        <v>3213632400</v>
      </c>
      <c r="DX161" s="37">
        <v>3599268288.0000005</v>
      </c>
      <c r="DY161" s="37">
        <v>6160000</v>
      </c>
      <c r="DZ161" s="37">
        <v>286.42</v>
      </c>
      <c r="EA161" s="37">
        <v>1764347200</v>
      </c>
      <c r="EB161" s="37">
        <v>1976068864.0000002</v>
      </c>
      <c r="EC161" s="37">
        <v>693000000</v>
      </c>
      <c r="ED161" s="37">
        <v>198489060000</v>
      </c>
      <c r="EE161" s="37">
        <v>222307747200.00003</v>
      </c>
      <c r="EF161" s="63" t="s">
        <v>1532</v>
      </c>
      <c r="EG161" s="63" t="s">
        <v>1715</v>
      </c>
      <c r="EH161" s="38" t="s">
        <v>1716</v>
      </c>
      <c r="EI161" s="68"/>
      <c r="EJ161" s="68"/>
      <c r="EK161" s="68"/>
      <c r="EL161" s="68"/>
      <c r="EM161" s="68"/>
      <c r="EN161" s="68"/>
      <c r="EO161" s="68"/>
      <c r="EP161" s="68"/>
      <c r="EQ161" s="68"/>
    </row>
    <row r="162" spans="1:147" ht="19.5" customHeight="1">
      <c r="A162" s="50"/>
      <c r="B162" s="62" t="s">
        <v>1717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51">
        <f>SUM(ED161)</f>
        <v>198489060000</v>
      </c>
      <c r="EE162" s="51">
        <f>SUM(EE161)</f>
        <v>222307747200.00003</v>
      </c>
      <c r="EF162" s="63"/>
      <c r="EG162" s="63"/>
      <c r="EH162" s="38"/>
      <c r="EI162" s="68"/>
      <c r="EJ162" s="68"/>
      <c r="EK162" s="68"/>
      <c r="EL162" s="68"/>
      <c r="EM162" s="68"/>
      <c r="EN162" s="68"/>
      <c r="EO162" s="68"/>
      <c r="EP162" s="68"/>
      <c r="EQ162" s="68"/>
    </row>
    <row r="163" spans="1:147" ht="19.5" customHeight="1">
      <c r="A163" s="38"/>
      <c r="B163" s="62" t="s">
        <v>1718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3"/>
      <c r="EG163" s="53"/>
      <c r="EH163" s="53"/>
      <c r="EI163" s="68"/>
      <c r="EJ163" s="68"/>
      <c r="EK163" s="68"/>
      <c r="EL163" s="68"/>
      <c r="EM163" s="68"/>
      <c r="EN163" s="68"/>
      <c r="EO163" s="68"/>
      <c r="EP163" s="68"/>
      <c r="EQ163" s="68"/>
    </row>
    <row r="164" spans="1:147" ht="19.5" customHeight="1">
      <c r="A164" s="28"/>
      <c r="B164" s="63" t="s">
        <v>1719</v>
      </c>
      <c r="C164" s="63" t="s">
        <v>1765</v>
      </c>
      <c r="D164" s="63" t="s">
        <v>1766</v>
      </c>
      <c r="E164" s="63" t="s">
        <v>1767</v>
      </c>
      <c r="F164" s="63" t="s">
        <v>858</v>
      </c>
      <c r="G164" s="63" t="s">
        <v>758</v>
      </c>
      <c r="H164" s="63" t="s">
        <v>860</v>
      </c>
      <c r="I164" s="63">
        <v>100</v>
      </c>
      <c r="J164" s="63">
        <v>710000000</v>
      </c>
      <c r="K164" s="63" t="s">
        <v>1745</v>
      </c>
      <c r="L164" s="63" t="s">
        <v>1626</v>
      </c>
      <c r="M164" s="63" t="s">
        <v>359</v>
      </c>
      <c r="N164" s="63" t="s">
        <v>1712</v>
      </c>
      <c r="O164" s="63" t="s">
        <v>1713</v>
      </c>
      <c r="P164" s="63"/>
      <c r="Q164" s="63" t="s">
        <v>1734</v>
      </c>
      <c r="R164" s="63"/>
      <c r="S164" s="63"/>
      <c r="T164" s="63">
        <v>0</v>
      </c>
      <c r="U164" s="63">
        <v>0</v>
      </c>
      <c r="V164" s="63">
        <v>100</v>
      </c>
      <c r="W164" s="63" t="s">
        <v>1768</v>
      </c>
      <c r="X164" s="63" t="s">
        <v>886</v>
      </c>
      <c r="Y164" s="37" t="s">
        <v>718</v>
      </c>
      <c r="Z164" s="37">
        <v>1063669322.17</v>
      </c>
      <c r="AA164" s="37">
        <f aca="true" t="shared" si="59" ref="AA164:AA222">Y164*Z164</f>
        <v>1063669322.17</v>
      </c>
      <c r="AB164" s="37">
        <f aca="true" t="shared" si="60" ref="AB164:AB222">IF(X164="С НДС",AA164*1.12,AA164)</f>
        <v>1191309640.8304</v>
      </c>
      <c r="AC164" s="37" t="s">
        <v>718</v>
      </c>
      <c r="AD164" s="37">
        <v>1063669322.17</v>
      </c>
      <c r="AE164" s="37">
        <f aca="true" t="shared" si="61" ref="AE164:AE222">AC164*AD164</f>
        <v>1063669322.17</v>
      </c>
      <c r="AF164" s="37">
        <f>IF(X164="С НДС",AE164*1.12,AE164)</f>
        <v>1191309640.8304</v>
      </c>
      <c r="AG164" s="37" t="s">
        <v>718</v>
      </c>
      <c r="AH164" s="37">
        <v>1063669322.17</v>
      </c>
      <c r="AI164" s="37">
        <f aca="true" t="shared" si="62" ref="AI164:AI222">AG164*AH164</f>
        <v>1063669322.17</v>
      </c>
      <c r="AJ164" s="37">
        <f>IF(X164="С НДС",AI164*1.12,AI164)</f>
        <v>1191309640.8304</v>
      </c>
      <c r="AK164" s="37" t="s">
        <v>718</v>
      </c>
      <c r="AL164" s="37">
        <v>1063669322.17</v>
      </c>
      <c r="AM164" s="37">
        <f aca="true" t="shared" si="63" ref="AM164:AM222">AK164*AL164</f>
        <v>1063669322.17</v>
      </c>
      <c r="AN164" s="37">
        <f>IF(X164="С НДС",AM164*1.12,AM164)</f>
        <v>1191309640.8304</v>
      </c>
      <c r="AO164" s="37" t="s">
        <v>718</v>
      </c>
      <c r="AP164" s="37">
        <v>1063669322.17</v>
      </c>
      <c r="AQ164" s="37">
        <f aca="true" t="shared" si="64" ref="AQ164:AQ222">AO164*AP164</f>
        <v>1063669322.17</v>
      </c>
      <c r="AR164" s="37">
        <f>IF(X164="С НДС",AQ164*1.12,AQ164)</f>
        <v>1191309640.8304</v>
      </c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>
        <v>0</v>
      </c>
      <c r="EB164" s="37">
        <v>0</v>
      </c>
      <c r="EC164" s="37">
        <f>SUM(DE164,DI164,DM164,DQ164,DU164)</f>
        <v>0</v>
      </c>
      <c r="ED164" s="37">
        <f>SUM(AU164,AQ164,AM164,AE164,AA164,AI164)</f>
        <v>5318346610.849999</v>
      </c>
      <c r="EE164" s="37">
        <f>IF(X164="С НДС",ED164*1.12,ED164)</f>
        <v>5956548204.151999</v>
      </c>
      <c r="EF164" s="63" t="s">
        <v>1532</v>
      </c>
      <c r="EG164" s="63" t="s">
        <v>1769</v>
      </c>
      <c r="EH164" s="38" t="s">
        <v>1770</v>
      </c>
      <c r="EI164" s="68"/>
      <c r="EJ164" s="68"/>
      <c r="EK164" s="68"/>
      <c r="EL164" s="68"/>
      <c r="EM164" s="68"/>
      <c r="EN164" s="68"/>
      <c r="EO164" s="68"/>
      <c r="EP164" s="68"/>
      <c r="EQ164" s="68"/>
    </row>
    <row r="165" spans="1:147" ht="19.5" customHeight="1">
      <c r="A165" s="28"/>
      <c r="B165" s="63" t="s">
        <v>1918</v>
      </c>
      <c r="C165" s="63" t="s">
        <v>1910</v>
      </c>
      <c r="D165" s="63" t="s">
        <v>1911</v>
      </c>
      <c r="E165" s="63" t="s">
        <v>1911</v>
      </c>
      <c r="F165" s="63" t="s">
        <v>858</v>
      </c>
      <c r="G165" s="63" t="s">
        <v>796</v>
      </c>
      <c r="H165" s="63"/>
      <c r="I165" s="63">
        <v>100</v>
      </c>
      <c r="J165" s="63">
        <v>710000000</v>
      </c>
      <c r="K165" s="63" t="s">
        <v>1745</v>
      </c>
      <c r="L165" s="63" t="s">
        <v>1912</v>
      </c>
      <c r="M165" s="63" t="s">
        <v>359</v>
      </c>
      <c r="N165" s="63">
        <v>710000000</v>
      </c>
      <c r="O165" s="63" t="s">
        <v>1913</v>
      </c>
      <c r="P165" s="63"/>
      <c r="Q165" s="63" t="s">
        <v>1734</v>
      </c>
      <c r="R165" s="63"/>
      <c r="S165" s="63"/>
      <c r="T165" s="63">
        <v>0</v>
      </c>
      <c r="U165" s="63">
        <v>0</v>
      </c>
      <c r="V165" s="63">
        <v>100</v>
      </c>
      <c r="W165" s="63" t="s">
        <v>1914</v>
      </c>
      <c r="X165" s="63" t="s">
        <v>886</v>
      </c>
      <c r="Y165" s="32">
        <f>1583.1*7</f>
        <v>11081.699999999999</v>
      </c>
      <c r="Z165" s="32">
        <v>5344</v>
      </c>
      <c r="AA165" s="32">
        <f t="shared" si="59"/>
        <v>59220604.8</v>
      </c>
      <c r="AB165" s="32">
        <f t="shared" si="60"/>
        <v>66327077.376</v>
      </c>
      <c r="AC165" s="32">
        <f>1583.1*12</f>
        <v>18997.199999999997</v>
      </c>
      <c r="AD165" s="32">
        <v>5344</v>
      </c>
      <c r="AE165" s="32">
        <f t="shared" si="61"/>
        <v>101521036.79999998</v>
      </c>
      <c r="AF165" s="32">
        <f aca="true" t="shared" si="65" ref="AF165:AF223">AE165*1.12</f>
        <v>113703561.21599999</v>
      </c>
      <c r="AG165" s="32">
        <f>AC165</f>
        <v>18997.199999999997</v>
      </c>
      <c r="AH165" s="32">
        <f>AD165</f>
        <v>5344</v>
      </c>
      <c r="AI165" s="32">
        <f t="shared" si="62"/>
        <v>101521036.79999998</v>
      </c>
      <c r="AJ165" s="32">
        <f aca="true" t="shared" si="66" ref="AJ165:AJ223">AI165*1.12</f>
        <v>113703561.21599999</v>
      </c>
      <c r="AK165" s="32">
        <f>AC165</f>
        <v>18997.199999999997</v>
      </c>
      <c r="AL165" s="32">
        <f>AD165</f>
        <v>5344</v>
      </c>
      <c r="AM165" s="32">
        <f t="shared" si="63"/>
        <v>101521036.79999998</v>
      </c>
      <c r="AN165" s="32">
        <f aca="true" t="shared" si="67" ref="AN165:AN223">AM165*1.12</f>
        <v>113703561.21599999</v>
      </c>
      <c r="AO165" s="32">
        <f>AC165</f>
        <v>18997.199999999997</v>
      </c>
      <c r="AP165" s="32">
        <f>AD165</f>
        <v>5344</v>
      </c>
      <c r="AQ165" s="32">
        <f t="shared" si="64"/>
        <v>101521036.79999998</v>
      </c>
      <c r="AR165" s="32">
        <f aca="true" t="shared" si="68" ref="AR165:AR223">AQ165*1.12</f>
        <v>113703561.21599999</v>
      </c>
      <c r="AS165" s="37"/>
      <c r="AT165" s="37"/>
      <c r="AU165" s="37">
        <f aca="true" t="shared" si="69" ref="AU165:AU223">AS165*AT165</f>
        <v>0</v>
      </c>
      <c r="AV165" s="37">
        <f>IF(X165="С НДС",AU165*1.12,AU165)</f>
        <v>0</v>
      </c>
      <c r="AW165" s="37"/>
      <c r="AX165" s="37"/>
      <c r="AY165" s="37">
        <f aca="true" t="shared" si="70" ref="AY165:AY223">AW165*AX165</f>
        <v>0</v>
      </c>
      <c r="AZ165" s="37">
        <f>IF(AB165="С НДС",AY165*1.12,AY165)</f>
        <v>0</v>
      </c>
      <c r="BA165" s="37"/>
      <c r="BB165" s="37"/>
      <c r="BC165" s="37">
        <f aca="true" t="shared" si="71" ref="BC165:BC223">BA165*BB165</f>
        <v>0</v>
      </c>
      <c r="BD165" s="37">
        <f>IF(AF165="С НДС",BC165*1.12,BC165)</f>
        <v>0</v>
      </c>
      <c r="BE165" s="37"/>
      <c r="BF165" s="37"/>
      <c r="BG165" s="37">
        <f aca="true" t="shared" si="72" ref="BG165:BG223">BE165*BF165</f>
        <v>0</v>
      </c>
      <c r="BH165" s="37">
        <f>IF(AJ165="С НДС",BG165*1.12,BG165)</f>
        <v>0</v>
      </c>
      <c r="BI165" s="37"/>
      <c r="BJ165" s="37"/>
      <c r="BK165" s="37">
        <f aca="true" t="shared" si="73" ref="BK165:BK223">BI165*BJ165</f>
        <v>0</v>
      </c>
      <c r="BL165" s="37">
        <f>IF(AN165="С НДС",BK165*1.12,BK165)</f>
        <v>0</v>
      </c>
      <c r="BM165" s="37"/>
      <c r="BN165" s="37"/>
      <c r="BO165" s="37">
        <f>BM165*BN165</f>
        <v>0</v>
      </c>
      <c r="BP165" s="37">
        <f>IF(AR165="С НДС",BO165*1.12,BO165)</f>
        <v>0</v>
      </c>
      <c r="BQ165" s="37"/>
      <c r="BR165" s="37"/>
      <c r="BS165" s="37">
        <f>BQ165*BR165</f>
        <v>0</v>
      </c>
      <c r="BT165" s="37">
        <f>IF(AV165="С НДС",BS165*1.12,BS165)</f>
        <v>0</v>
      </c>
      <c r="BU165" s="37"/>
      <c r="BV165" s="37"/>
      <c r="BW165" s="37">
        <f>BU165*BV165</f>
        <v>0</v>
      </c>
      <c r="BX165" s="37">
        <f>IF(AZ165="С НДС",BW165*1.12,BW165)</f>
        <v>0</v>
      </c>
      <c r="BY165" s="37"/>
      <c r="BZ165" s="37"/>
      <c r="CA165" s="37">
        <f>BY165*BZ165</f>
        <v>0</v>
      </c>
      <c r="CB165" s="37">
        <f>IF(BD165="С НДС",CA165*1.12,CA165)</f>
        <v>0</v>
      </c>
      <c r="CC165" s="37"/>
      <c r="CD165" s="37"/>
      <c r="CE165" s="37">
        <f>CC165*CD165</f>
        <v>0</v>
      </c>
      <c r="CF165" s="37">
        <f>IF(BH165="С НДС",CE165*1.12,CE165)</f>
        <v>0</v>
      </c>
      <c r="CG165" s="37"/>
      <c r="CH165" s="37"/>
      <c r="CI165" s="37">
        <f>CG165*CH165</f>
        <v>0</v>
      </c>
      <c r="CJ165" s="37">
        <f>IF(BL165="С НДС",CI165*1.12,CI165)</f>
        <v>0</v>
      </c>
      <c r="CK165" s="37"/>
      <c r="CL165" s="37"/>
      <c r="CM165" s="37">
        <f>CK165*CL165</f>
        <v>0</v>
      </c>
      <c r="CN165" s="37">
        <f>IF(BP165="С НДС",CM165*1.12,CM165)</f>
        <v>0</v>
      </c>
      <c r="CO165" s="37"/>
      <c r="CP165" s="37"/>
      <c r="CQ165" s="37">
        <f>CO165*CP165</f>
        <v>0</v>
      </c>
      <c r="CR165" s="37">
        <f>IF(BT165="С НДС",CQ165*1.12,CQ165)</f>
        <v>0</v>
      </c>
      <c r="CS165" s="37"/>
      <c r="CT165" s="37"/>
      <c r="CU165" s="37">
        <f>CS165*CT165</f>
        <v>0</v>
      </c>
      <c r="CV165" s="37">
        <f>IF(BX165="С НДС",CU165*1.12,CU165)</f>
        <v>0</v>
      </c>
      <c r="CW165" s="37"/>
      <c r="CX165" s="37"/>
      <c r="CY165" s="37">
        <f>CW165*CX165</f>
        <v>0</v>
      </c>
      <c r="CZ165" s="37">
        <f>IF(CB165="С НДС",CY165*1.12,CY165)</f>
        <v>0</v>
      </c>
      <c r="DA165" s="37"/>
      <c r="DB165" s="37"/>
      <c r="DC165" s="37">
        <f>DA165*DB165</f>
        <v>0</v>
      </c>
      <c r="DD165" s="37">
        <f>IF(CF165="С НДС",DC165*1.12,DC165)</f>
        <v>0</v>
      </c>
      <c r="DE165" s="37"/>
      <c r="DF165" s="37"/>
      <c r="DG165" s="37">
        <f>DE165*DF165</f>
        <v>0</v>
      </c>
      <c r="DH165" s="37">
        <f>IF(CJ165="С НДС",DG165*1.12,DG165)</f>
        <v>0</v>
      </c>
      <c r="DI165" s="37"/>
      <c r="DJ165" s="37"/>
      <c r="DK165" s="37">
        <f>DI165*DJ165</f>
        <v>0</v>
      </c>
      <c r="DL165" s="37">
        <f>IF(CN165="С НДС",DK165*1.12,DK165)</f>
        <v>0</v>
      </c>
      <c r="DM165" s="37"/>
      <c r="DN165" s="37"/>
      <c r="DO165" s="37">
        <f>DM165*DN165</f>
        <v>0</v>
      </c>
      <c r="DP165" s="37">
        <f>IF(CR165="С НДС",DO165*1.12,DO165)</f>
        <v>0</v>
      </c>
      <c r="DQ165" s="37"/>
      <c r="DR165" s="37"/>
      <c r="DS165" s="37">
        <f>DQ165*DR165</f>
        <v>0</v>
      </c>
      <c r="DT165" s="37">
        <f>IF(CV165="С НДС",DS165*1.12,DS165)</f>
        <v>0</v>
      </c>
      <c r="DU165" s="37"/>
      <c r="DV165" s="37"/>
      <c r="DW165" s="37">
        <f>DU165*DV165</f>
        <v>0</v>
      </c>
      <c r="DX165" s="37">
        <f>IF(CZ165="С НДС",DW165*1.12,DW165)</f>
        <v>0</v>
      </c>
      <c r="DY165" s="37"/>
      <c r="DZ165" s="37"/>
      <c r="EA165" s="37">
        <f>DY165*DZ165</f>
        <v>0</v>
      </c>
      <c r="EB165" s="37">
        <f>IF(DD165="С НДС",EA165*1.12,EA165)</f>
        <v>0</v>
      </c>
      <c r="EC165" s="32" t="s">
        <v>1915</v>
      </c>
      <c r="ED165" s="32">
        <f>SUM(AU165,AQ165,AM165,AE165,AA165,AI165)</f>
        <v>465304752</v>
      </c>
      <c r="EE165" s="32">
        <f>IF(X165="С НДС",ED165*1.12,ED165)</f>
        <v>521141322.24000007</v>
      </c>
      <c r="EF165" s="33" t="s">
        <v>1532</v>
      </c>
      <c r="EG165" s="63" t="s">
        <v>1916</v>
      </c>
      <c r="EH165" s="38" t="s">
        <v>1917</v>
      </c>
      <c r="EI165" s="68"/>
      <c r="EJ165" s="68"/>
      <c r="EK165" s="68"/>
      <c r="EL165" s="68"/>
      <c r="EM165" s="68"/>
      <c r="EN165" s="68"/>
      <c r="EO165" s="68"/>
      <c r="EP165" s="68"/>
      <c r="EQ165" s="68"/>
    </row>
    <row r="166" spans="1:147" ht="19.5" customHeight="1">
      <c r="A166" s="28"/>
      <c r="B166" s="34" t="s">
        <v>1919</v>
      </c>
      <c r="C166" s="63" t="s">
        <v>1920</v>
      </c>
      <c r="D166" s="63" t="s">
        <v>1921</v>
      </c>
      <c r="E166" s="63" t="s">
        <v>1921</v>
      </c>
      <c r="F166" s="63" t="s">
        <v>855</v>
      </c>
      <c r="G166" s="63"/>
      <c r="H166" s="63"/>
      <c r="I166" s="63">
        <v>100</v>
      </c>
      <c r="J166" s="63">
        <v>710000000</v>
      </c>
      <c r="K166" s="63" t="s">
        <v>1745</v>
      </c>
      <c r="L166" s="63" t="s">
        <v>1912</v>
      </c>
      <c r="M166" s="63" t="s">
        <v>359</v>
      </c>
      <c r="N166" s="35">
        <v>270000000</v>
      </c>
      <c r="O166" s="63" t="s">
        <v>1922</v>
      </c>
      <c r="P166" s="63"/>
      <c r="Q166" s="63" t="s">
        <v>1923</v>
      </c>
      <c r="R166" s="63"/>
      <c r="S166" s="63"/>
      <c r="T166" s="63">
        <v>0</v>
      </c>
      <c r="U166" s="63">
        <v>0</v>
      </c>
      <c r="V166" s="63">
        <v>100</v>
      </c>
      <c r="W166" s="63" t="s">
        <v>1924</v>
      </c>
      <c r="X166" s="63" t="s">
        <v>886</v>
      </c>
      <c r="Y166" s="36">
        <v>776</v>
      </c>
      <c r="Z166" s="37">
        <v>1656</v>
      </c>
      <c r="AA166" s="37">
        <f t="shared" si="59"/>
        <v>1285056</v>
      </c>
      <c r="AB166" s="32">
        <f t="shared" si="60"/>
        <v>1439262.7200000002</v>
      </c>
      <c r="AC166" s="36">
        <v>1555</v>
      </c>
      <c r="AD166" s="37">
        <v>1656</v>
      </c>
      <c r="AE166" s="37">
        <f t="shared" si="61"/>
        <v>2575080</v>
      </c>
      <c r="AF166" s="32">
        <f t="shared" si="65"/>
        <v>2884089.6</v>
      </c>
      <c r="AG166" s="36">
        <v>1555</v>
      </c>
      <c r="AH166" s="37">
        <v>1656</v>
      </c>
      <c r="AI166" s="37">
        <f t="shared" si="62"/>
        <v>2575080</v>
      </c>
      <c r="AJ166" s="32">
        <f t="shared" si="66"/>
        <v>2884089.6</v>
      </c>
      <c r="AK166" s="36">
        <v>1555</v>
      </c>
      <c r="AL166" s="37">
        <v>1656</v>
      </c>
      <c r="AM166" s="37">
        <f t="shared" si="63"/>
        <v>2575080</v>
      </c>
      <c r="AN166" s="32">
        <f t="shared" si="67"/>
        <v>2884089.6</v>
      </c>
      <c r="AO166" s="36">
        <v>1555</v>
      </c>
      <c r="AP166" s="37">
        <v>1656</v>
      </c>
      <c r="AQ166" s="37">
        <f t="shared" si="64"/>
        <v>2575080</v>
      </c>
      <c r="AR166" s="32">
        <f t="shared" si="68"/>
        <v>2884089.6</v>
      </c>
      <c r="AS166" s="36">
        <v>1555</v>
      </c>
      <c r="AT166" s="37">
        <v>1656</v>
      </c>
      <c r="AU166" s="37">
        <f t="shared" si="69"/>
        <v>2575080</v>
      </c>
      <c r="AV166" s="32">
        <f aca="true" t="shared" si="74" ref="AV166:AV224">AU166*1.12</f>
        <v>2884089.6</v>
      </c>
      <c r="AW166" s="36">
        <v>1555</v>
      </c>
      <c r="AX166" s="37">
        <v>1656</v>
      </c>
      <c r="AY166" s="37">
        <f t="shared" si="70"/>
        <v>2575080</v>
      </c>
      <c r="AZ166" s="32">
        <f aca="true" t="shared" si="75" ref="AZ166:AZ224">AY166*1.12</f>
        <v>2884089.6</v>
      </c>
      <c r="BA166" s="36">
        <v>1555</v>
      </c>
      <c r="BB166" s="37">
        <v>1656</v>
      </c>
      <c r="BC166" s="37">
        <f t="shared" si="71"/>
        <v>2575080</v>
      </c>
      <c r="BD166" s="32">
        <f aca="true" t="shared" si="76" ref="BD166:BD224">BC166*1.12</f>
        <v>2884089.6</v>
      </c>
      <c r="BE166" s="36">
        <v>1555</v>
      </c>
      <c r="BF166" s="37">
        <v>1656</v>
      </c>
      <c r="BG166" s="37">
        <f t="shared" si="72"/>
        <v>2575080</v>
      </c>
      <c r="BH166" s="32">
        <f aca="true" t="shared" si="77" ref="BH166:BH224">BG166*1.12</f>
        <v>2884089.6</v>
      </c>
      <c r="BI166" s="36">
        <v>1555</v>
      </c>
      <c r="BJ166" s="37">
        <v>1656</v>
      </c>
      <c r="BK166" s="37">
        <f t="shared" si="73"/>
        <v>2575080</v>
      </c>
      <c r="BL166" s="32">
        <f aca="true" t="shared" si="78" ref="BL166:BL224">BK166*1.12</f>
        <v>2884089.6</v>
      </c>
      <c r="BM166" s="37"/>
      <c r="BN166" s="37"/>
      <c r="BO166" s="37">
        <f aca="true" t="shared" si="79" ref="BO166:BO256">BM166*BN166</f>
        <v>0</v>
      </c>
      <c r="BP166" s="37">
        <f aca="true" t="shared" si="80" ref="BP166:BP256">IF(AR166="С НДС",BO166*1.12,BO166)</f>
        <v>0</v>
      </c>
      <c r="BQ166" s="37"/>
      <c r="BR166" s="37"/>
      <c r="BS166" s="37">
        <f aca="true" t="shared" si="81" ref="BS166:BS256">BQ166*BR166</f>
        <v>0</v>
      </c>
      <c r="BT166" s="37">
        <f aca="true" t="shared" si="82" ref="BT166:BT256">IF(AV166="С НДС",BS166*1.12,BS166)</f>
        <v>0</v>
      </c>
      <c r="BU166" s="37"/>
      <c r="BV166" s="37"/>
      <c r="BW166" s="37">
        <f aca="true" t="shared" si="83" ref="BW166:BW256">BU166*BV166</f>
        <v>0</v>
      </c>
      <c r="BX166" s="37">
        <f aca="true" t="shared" si="84" ref="BX166:BX256">IF(AZ166="С НДС",BW166*1.12,BW166)</f>
        <v>0</v>
      </c>
      <c r="BY166" s="37"/>
      <c r="BZ166" s="37"/>
      <c r="CA166" s="37">
        <f aca="true" t="shared" si="85" ref="CA166:CA256">BY166*BZ166</f>
        <v>0</v>
      </c>
      <c r="CB166" s="37">
        <f aca="true" t="shared" si="86" ref="CB166:CB256">IF(BD166="С НДС",CA166*1.12,CA166)</f>
        <v>0</v>
      </c>
      <c r="CC166" s="37"/>
      <c r="CD166" s="37"/>
      <c r="CE166" s="37">
        <f aca="true" t="shared" si="87" ref="CE166:CE256">CC166*CD166</f>
        <v>0</v>
      </c>
      <c r="CF166" s="37">
        <f aca="true" t="shared" si="88" ref="CF166:CF256">IF(BH166="С НДС",CE166*1.12,CE166)</f>
        <v>0</v>
      </c>
      <c r="CG166" s="37"/>
      <c r="CH166" s="37"/>
      <c r="CI166" s="37">
        <f aca="true" t="shared" si="89" ref="CI166:CI256">CG166*CH166</f>
        <v>0</v>
      </c>
      <c r="CJ166" s="37">
        <f aca="true" t="shared" si="90" ref="CJ166:CJ256">IF(BL166="С НДС",CI166*1.12,CI166)</f>
        <v>0</v>
      </c>
      <c r="CK166" s="37"/>
      <c r="CL166" s="37"/>
      <c r="CM166" s="37">
        <f aca="true" t="shared" si="91" ref="CM166:CM256">CK166*CL166</f>
        <v>0</v>
      </c>
      <c r="CN166" s="37">
        <f aca="true" t="shared" si="92" ref="CN166:CN256">IF(BP166="С НДС",CM166*1.12,CM166)</f>
        <v>0</v>
      </c>
      <c r="CO166" s="37"/>
      <c r="CP166" s="37"/>
      <c r="CQ166" s="37">
        <f aca="true" t="shared" si="93" ref="CQ166:CQ256">CO166*CP166</f>
        <v>0</v>
      </c>
      <c r="CR166" s="37">
        <f aca="true" t="shared" si="94" ref="CR166:CR256">IF(BT166="С НДС",CQ166*1.12,CQ166)</f>
        <v>0</v>
      </c>
      <c r="CS166" s="37"/>
      <c r="CT166" s="37"/>
      <c r="CU166" s="37">
        <f aca="true" t="shared" si="95" ref="CU166:CU256">CS166*CT166</f>
        <v>0</v>
      </c>
      <c r="CV166" s="37">
        <f aca="true" t="shared" si="96" ref="CV166:CV256">IF(BX166="С НДС",CU166*1.12,CU166)</f>
        <v>0</v>
      </c>
      <c r="CW166" s="37"/>
      <c r="CX166" s="37"/>
      <c r="CY166" s="37">
        <f aca="true" t="shared" si="97" ref="CY166:CY256">CW166*CX166</f>
        <v>0</v>
      </c>
      <c r="CZ166" s="37">
        <f aca="true" t="shared" si="98" ref="CZ166:CZ256">IF(CB166="С НДС",CY166*1.12,CY166)</f>
        <v>0</v>
      </c>
      <c r="DA166" s="37"/>
      <c r="DB166" s="37"/>
      <c r="DC166" s="37">
        <f aca="true" t="shared" si="99" ref="DC166:DC256">DA166*DB166</f>
        <v>0</v>
      </c>
      <c r="DD166" s="37">
        <f aca="true" t="shared" si="100" ref="DD166:DD256">IF(CF166="С НДС",DC166*1.12,DC166)</f>
        <v>0</v>
      </c>
      <c r="DE166" s="37"/>
      <c r="DF166" s="37"/>
      <c r="DG166" s="37">
        <f aca="true" t="shared" si="101" ref="DG166:DG256">DE166*DF166</f>
        <v>0</v>
      </c>
      <c r="DH166" s="37">
        <f aca="true" t="shared" si="102" ref="DH166:DH256">IF(CJ166="С НДС",DG166*1.12,DG166)</f>
        <v>0</v>
      </c>
      <c r="DI166" s="37"/>
      <c r="DJ166" s="37"/>
      <c r="DK166" s="37">
        <f aca="true" t="shared" si="103" ref="DK166:DK256">DI166*DJ166</f>
        <v>0</v>
      </c>
      <c r="DL166" s="37">
        <f aca="true" t="shared" si="104" ref="DL166:DL256">IF(CN166="С НДС",DK166*1.12,DK166)</f>
        <v>0</v>
      </c>
      <c r="DM166" s="37"/>
      <c r="DN166" s="37"/>
      <c r="DO166" s="37">
        <f aca="true" t="shared" si="105" ref="DO166:DO256">DM166*DN166</f>
        <v>0</v>
      </c>
      <c r="DP166" s="37">
        <f aca="true" t="shared" si="106" ref="DP166:DP256">IF(CR166="С НДС",DO166*1.12,DO166)</f>
        <v>0</v>
      </c>
      <c r="DQ166" s="37"/>
      <c r="DR166" s="37"/>
      <c r="DS166" s="37">
        <f aca="true" t="shared" si="107" ref="DS166:DS256">DQ166*DR166</f>
        <v>0</v>
      </c>
      <c r="DT166" s="37">
        <f aca="true" t="shared" si="108" ref="DT166:DT256">IF(CV166="С НДС",DS166*1.12,DS166)</f>
        <v>0</v>
      </c>
      <c r="DU166" s="37"/>
      <c r="DV166" s="37"/>
      <c r="DW166" s="37">
        <f aca="true" t="shared" si="109" ref="DW166:DW256">DU166*DV166</f>
        <v>0</v>
      </c>
      <c r="DX166" s="37">
        <f aca="true" t="shared" si="110" ref="DX166:DX256">IF(CZ166="С НДС",DW166*1.12,DW166)</f>
        <v>0</v>
      </c>
      <c r="DY166" s="37"/>
      <c r="DZ166" s="37"/>
      <c r="EA166" s="37">
        <f aca="true" t="shared" si="111" ref="EA166:EA256">DY166*DZ166</f>
        <v>0</v>
      </c>
      <c r="EB166" s="37">
        <f aca="true" t="shared" si="112" ref="EB166:EB256">IF(DD166="С НДС",EA166*1.12,EA166)</f>
        <v>0</v>
      </c>
      <c r="EC166" s="32">
        <f>Y166+AC166+AG166+AK166+AO166+AS166+AW166+BA166+BE166+BI166+BM166+BQ166+BU166+BY166+CC166+CG166+CK166+CO166+CS166+CW166+DA166+DE166+DI166+DM166+DQ166+DU166+DY166</f>
        <v>14771</v>
      </c>
      <c r="ED166" s="32">
        <v>0</v>
      </c>
      <c r="EE166" s="32">
        <v>0</v>
      </c>
      <c r="EF166" s="38" t="s">
        <v>1532</v>
      </c>
      <c r="EG166" s="63" t="s">
        <v>2061</v>
      </c>
      <c r="EH166" s="38" t="s">
        <v>2062</v>
      </c>
      <c r="EI166" s="68"/>
      <c r="EJ166" s="68"/>
      <c r="EK166" s="68"/>
      <c r="EL166" s="68"/>
      <c r="EM166" s="68"/>
      <c r="EN166" s="68"/>
      <c r="EO166" s="68"/>
      <c r="EP166" s="68"/>
      <c r="EQ166" s="68"/>
    </row>
    <row r="167" spans="1:147" ht="19.5" customHeight="1">
      <c r="A167" s="28"/>
      <c r="B167" s="45" t="s">
        <v>2067</v>
      </c>
      <c r="C167" s="46" t="s">
        <v>1920</v>
      </c>
      <c r="D167" s="46" t="s">
        <v>1921</v>
      </c>
      <c r="E167" s="46" t="s">
        <v>1921</v>
      </c>
      <c r="F167" s="46" t="s">
        <v>855</v>
      </c>
      <c r="G167" s="46"/>
      <c r="H167" s="46"/>
      <c r="I167" s="46" t="s">
        <v>1655</v>
      </c>
      <c r="J167" s="46">
        <v>710000000</v>
      </c>
      <c r="K167" s="46" t="s">
        <v>1531</v>
      </c>
      <c r="L167" s="46" t="s">
        <v>1912</v>
      </c>
      <c r="M167" s="46" t="s">
        <v>359</v>
      </c>
      <c r="N167" s="46">
        <v>110000000</v>
      </c>
      <c r="O167" s="46" t="s">
        <v>2068</v>
      </c>
      <c r="P167" s="46"/>
      <c r="Q167" s="46" t="s">
        <v>1923</v>
      </c>
      <c r="R167" s="46"/>
      <c r="S167" s="46"/>
      <c r="T167" s="46">
        <v>0</v>
      </c>
      <c r="U167" s="46">
        <v>0</v>
      </c>
      <c r="V167" s="46">
        <v>100</v>
      </c>
      <c r="W167" s="46" t="s">
        <v>1924</v>
      </c>
      <c r="X167" s="46" t="s">
        <v>886</v>
      </c>
      <c r="Y167" s="55">
        <v>47653</v>
      </c>
      <c r="Z167" s="56">
        <v>2495</v>
      </c>
      <c r="AA167" s="56">
        <f>Y167*Z167</f>
        <v>118894235</v>
      </c>
      <c r="AB167" s="57">
        <f>AA167*1.12</f>
        <v>133161543.20000002</v>
      </c>
      <c r="AC167" s="55">
        <v>95306</v>
      </c>
      <c r="AD167" s="56">
        <v>2495</v>
      </c>
      <c r="AE167" s="56">
        <f>AC167*AD167</f>
        <v>237788470</v>
      </c>
      <c r="AF167" s="57">
        <f>AE167*1.12</f>
        <v>266323086.40000004</v>
      </c>
      <c r="AG167" s="55">
        <v>95306</v>
      </c>
      <c r="AH167" s="56">
        <v>2495</v>
      </c>
      <c r="AI167" s="56">
        <f>AG167*AH167</f>
        <v>237788470</v>
      </c>
      <c r="AJ167" s="57">
        <f>AI167*1.12</f>
        <v>266323086.40000004</v>
      </c>
      <c r="AK167" s="55">
        <v>95306</v>
      </c>
      <c r="AL167" s="56">
        <v>2495</v>
      </c>
      <c r="AM167" s="56">
        <f>AK167*AL167</f>
        <v>237788470</v>
      </c>
      <c r="AN167" s="57">
        <f>AM167*1.12</f>
        <v>266323086.40000004</v>
      </c>
      <c r="AO167" s="55">
        <v>95306</v>
      </c>
      <c r="AP167" s="56">
        <v>2495</v>
      </c>
      <c r="AQ167" s="56">
        <f>AO167*AP167</f>
        <v>237788470</v>
      </c>
      <c r="AR167" s="57">
        <f>AQ167*1.12</f>
        <v>266323086.40000004</v>
      </c>
      <c r="AS167" s="55">
        <v>95306</v>
      </c>
      <c r="AT167" s="56">
        <v>2495</v>
      </c>
      <c r="AU167" s="56">
        <f>AS167*AT167</f>
        <v>237788470</v>
      </c>
      <c r="AV167" s="57">
        <f>AU167*1.12</f>
        <v>266323086.40000004</v>
      </c>
      <c r="AW167" s="55">
        <v>95306</v>
      </c>
      <c r="AX167" s="56">
        <v>2495</v>
      </c>
      <c r="AY167" s="56">
        <f>AW167*AX167</f>
        <v>237788470</v>
      </c>
      <c r="AZ167" s="57">
        <f>AY167*1.12</f>
        <v>266323086.40000004</v>
      </c>
      <c r="BA167" s="55">
        <v>95306</v>
      </c>
      <c r="BB167" s="56">
        <v>2495</v>
      </c>
      <c r="BC167" s="56">
        <f>BA167*BB167</f>
        <v>237788470</v>
      </c>
      <c r="BD167" s="57">
        <f>BC167*1.12</f>
        <v>266323086.40000004</v>
      </c>
      <c r="BE167" s="55">
        <v>95306</v>
      </c>
      <c r="BF167" s="56">
        <v>2495</v>
      </c>
      <c r="BG167" s="56">
        <f>BE167*BF167</f>
        <v>237788470</v>
      </c>
      <c r="BH167" s="57">
        <f>BG167*1.12</f>
        <v>266323086.40000004</v>
      </c>
      <c r="BI167" s="56">
        <v>95306</v>
      </c>
      <c r="BJ167" s="56">
        <v>2495</v>
      </c>
      <c r="BK167" s="56">
        <f>BI167*BJ167</f>
        <v>237788470</v>
      </c>
      <c r="BL167" s="57">
        <f>BK167*1.12</f>
        <v>266323086.40000004</v>
      </c>
      <c r="BM167" s="37"/>
      <c r="BN167" s="37"/>
      <c r="BO167" s="37">
        <f>BM167*BN167</f>
        <v>0</v>
      </c>
      <c r="BP167" s="37">
        <f>IF(AR167="С НДС",BO167*1.12,BO167)</f>
        <v>0</v>
      </c>
      <c r="BQ167" s="37"/>
      <c r="BR167" s="37"/>
      <c r="BS167" s="37">
        <f>BQ167*BR167</f>
        <v>0</v>
      </c>
      <c r="BT167" s="37">
        <f>IF(AV167="С НДС",BS167*1.12,BS167)</f>
        <v>0</v>
      </c>
      <c r="BU167" s="37"/>
      <c r="BV167" s="37"/>
      <c r="BW167" s="37">
        <f>BU167*BV167</f>
        <v>0</v>
      </c>
      <c r="BX167" s="37">
        <f>IF(AZ167="С НДС",BW167*1.12,BW167)</f>
        <v>0</v>
      </c>
      <c r="BY167" s="37"/>
      <c r="BZ167" s="37"/>
      <c r="CA167" s="37">
        <f>BY167*BZ167</f>
        <v>0</v>
      </c>
      <c r="CB167" s="37">
        <f>IF(BD167="С НДС",CA167*1.12,CA167)</f>
        <v>0</v>
      </c>
      <c r="CC167" s="37"/>
      <c r="CD167" s="37"/>
      <c r="CE167" s="37">
        <f>CC167*CD167</f>
        <v>0</v>
      </c>
      <c r="CF167" s="37">
        <f>IF(BH167="С НДС",CE167*1.12,CE167)</f>
        <v>0</v>
      </c>
      <c r="CG167" s="37"/>
      <c r="CH167" s="37"/>
      <c r="CI167" s="37">
        <f>CG167*CH167</f>
        <v>0</v>
      </c>
      <c r="CJ167" s="37">
        <f>IF(BL167="С НДС",CI167*1.12,CI167)</f>
        <v>0</v>
      </c>
      <c r="CK167" s="37"/>
      <c r="CL167" s="37"/>
      <c r="CM167" s="37">
        <f>CK167*CL167</f>
        <v>0</v>
      </c>
      <c r="CN167" s="37">
        <f>IF(BP167="С НДС",CM167*1.12,CM167)</f>
        <v>0</v>
      </c>
      <c r="CO167" s="37"/>
      <c r="CP167" s="37"/>
      <c r="CQ167" s="37">
        <f>CO167*CP167</f>
        <v>0</v>
      </c>
      <c r="CR167" s="37">
        <f>IF(BT167="С НДС",CQ167*1.12,CQ167)</f>
        <v>0</v>
      </c>
      <c r="CS167" s="37"/>
      <c r="CT167" s="37"/>
      <c r="CU167" s="37">
        <f>CS167*CT167</f>
        <v>0</v>
      </c>
      <c r="CV167" s="37">
        <f>IF(BX167="С НДС",CU167*1.12,CU167)</f>
        <v>0</v>
      </c>
      <c r="CW167" s="37"/>
      <c r="CX167" s="37"/>
      <c r="CY167" s="37">
        <f>CW167*CX167</f>
        <v>0</v>
      </c>
      <c r="CZ167" s="37">
        <f>IF(CB167="С НДС",CY167*1.12,CY167)</f>
        <v>0</v>
      </c>
      <c r="DA167" s="37"/>
      <c r="DB167" s="37"/>
      <c r="DC167" s="37">
        <f>DA167*DB167</f>
        <v>0</v>
      </c>
      <c r="DD167" s="37">
        <f>IF(CF167="С НДС",DC167*1.12,DC167)</f>
        <v>0</v>
      </c>
      <c r="DE167" s="37"/>
      <c r="DF167" s="37"/>
      <c r="DG167" s="37">
        <f>DE167*DF167</f>
        <v>0</v>
      </c>
      <c r="DH167" s="37">
        <f>IF(CJ167="С НДС",DG167*1.12,DG167)</f>
        <v>0</v>
      </c>
      <c r="DI167" s="37"/>
      <c r="DJ167" s="37"/>
      <c r="DK167" s="37">
        <f>DI167*DJ167</f>
        <v>0</v>
      </c>
      <c r="DL167" s="37">
        <f>IF(CN167="С НДС",DK167*1.12,DK167)</f>
        <v>0</v>
      </c>
      <c r="DM167" s="37"/>
      <c r="DN167" s="37"/>
      <c r="DO167" s="37">
        <f>DM167*DN167</f>
        <v>0</v>
      </c>
      <c r="DP167" s="37">
        <f>IF(CR167="С НДС",DO167*1.12,DO167)</f>
        <v>0</v>
      </c>
      <c r="DQ167" s="37"/>
      <c r="DR167" s="37"/>
      <c r="DS167" s="37">
        <f>DQ167*DR167</f>
        <v>0</v>
      </c>
      <c r="DT167" s="37">
        <f>IF(CV167="С НДС",DS167*1.12,DS167)</f>
        <v>0</v>
      </c>
      <c r="DU167" s="37"/>
      <c r="DV167" s="37"/>
      <c r="DW167" s="37">
        <f>DU167*DV167</f>
        <v>0</v>
      </c>
      <c r="DX167" s="37">
        <f>IF(CZ167="С НДС",DW167*1.12,DW167)</f>
        <v>0</v>
      </c>
      <c r="DY167" s="37"/>
      <c r="DZ167" s="37"/>
      <c r="EA167" s="37">
        <f>DY167*DZ167</f>
        <v>0</v>
      </c>
      <c r="EB167" s="37">
        <f>IF(DD167="С НДС",EA167*1.12,EA167)</f>
        <v>0</v>
      </c>
      <c r="EC167" s="32">
        <f aca="true" t="shared" si="113" ref="EC167:EC198">Y167+AC167+AG167+AK167+AO167+AS167+AW167+BA167+BE167+BI167+BM167+BQ167+BU167+BY167+CC167+CG167+CK167+CO167+CS167+CW167+DA167+DE167+DI167+DM167+DQ167+DU167+DY167</f>
        <v>905407</v>
      </c>
      <c r="ED167" s="32">
        <v>0</v>
      </c>
      <c r="EE167" s="32">
        <f>IF(X167="С НДС",ED167*1.12,ED167)</f>
        <v>0</v>
      </c>
      <c r="EF167" s="58" t="s">
        <v>1532</v>
      </c>
      <c r="EG167" s="46" t="s">
        <v>2061</v>
      </c>
      <c r="EH167" s="58" t="s">
        <v>2062</v>
      </c>
      <c r="EI167" s="46"/>
      <c r="EJ167" s="46"/>
      <c r="EK167" s="46"/>
      <c r="EL167" s="46"/>
      <c r="EM167" s="46"/>
      <c r="EN167" s="46"/>
      <c r="EO167" s="46"/>
      <c r="EP167" s="46"/>
      <c r="EQ167" s="46"/>
    </row>
    <row r="168" spans="1:147" ht="19.5" customHeight="1">
      <c r="A168" s="28"/>
      <c r="B168" s="45" t="s">
        <v>2107</v>
      </c>
      <c r="C168" s="46" t="s">
        <v>1920</v>
      </c>
      <c r="D168" s="46" t="s">
        <v>1921</v>
      </c>
      <c r="E168" s="46" t="s">
        <v>1921</v>
      </c>
      <c r="F168" s="46" t="s">
        <v>855</v>
      </c>
      <c r="G168" s="46"/>
      <c r="H168" s="46"/>
      <c r="I168" s="46" t="s">
        <v>1655</v>
      </c>
      <c r="J168" s="46">
        <v>710000000</v>
      </c>
      <c r="K168" s="46" t="s">
        <v>1531</v>
      </c>
      <c r="L168" s="46" t="s">
        <v>2101</v>
      </c>
      <c r="M168" s="46" t="s">
        <v>359</v>
      </c>
      <c r="N168" s="46">
        <v>110000000</v>
      </c>
      <c r="O168" s="46" t="s">
        <v>2068</v>
      </c>
      <c r="P168" s="46"/>
      <c r="Q168" s="46" t="s">
        <v>1923</v>
      </c>
      <c r="R168" s="46"/>
      <c r="S168" s="46"/>
      <c r="T168" s="46">
        <v>0</v>
      </c>
      <c r="U168" s="46">
        <v>0</v>
      </c>
      <c r="V168" s="46">
        <v>100</v>
      </c>
      <c r="W168" s="46" t="s">
        <v>1924</v>
      </c>
      <c r="X168" s="46" t="s">
        <v>886</v>
      </c>
      <c r="Y168" s="55">
        <v>31769</v>
      </c>
      <c r="Z168" s="56">
        <v>2495</v>
      </c>
      <c r="AA168" s="56">
        <f>Y168*Z168</f>
        <v>79263655</v>
      </c>
      <c r="AB168" s="57">
        <f>AA168*1.12</f>
        <v>88775293.60000001</v>
      </c>
      <c r="AC168" s="55">
        <v>95306</v>
      </c>
      <c r="AD168" s="56">
        <v>2495</v>
      </c>
      <c r="AE168" s="56">
        <f>AC168*AD168</f>
        <v>237788470</v>
      </c>
      <c r="AF168" s="57">
        <f>AE168*1.12</f>
        <v>266323086.40000004</v>
      </c>
      <c r="AG168" s="55">
        <v>95306</v>
      </c>
      <c r="AH168" s="56">
        <v>2495</v>
      </c>
      <c r="AI168" s="56">
        <f>AG168*AH168</f>
        <v>237788470</v>
      </c>
      <c r="AJ168" s="57">
        <f>AI168*1.12</f>
        <v>266323086.40000004</v>
      </c>
      <c r="AK168" s="55">
        <v>95306</v>
      </c>
      <c r="AL168" s="56">
        <v>2495</v>
      </c>
      <c r="AM168" s="56">
        <f>AK168*AL168</f>
        <v>237788470</v>
      </c>
      <c r="AN168" s="57">
        <f>AM168*1.12</f>
        <v>266323086.40000004</v>
      </c>
      <c r="AO168" s="55">
        <v>95306</v>
      </c>
      <c r="AP168" s="56">
        <v>2495</v>
      </c>
      <c r="AQ168" s="56">
        <f>AO168*AP168</f>
        <v>237788470</v>
      </c>
      <c r="AR168" s="57">
        <f>AQ168*1.12</f>
        <v>266323086.40000004</v>
      </c>
      <c r="AS168" s="55">
        <v>95306</v>
      </c>
      <c r="AT168" s="56">
        <v>2495</v>
      </c>
      <c r="AU168" s="56">
        <f>AS168*AT168</f>
        <v>237788470</v>
      </c>
      <c r="AV168" s="57">
        <f>AU168*1.12</f>
        <v>266323086.40000004</v>
      </c>
      <c r="AW168" s="55">
        <v>95306</v>
      </c>
      <c r="AX168" s="56">
        <v>2495</v>
      </c>
      <c r="AY168" s="56">
        <f>AW168*AX168</f>
        <v>237788470</v>
      </c>
      <c r="AZ168" s="57">
        <f>AY168*1.12</f>
        <v>266323086.40000004</v>
      </c>
      <c r="BA168" s="55">
        <v>95306</v>
      </c>
      <c r="BB168" s="56">
        <v>2495</v>
      </c>
      <c r="BC168" s="56">
        <f>BA168*BB168</f>
        <v>237788470</v>
      </c>
      <c r="BD168" s="57">
        <f>BC168*1.12</f>
        <v>266323086.40000004</v>
      </c>
      <c r="BE168" s="55">
        <v>95306</v>
      </c>
      <c r="BF168" s="56">
        <v>2495</v>
      </c>
      <c r="BG168" s="56">
        <f>BE168*BF168</f>
        <v>237788470</v>
      </c>
      <c r="BH168" s="57">
        <f>BG168*1.12</f>
        <v>266323086.40000004</v>
      </c>
      <c r="BI168" s="56">
        <v>95306</v>
      </c>
      <c r="BJ168" s="56">
        <v>2495</v>
      </c>
      <c r="BK168" s="56">
        <f>BI168*BJ168</f>
        <v>237788470</v>
      </c>
      <c r="BL168" s="57">
        <f>BK168*1.12</f>
        <v>266323086.40000004</v>
      </c>
      <c r="BM168" s="37"/>
      <c r="BN168" s="37"/>
      <c r="BO168" s="37">
        <f>BM168*BN168</f>
        <v>0</v>
      </c>
      <c r="BP168" s="37">
        <f>IF(AR168="С НДС",BO168*1.12,BO168)</f>
        <v>0</v>
      </c>
      <c r="BQ168" s="37"/>
      <c r="BR168" s="37"/>
      <c r="BS168" s="37">
        <f>BQ168*BR168</f>
        <v>0</v>
      </c>
      <c r="BT168" s="37">
        <f>IF(AV168="С НДС",BS168*1.12,BS168)</f>
        <v>0</v>
      </c>
      <c r="BU168" s="37"/>
      <c r="BV168" s="37"/>
      <c r="BW168" s="37">
        <f>BU168*BV168</f>
        <v>0</v>
      </c>
      <c r="BX168" s="37">
        <f>IF(AZ168="С НДС",BW168*1.12,BW168)</f>
        <v>0</v>
      </c>
      <c r="BY168" s="37"/>
      <c r="BZ168" s="37"/>
      <c r="CA168" s="37">
        <f>BY168*BZ168</f>
        <v>0</v>
      </c>
      <c r="CB168" s="37">
        <f>IF(BD168="С НДС",CA168*1.12,CA168)</f>
        <v>0</v>
      </c>
      <c r="CC168" s="37"/>
      <c r="CD168" s="37"/>
      <c r="CE168" s="37">
        <f>CC168*CD168</f>
        <v>0</v>
      </c>
      <c r="CF168" s="37">
        <f>IF(BH168="С НДС",CE168*1.12,CE168)</f>
        <v>0</v>
      </c>
      <c r="CG168" s="37"/>
      <c r="CH168" s="37"/>
      <c r="CI168" s="37">
        <f>CG168*CH168</f>
        <v>0</v>
      </c>
      <c r="CJ168" s="37">
        <f>IF(BL168="С НДС",CI168*1.12,CI168)</f>
        <v>0</v>
      </c>
      <c r="CK168" s="37"/>
      <c r="CL168" s="37"/>
      <c r="CM168" s="37">
        <f>CK168*CL168</f>
        <v>0</v>
      </c>
      <c r="CN168" s="37">
        <f>IF(BP168="С НДС",CM168*1.12,CM168)</f>
        <v>0</v>
      </c>
      <c r="CO168" s="37"/>
      <c r="CP168" s="37"/>
      <c r="CQ168" s="37">
        <f>CO168*CP168</f>
        <v>0</v>
      </c>
      <c r="CR168" s="37">
        <f>IF(BT168="С НДС",CQ168*1.12,CQ168)</f>
        <v>0</v>
      </c>
      <c r="CS168" s="37"/>
      <c r="CT168" s="37"/>
      <c r="CU168" s="37">
        <f>CS168*CT168</f>
        <v>0</v>
      </c>
      <c r="CV168" s="37">
        <f>IF(BX168="С НДС",CU168*1.12,CU168)</f>
        <v>0</v>
      </c>
      <c r="CW168" s="37"/>
      <c r="CX168" s="37"/>
      <c r="CY168" s="37">
        <f>CW168*CX168</f>
        <v>0</v>
      </c>
      <c r="CZ168" s="37">
        <f>IF(CB168="С НДС",CY168*1.12,CY168)</f>
        <v>0</v>
      </c>
      <c r="DA168" s="37"/>
      <c r="DB168" s="37"/>
      <c r="DC168" s="37">
        <f>DA168*DB168</f>
        <v>0</v>
      </c>
      <c r="DD168" s="37">
        <f>IF(CF168="С НДС",DC168*1.12,DC168)</f>
        <v>0</v>
      </c>
      <c r="DE168" s="37"/>
      <c r="DF168" s="37"/>
      <c r="DG168" s="37">
        <f>DE168*DF168</f>
        <v>0</v>
      </c>
      <c r="DH168" s="37">
        <f>IF(CJ168="С НДС",DG168*1.12,DG168)</f>
        <v>0</v>
      </c>
      <c r="DI168" s="37"/>
      <c r="DJ168" s="37"/>
      <c r="DK168" s="37">
        <f>DI168*DJ168</f>
        <v>0</v>
      </c>
      <c r="DL168" s="37">
        <f>IF(CN168="С НДС",DK168*1.12,DK168)</f>
        <v>0</v>
      </c>
      <c r="DM168" s="37"/>
      <c r="DN168" s="37"/>
      <c r="DO168" s="37">
        <f>DM168*DN168</f>
        <v>0</v>
      </c>
      <c r="DP168" s="37">
        <f>IF(CR168="С НДС",DO168*1.12,DO168)</f>
        <v>0</v>
      </c>
      <c r="DQ168" s="37"/>
      <c r="DR168" s="37"/>
      <c r="DS168" s="37">
        <f>DQ168*DR168</f>
        <v>0</v>
      </c>
      <c r="DT168" s="37">
        <f>IF(CV168="С НДС",DS168*1.12,DS168)</f>
        <v>0</v>
      </c>
      <c r="DU168" s="37"/>
      <c r="DV168" s="37"/>
      <c r="DW168" s="37">
        <f>DU168*DV168</f>
        <v>0</v>
      </c>
      <c r="DX168" s="37">
        <f>IF(CZ168="С НДС",DW168*1.12,DW168)</f>
        <v>0</v>
      </c>
      <c r="DY168" s="37"/>
      <c r="DZ168" s="37"/>
      <c r="EA168" s="37">
        <f>DY168*DZ168</f>
        <v>0</v>
      </c>
      <c r="EB168" s="37">
        <f>IF(DD168="С НДС",EA168*1.12,EA168)</f>
        <v>0</v>
      </c>
      <c r="EC168" s="32">
        <f>Y168+AC168+AG168+AK168+AO168+AS168+AW168+BA168+BE168+BI168+BM168+BQ168+BU168+BY168+CC168+CG168+CK168+CO168+CS168+CW168+DA168+DE168+DI168+DM168+DQ168+DU168+DY168</f>
        <v>889523</v>
      </c>
      <c r="ED168" s="32">
        <v>0</v>
      </c>
      <c r="EE168" s="32">
        <v>0</v>
      </c>
      <c r="EF168" s="58" t="s">
        <v>1532</v>
      </c>
      <c r="EG168" s="46" t="s">
        <v>2061</v>
      </c>
      <c r="EH168" s="58" t="s">
        <v>2062</v>
      </c>
      <c r="EI168" s="46"/>
      <c r="EJ168" s="46"/>
      <c r="EK168" s="46"/>
      <c r="EL168" s="46"/>
      <c r="EM168" s="46"/>
      <c r="EN168" s="46"/>
      <c r="EO168" s="46"/>
      <c r="EP168" s="46"/>
      <c r="EQ168" s="46"/>
    </row>
    <row r="169" spans="1:147" ht="19.5" customHeight="1">
      <c r="A169" s="28"/>
      <c r="B169" s="45" t="s">
        <v>2129</v>
      </c>
      <c r="C169" s="46" t="s">
        <v>1920</v>
      </c>
      <c r="D169" s="46" t="s">
        <v>1921</v>
      </c>
      <c r="E169" s="46" t="s">
        <v>1921</v>
      </c>
      <c r="F169" s="46" t="s">
        <v>855</v>
      </c>
      <c r="G169" s="46"/>
      <c r="H169" s="46"/>
      <c r="I169" s="46" t="s">
        <v>1655</v>
      </c>
      <c r="J169" s="46">
        <v>710000000</v>
      </c>
      <c r="K169" s="46" t="s">
        <v>1531</v>
      </c>
      <c r="L169" s="69" t="s">
        <v>2130</v>
      </c>
      <c r="M169" s="46" t="s">
        <v>359</v>
      </c>
      <c r="N169" s="69" t="s">
        <v>1712</v>
      </c>
      <c r="O169" s="69" t="s">
        <v>2131</v>
      </c>
      <c r="P169" s="46"/>
      <c r="Q169" s="69" t="s">
        <v>1734</v>
      </c>
      <c r="R169" s="46"/>
      <c r="S169" s="46"/>
      <c r="T169" s="46">
        <v>0</v>
      </c>
      <c r="U169" s="46">
        <v>0</v>
      </c>
      <c r="V169" s="46">
        <v>100</v>
      </c>
      <c r="W169" s="46" t="s">
        <v>1924</v>
      </c>
      <c r="X169" s="46" t="s">
        <v>886</v>
      </c>
      <c r="Y169" s="55">
        <v>150000</v>
      </c>
      <c r="Z169" s="56">
        <v>2495</v>
      </c>
      <c r="AA169" s="56">
        <f>Y169*Z169</f>
        <v>374250000</v>
      </c>
      <c r="AB169" s="57">
        <f>AA169*1.12</f>
        <v>419160000.00000006</v>
      </c>
      <c r="AC169" s="55">
        <v>600000</v>
      </c>
      <c r="AD169" s="56">
        <v>2495</v>
      </c>
      <c r="AE169" s="56">
        <f>AC169*AD169</f>
        <v>1497000000</v>
      </c>
      <c r="AF169" s="57">
        <f>AE169*1.12</f>
        <v>1676640000.0000002</v>
      </c>
      <c r="AG169" s="55">
        <v>600000</v>
      </c>
      <c r="AH169" s="56">
        <v>2495</v>
      </c>
      <c r="AI169" s="56">
        <f>AG169*AH169</f>
        <v>1497000000</v>
      </c>
      <c r="AJ169" s="57">
        <f>AI169*1.12</f>
        <v>1676640000.0000002</v>
      </c>
      <c r="AK169" s="55">
        <v>600000</v>
      </c>
      <c r="AL169" s="56">
        <v>2495</v>
      </c>
      <c r="AM169" s="56">
        <f>AK169*AL169</f>
        <v>1497000000</v>
      </c>
      <c r="AN169" s="57">
        <f>AM169*1.12</f>
        <v>1676640000.0000002</v>
      </c>
      <c r="AO169" s="55">
        <v>600000</v>
      </c>
      <c r="AP169" s="56">
        <v>2495</v>
      </c>
      <c r="AQ169" s="56">
        <f>AO169*AP169</f>
        <v>1497000000</v>
      </c>
      <c r="AR169" s="57">
        <f>AQ169*1.12</f>
        <v>1676640000.0000002</v>
      </c>
      <c r="AS169" s="55">
        <v>0</v>
      </c>
      <c r="AT169" s="56">
        <v>0</v>
      </c>
      <c r="AU169" s="56">
        <f>AS169*AT169</f>
        <v>0</v>
      </c>
      <c r="AV169" s="57">
        <f>AU169*1.12</f>
        <v>0</v>
      </c>
      <c r="AW169" s="55">
        <v>0</v>
      </c>
      <c r="AX169" s="56">
        <v>0</v>
      </c>
      <c r="AY169" s="56">
        <f>AW169*AX169</f>
        <v>0</v>
      </c>
      <c r="AZ169" s="57">
        <f>AY169*1.12</f>
        <v>0</v>
      </c>
      <c r="BA169" s="55">
        <v>0</v>
      </c>
      <c r="BB169" s="56">
        <v>0</v>
      </c>
      <c r="BC169" s="56">
        <f>BA169*BB169</f>
        <v>0</v>
      </c>
      <c r="BD169" s="57">
        <f>BC169*1.12</f>
        <v>0</v>
      </c>
      <c r="BE169" s="55">
        <v>0</v>
      </c>
      <c r="BF169" s="56">
        <v>0</v>
      </c>
      <c r="BG169" s="56">
        <f>BE169*BF169</f>
        <v>0</v>
      </c>
      <c r="BH169" s="57">
        <f>BG169*1.12</f>
        <v>0</v>
      </c>
      <c r="BI169" s="56">
        <v>0</v>
      </c>
      <c r="BJ169" s="56">
        <v>0</v>
      </c>
      <c r="BK169" s="56">
        <f>BI169*BJ169</f>
        <v>0</v>
      </c>
      <c r="BL169" s="57">
        <f>BK169*1.12</f>
        <v>0</v>
      </c>
      <c r="BM169" s="37"/>
      <c r="BN169" s="37"/>
      <c r="BO169" s="37">
        <f>BM169*BN169</f>
        <v>0</v>
      </c>
      <c r="BP169" s="37">
        <f>IF(AR169="С НДС",BO169*1.12,BO169)</f>
        <v>0</v>
      </c>
      <c r="BQ169" s="37"/>
      <c r="BR169" s="37"/>
      <c r="BS169" s="37">
        <f>BQ169*BR169</f>
        <v>0</v>
      </c>
      <c r="BT169" s="37">
        <f>IF(AV169="С НДС",BS169*1.12,BS169)</f>
        <v>0</v>
      </c>
      <c r="BU169" s="37"/>
      <c r="BV169" s="37"/>
      <c r="BW169" s="37">
        <f>BU169*BV169</f>
        <v>0</v>
      </c>
      <c r="BX169" s="37">
        <f>IF(AZ169="С НДС",BW169*1.12,BW169)</f>
        <v>0</v>
      </c>
      <c r="BY169" s="37"/>
      <c r="BZ169" s="37"/>
      <c r="CA169" s="37">
        <f>BY169*BZ169</f>
        <v>0</v>
      </c>
      <c r="CB169" s="37">
        <f>IF(BD169="С НДС",CA169*1.12,CA169)</f>
        <v>0</v>
      </c>
      <c r="CC169" s="37"/>
      <c r="CD169" s="37"/>
      <c r="CE169" s="37">
        <f>CC169*CD169</f>
        <v>0</v>
      </c>
      <c r="CF169" s="37">
        <f>IF(BH169="С НДС",CE169*1.12,CE169)</f>
        <v>0</v>
      </c>
      <c r="CG169" s="37"/>
      <c r="CH169" s="37"/>
      <c r="CI169" s="37">
        <f>CG169*CH169</f>
        <v>0</v>
      </c>
      <c r="CJ169" s="37">
        <f>IF(BL169="С НДС",CI169*1.12,CI169)</f>
        <v>0</v>
      </c>
      <c r="CK169" s="37"/>
      <c r="CL169" s="37"/>
      <c r="CM169" s="37">
        <f>CK169*CL169</f>
        <v>0</v>
      </c>
      <c r="CN169" s="37">
        <f>IF(BP169="С НДС",CM169*1.12,CM169)</f>
        <v>0</v>
      </c>
      <c r="CO169" s="37"/>
      <c r="CP169" s="37"/>
      <c r="CQ169" s="37">
        <f>CO169*CP169</f>
        <v>0</v>
      </c>
      <c r="CR169" s="37">
        <f>IF(BT169="С НДС",CQ169*1.12,CQ169)</f>
        <v>0</v>
      </c>
      <c r="CS169" s="37"/>
      <c r="CT169" s="37"/>
      <c r="CU169" s="37">
        <f>CS169*CT169</f>
        <v>0</v>
      </c>
      <c r="CV169" s="37">
        <f>IF(BX169="С НДС",CU169*1.12,CU169)</f>
        <v>0</v>
      </c>
      <c r="CW169" s="37"/>
      <c r="CX169" s="37"/>
      <c r="CY169" s="37">
        <f>CW169*CX169</f>
        <v>0</v>
      </c>
      <c r="CZ169" s="37">
        <f>IF(CB169="С НДС",CY169*1.12,CY169)</f>
        <v>0</v>
      </c>
      <c r="DA169" s="37"/>
      <c r="DB169" s="37"/>
      <c r="DC169" s="37">
        <f>DA169*DB169</f>
        <v>0</v>
      </c>
      <c r="DD169" s="37">
        <f>IF(CF169="С НДС",DC169*1.12,DC169)</f>
        <v>0</v>
      </c>
      <c r="DE169" s="37"/>
      <c r="DF169" s="37"/>
      <c r="DG169" s="37">
        <f>DE169*DF169</f>
        <v>0</v>
      </c>
      <c r="DH169" s="37">
        <f>IF(CJ169="С НДС",DG169*1.12,DG169)</f>
        <v>0</v>
      </c>
      <c r="DI169" s="37"/>
      <c r="DJ169" s="37"/>
      <c r="DK169" s="37">
        <f>DI169*DJ169</f>
        <v>0</v>
      </c>
      <c r="DL169" s="37">
        <f>IF(CN169="С НДС",DK169*1.12,DK169)</f>
        <v>0</v>
      </c>
      <c r="DM169" s="37"/>
      <c r="DN169" s="37"/>
      <c r="DO169" s="37">
        <f>DM169*DN169</f>
        <v>0</v>
      </c>
      <c r="DP169" s="37">
        <f>IF(CR169="С НДС",DO169*1.12,DO169)</f>
        <v>0</v>
      </c>
      <c r="DQ169" s="37"/>
      <c r="DR169" s="37"/>
      <c r="DS169" s="37">
        <f>DQ169*DR169</f>
        <v>0</v>
      </c>
      <c r="DT169" s="37">
        <f>IF(CV169="С НДС",DS169*1.12,DS169)</f>
        <v>0</v>
      </c>
      <c r="DU169" s="37"/>
      <c r="DV169" s="37"/>
      <c r="DW169" s="37">
        <f>DU169*DV169</f>
        <v>0</v>
      </c>
      <c r="DX169" s="37">
        <f>IF(CZ169="С НДС",DW169*1.12,DW169)</f>
        <v>0</v>
      </c>
      <c r="DY169" s="37"/>
      <c r="DZ169" s="37"/>
      <c r="EA169" s="37">
        <f>DY169*DZ169</f>
        <v>0</v>
      </c>
      <c r="EB169" s="37">
        <f>IF(DD169="С НДС",EA169*1.12,EA169)</f>
        <v>0</v>
      </c>
      <c r="EC169" s="32">
        <f>Y169+AC169+AG169+AK169+AO169+AS169+AW169+BA169+BE169+BI169+BM169+BQ169+BU169+BY169+CC169+CG169+CK169+CO169+CS169+CW169+DA169+DE169+DI169+DM169+DQ169+DU169+DY169</f>
        <v>2550000</v>
      </c>
      <c r="ED169" s="32">
        <f>AA169+AE169+AI169+AM169+AQ169+AU169+AY169+BC169+BG169+BK169</f>
        <v>6362250000</v>
      </c>
      <c r="EE169" s="32">
        <f>IF(X169="С НДС",ED169*1.12,ED169)</f>
        <v>7125720000.000001</v>
      </c>
      <c r="EF169" s="58" t="s">
        <v>1532</v>
      </c>
      <c r="EG169" s="46" t="s">
        <v>2061</v>
      </c>
      <c r="EH169" s="58" t="s">
        <v>2062</v>
      </c>
      <c r="EI169" s="46"/>
      <c r="EJ169" s="46"/>
      <c r="EK169" s="46"/>
      <c r="EL169" s="46"/>
      <c r="EM169" s="46"/>
      <c r="EN169" s="46"/>
      <c r="EO169" s="46"/>
      <c r="EP169" s="46"/>
      <c r="EQ169" s="46"/>
    </row>
    <row r="170" spans="1:147" ht="19.5" customHeight="1">
      <c r="A170" s="28"/>
      <c r="B170" s="34" t="s">
        <v>1925</v>
      </c>
      <c r="C170" s="63" t="s">
        <v>1920</v>
      </c>
      <c r="D170" s="63" t="s">
        <v>1921</v>
      </c>
      <c r="E170" s="63" t="s">
        <v>1921</v>
      </c>
      <c r="F170" s="63" t="s">
        <v>855</v>
      </c>
      <c r="G170" s="63"/>
      <c r="H170" s="63"/>
      <c r="I170" s="63">
        <v>100</v>
      </c>
      <c r="J170" s="63">
        <v>710000000</v>
      </c>
      <c r="K170" s="63" t="s">
        <v>1745</v>
      </c>
      <c r="L170" s="63" t="s">
        <v>1912</v>
      </c>
      <c r="M170" s="63" t="s">
        <v>359</v>
      </c>
      <c r="N170" s="63">
        <v>470000000</v>
      </c>
      <c r="O170" s="63" t="s">
        <v>1926</v>
      </c>
      <c r="P170" s="63"/>
      <c r="Q170" s="63" t="s">
        <v>1923</v>
      </c>
      <c r="R170" s="63"/>
      <c r="S170" s="63"/>
      <c r="T170" s="63">
        <v>0</v>
      </c>
      <c r="U170" s="63">
        <v>0</v>
      </c>
      <c r="V170" s="63">
        <v>100</v>
      </c>
      <c r="W170" s="63" t="s">
        <v>1924</v>
      </c>
      <c r="X170" s="63" t="s">
        <v>886</v>
      </c>
      <c r="Y170" s="36">
        <v>477</v>
      </c>
      <c r="Z170" s="37">
        <v>1656</v>
      </c>
      <c r="AA170" s="37">
        <f t="shared" si="59"/>
        <v>789912</v>
      </c>
      <c r="AB170" s="32">
        <f t="shared" si="60"/>
        <v>884701.4400000001</v>
      </c>
      <c r="AC170" s="36">
        <v>955</v>
      </c>
      <c r="AD170" s="37">
        <v>1656</v>
      </c>
      <c r="AE170" s="37">
        <f t="shared" si="61"/>
        <v>1581480</v>
      </c>
      <c r="AF170" s="32">
        <f t="shared" si="65"/>
        <v>1771257.6</v>
      </c>
      <c r="AG170" s="36">
        <v>955</v>
      </c>
      <c r="AH170" s="37">
        <v>1656</v>
      </c>
      <c r="AI170" s="37">
        <f t="shared" si="62"/>
        <v>1581480</v>
      </c>
      <c r="AJ170" s="32">
        <f t="shared" si="66"/>
        <v>1771257.6</v>
      </c>
      <c r="AK170" s="36">
        <v>955</v>
      </c>
      <c r="AL170" s="37">
        <v>1656</v>
      </c>
      <c r="AM170" s="37">
        <f t="shared" si="63"/>
        <v>1581480</v>
      </c>
      <c r="AN170" s="32">
        <f t="shared" si="67"/>
        <v>1771257.6</v>
      </c>
      <c r="AO170" s="36">
        <v>955</v>
      </c>
      <c r="AP170" s="37">
        <v>1656</v>
      </c>
      <c r="AQ170" s="37">
        <f t="shared" si="64"/>
        <v>1581480</v>
      </c>
      <c r="AR170" s="32">
        <f t="shared" si="68"/>
        <v>1771257.6</v>
      </c>
      <c r="AS170" s="36">
        <v>955</v>
      </c>
      <c r="AT170" s="37">
        <v>1656</v>
      </c>
      <c r="AU170" s="37">
        <f t="shared" si="69"/>
        <v>1581480</v>
      </c>
      <c r="AV170" s="32">
        <f t="shared" si="74"/>
        <v>1771257.6</v>
      </c>
      <c r="AW170" s="36">
        <v>955</v>
      </c>
      <c r="AX170" s="37">
        <v>1656</v>
      </c>
      <c r="AY170" s="37">
        <f t="shared" si="70"/>
        <v>1581480</v>
      </c>
      <c r="AZ170" s="32">
        <f t="shared" si="75"/>
        <v>1771257.6</v>
      </c>
      <c r="BA170" s="36">
        <v>955</v>
      </c>
      <c r="BB170" s="37">
        <v>1656</v>
      </c>
      <c r="BC170" s="37">
        <f t="shared" si="71"/>
        <v>1581480</v>
      </c>
      <c r="BD170" s="32">
        <f t="shared" si="76"/>
        <v>1771257.6</v>
      </c>
      <c r="BE170" s="36">
        <v>955</v>
      </c>
      <c r="BF170" s="37">
        <v>1656</v>
      </c>
      <c r="BG170" s="37">
        <f t="shared" si="72"/>
        <v>1581480</v>
      </c>
      <c r="BH170" s="32">
        <f t="shared" si="77"/>
        <v>1771257.6</v>
      </c>
      <c r="BI170" s="36">
        <v>955</v>
      </c>
      <c r="BJ170" s="37">
        <v>1656</v>
      </c>
      <c r="BK170" s="37">
        <f t="shared" si="73"/>
        <v>1581480</v>
      </c>
      <c r="BL170" s="32">
        <f t="shared" si="78"/>
        <v>1771257.6</v>
      </c>
      <c r="BM170" s="37"/>
      <c r="BN170" s="37"/>
      <c r="BO170" s="37">
        <f t="shared" si="79"/>
        <v>0</v>
      </c>
      <c r="BP170" s="37">
        <f t="shared" si="80"/>
        <v>0</v>
      </c>
      <c r="BQ170" s="37"/>
      <c r="BR170" s="37"/>
      <c r="BS170" s="37">
        <f t="shared" si="81"/>
        <v>0</v>
      </c>
      <c r="BT170" s="37">
        <f t="shared" si="82"/>
        <v>0</v>
      </c>
      <c r="BU170" s="37"/>
      <c r="BV170" s="37"/>
      <c r="BW170" s="37">
        <f t="shared" si="83"/>
        <v>0</v>
      </c>
      <c r="BX170" s="37">
        <f t="shared" si="84"/>
        <v>0</v>
      </c>
      <c r="BY170" s="37"/>
      <c r="BZ170" s="37"/>
      <c r="CA170" s="37">
        <f t="shared" si="85"/>
        <v>0</v>
      </c>
      <c r="CB170" s="37">
        <f t="shared" si="86"/>
        <v>0</v>
      </c>
      <c r="CC170" s="37"/>
      <c r="CD170" s="37"/>
      <c r="CE170" s="37">
        <f t="shared" si="87"/>
        <v>0</v>
      </c>
      <c r="CF170" s="37">
        <f t="shared" si="88"/>
        <v>0</v>
      </c>
      <c r="CG170" s="37"/>
      <c r="CH170" s="37"/>
      <c r="CI170" s="37">
        <f t="shared" si="89"/>
        <v>0</v>
      </c>
      <c r="CJ170" s="37">
        <f t="shared" si="90"/>
        <v>0</v>
      </c>
      <c r="CK170" s="37"/>
      <c r="CL170" s="37"/>
      <c r="CM170" s="37">
        <f t="shared" si="91"/>
        <v>0</v>
      </c>
      <c r="CN170" s="37">
        <f t="shared" si="92"/>
        <v>0</v>
      </c>
      <c r="CO170" s="37"/>
      <c r="CP170" s="37"/>
      <c r="CQ170" s="37">
        <f t="shared" si="93"/>
        <v>0</v>
      </c>
      <c r="CR170" s="37">
        <f t="shared" si="94"/>
        <v>0</v>
      </c>
      <c r="CS170" s="37"/>
      <c r="CT170" s="37"/>
      <c r="CU170" s="37">
        <f t="shared" si="95"/>
        <v>0</v>
      </c>
      <c r="CV170" s="37">
        <f t="shared" si="96"/>
        <v>0</v>
      </c>
      <c r="CW170" s="37"/>
      <c r="CX170" s="37"/>
      <c r="CY170" s="37">
        <f t="shared" si="97"/>
        <v>0</v>
      </c>
      <c r="CZ170" s="37">
        <f t="shared" si="98"/>
        <v>0</v>
      </c>
      <c r="DA170" s="37"/>
      <c r="DB170" s="37"/>
      <c r="DC170" s="37">
        <f t="shared" si="99"/>
        <v>0</v>
      </c>
      <c r="DD170" s="37">
        <f t="shared" si="100"/>
        <v>0</v>
      </c>
      <c r="DE170" s="37"/>
      <c r="DF170" s="37"/>
      <c r="DG170" s="37">
        <f t="shared" si="101"/>
        <v>0</v>
      </c>
      <c r="DH170" s="37">
        <f t="shared" si="102"/>
        <v>0</v>
      </c>
      <c r="DI170" s="37"/>
      <c r="DJ170" s="37"/>
      <c r="DK170" s="37">
        <f t="shared" si="103"/>
        <v>0</v>
      </c>
      <c r="DL170" s="37">
        <f t="shared" si="104"/>
        <v>0</v>
      </c>
      <c r="DM170" s="37"/>
      <c r="DN170" s="37"/>
      <c r="DO170" s="37">
        <f t="shared" si="105"/>
        <v>0</v>
      </c>
      <c r="DP170" s="37">
        <f t="shared" si="106"/>
        <v>0</v>
      </c>
      <c r="DQ170" s="37"/>
      <c r="DR170" s="37"/>
      <c r="DS170" s="37">
        <f t="shared" si="107"/>
        <v>0</v>
      </c>
      <c r="DT170" s="37">
        <f t="shared" si="108"/>
        <v>0</v>
      </c>
      <c r="DU170" s="37"/>
      <c r="DV170" s="37"/>
      <c r="DW170" s="37">
        <f t="shared" si="109"/>
        <v>0</v>
      </c>
      <c r="DX170" s="37">
        <f t="shared" si="110"/>
        <v>0</v>
      </c>
      <c r="DY170" s="37"/>
      <c r="DZ170" s="37"/>
      <c r="EA170" s="37">
        <f t="shared" si="111"/>
        <v>0</v>
      </c>
      <c r="EB170" s="37">
        <f t="shared" si="112"/>
        <v>0</v>
      </c>
      <c r="EC170" s="32">
        <f t="shared" si="113"/>
        <v>9072</v>
      </c>
      <c r="ED170" s="32">
        <v>0</v>
      </c>
      <c r="EE170" s="32">
        <v>0</v>
      </c>
      <c r="EF170" s="38" t="s">
        <v>1532</v>
      </c>
      <c r="EG170" s="63" t="s">
        <v>2061</v>
      </c>
      <c r="EH170" s="38" t="s">
        <v>2062</v>
      </c>
      <c r="EI170" s="68"/>
      <c r="EJ170" s="68"/>
      <c r="EK170" s="68"/>
      <c r="EL170" s="68"/>
      <c r="EM170" s="68"/>
      <c r="EN170" s="68"/>
      <c r="EO170" s="68"/>
      <c r="EP170" s="68"/>
      <c r="EQ170" s="68"/>
    </row>
    <row r="171" spans="1:147" ht="19.5" customHeight="1">
      <c r="A171" s="28"/>
      <c r="B171" s="45" t="s">
        <v>2069</v>
      </c>
      <c r="C171" s="46" t="s">
        <v>1920</v>
      </c>
      <c r="D171" s="46" t="s">
        <v>1921</v>
      </c>
      <c r="E171" s="46" t="s">
        <v>1921</v>
      </c>
      <c r="F171" s="46" t="s">
        <v>855</v>
      </c>
      <c r="G171" s="46"/>
      <c r="H171" s="46"/>
      <c r="I171" s="46" t="s">
        <v>1655</v>
      </c>
      <c r="J171" s="46">
        <v>710000000</v>
      </c>
      <c r="K171" s="46" t="s">
        <v>1531</v>
      </c>
      <c r="L171" s="46" t="s">
        <v>1912</v>
      </c>
      <c r="M171" s="46" t="s">
        <v>359</v>
      </c>
      <c r="N171" s="46">
        <v>390000000</v>
      </c>
      <c r="O171" s="46" t="s">
        <v>2070</v>
      </c>
      <c r="P171" s="46"/>
      <c r="Q171" s="46" t="s">
        <v>1923</v>
      </c>
      <c r="R171" s="46"/>
      <c r="S171" s="46"/>
      <c r="T171" s="46">
        <v>0</v>
      </c>
      <c r="U171" s="46">
        <v>0</v>
      </c>
      <c r="V171" s="46">
        <v>100</v>
      </c>
      <c r="W171" s="46" t="s">
        <v>1924</v>
      </c>
      <c r="X171" s="46" t="s">
        <v>886</v>
      </c>
      <c r="Y171" s="55">
        <v>21599</v>
      </c>
      <c r="Z171" s="56">
        <v>2495</v>
      </c>
      <c r="AA171" s="56">
        <f t="shared" si="59"/>
        <v>53889505</v>
      </c>
      <c r="AB171" s="57">
        <f>AA171*1.12</f>
        <v>60356245.60000001</v>
      </c>
      <c r="AC171" s="55">
        <v>43198</v>
      </c>
      <c r="AD171" s="56">
        <v>2495</v>
      </c>
      <c r="AE171" s="56">
        <f t="shared" si="61"/>
        <v>107779010</v>
      </c>
      <c r="AF171" s="57">
        <f t="shared" si="65"/>
        <v>120712491.20000002</v>
      </c>
      <c r="AG171" s="55">
        <v>43198</v>
      </c>
      <c r="AH171" s="56">
        <v>2495</v>
      </c>
      <c r="AI171" s="56">
        <f t="shared" si="62"/>
        <v>107779010</v>
      </c>
      <c r="AJ171" s="57">
        <f t="shared" si="66"/>
        <v>120712491.20000002</v>
      </c>
      <c r="AK171" s="55">
        <v>43198</v>
      </c>
      <c r="AL171" s="56">
        <v>2495</v>
      </c>
      <c r="AM171" s="56">
        <f t="shared" si="63"/>
        <v>107779010</v>
      </c>
      <c r="AN171" s="57">
        <f t="shared" si="67"/>
        <v>120712491.20000002</v>
      </c>
      <c r="AO171" s="55">
        <v>43198</v>
      </c>
      <c r="AP171" s="56">
        <v>2495</v>
      </c>
      <c r="AQ171" s="56">
        <f t="shared" si="64"/>
        <v>107779010</v>
      </c>
      <c r="AR171" s="57">
        <f t="shared" si="68"/>
        <v>120712491.20000002</v>
      </c>
      <c r="AS171" s="55">
        <v>43198</v>
      </c>
      <c r="AT171" s="56">
        <v>2495</v>
      </c>
      <c r="AU171" s="56">
        <f t="shared" si="69"/>
        <v>107779010</v>
      </c>
      <c r="AV171" s="57">
        <f t="shared" si="74"/>
        <v>120712491.20000002</v>
      </c>
      <c r="AW171" s="55">
        <v>43198</v>
      </c>
      <c r="AX171" s="56">
        <v>2495</v>
      </c>
      <c r="AY171" s="56">
        <f t="shared" si="70"/>
        <v>107779010</v>
      </c>
      <c r="AZ171" s="57">
        <f t="shared" si="75"/>
        <v>120712491.20000002</v>
      </c>
      <c r="BA171" s="55">
        <v>43198</v>
      </c>
      <c r="BB171" s="56">
        <v>2495</v>
      </c>
      <c r="BC171" s="56">
        <f t="shared" si="71"/>
        <v>107779010</v>
      </c>
      <c r="BD171" s="57">
        <f t="shared" si="76"/>
        <v>120712491.20000002</v>
      </c>
      <c r="BE171" s="55">
        <v>43198</v>
      </c>
      <c r="BF171" s="56">
        <v>2495</v>
      </c>
      <c r="BG171" s="56">
        <f t="shared" si="72"/>
        <v>107779010</v>
      </c>
      <c r="BH171" s="57">
        <f t="shared" si="77"/>
        <v>120712491.20000002</v>
      </c>
      <c r="BI171" s="55">
        <v>43198</v>
      </c>
      <c r="BJ171" s="56">
        <v>2495</v>
      </c>
      <c r="BK171" s="56">
        <f t="shared" si="73"/>
        <v>107779010</v>
      </c>
      <c r="BL171" s="57">
        <f t="shared" si="78"/>
        <v>120712491.20000002</v>
      </c>
      <c r="BM171" s="37"/>
      <c r="BN171" s="37"/>
      <c r="BO171" s="37">
        <f t="shared" si="79"/>
        <v>0</v>
      </c>
      <c r="BP171" s="37">
        <f t="shared" si="80"/>
        <v>0</v>
      </c>
      <c r="BQ171" s="37"/>
      <c r="BR171" s="37"/>
      <c r="BS171" s="37">
        <f t="shared" si="81"/>
        <v>0</v>
      </c>
      <c r="BT171" s="37">
        <f t="shared" si="82"/>
        <v>0</v>
      </c>
      <c r="BU171" s="37"/>
      <c r="BV171" s="37"/>
      <c r="BW171" s="37">
        <f t="shared" si="83"/>
        <v>0</v>
      </c>
      <c r="BX171" s="37">
        <f t="shared" si="84"/>
        <v>0</v>
      </c>
      <c r="BY171" s="37"/>
      <c r="BZ171" s="37"/>
      <c r="CA171" s="37">
        <f t="shared" si="85"/>
        <v>0</v>
      </c>
      <c r="CB171" s="37">
        <f t="shared" si="86"/>
        <v>0</v>
      </c>
      <c r="CC171" s="37"/>
      <c r="CD171" s="37"/>
      <c r="CE171" s="37">
        <f t="shared" si="87"/>
        <v>0</v>
      </c>
      <c r="CF171" s="37">
        <f t="shared" si="88"/>
        <v>0</v>
      </c>
      <c r="CG171" s="37"/>
      <c r="CH171" s="37"/>
      <c r="CI171" s="37">
        <f t="shared" si="89"/>
        <v>0</v>
      </c>
      <c r="CJ171" s="37">
        <f t="shared" si="90"/>
        <v>0</v>
      </c>
      <c r="CK171" s="37"/>
      <c r="CL171" s="37"/>
      <c r="CM171" s="37">
        <f t="shared" si="91"/>
        <v>0</v>
      </c>
      <c r="CN171" s="37">
        <f t="shared" si="92"/>
        <v>0</v>
      </c>
      <c r="CO171" s="37"/>
      <c r="CP171" s="37"/>
      <c r="CQ171" s="37">
        <f t="shared" si="93"/>
        <v>0</v>
      </c>
      <c r="CR171" s="37">
        <f t="shared" si="94"/>
        <v>0</v>
      </c>
      <c r="CS171" s="37"/>
      <c r="CT171" s="37"/>
      <c r="CU171" s="37">
        <f t="shared" si="95"/>
        <v>0</v>
      </c>
      <c r="CV171" s="37">
        <f t="shared" si="96"/>
        <v>0</v>
      </c>
      <c r="CW171" s="37"/>
      <c r="CX171" s="37"/>
      <c r="CY171" s="37">
        <f t="shared" si="97"/>
        <v>0</v>
      </c>
      <c r="CZ171" s="37">
        <f t="shared" si="98"/>
        <v>0</v>
      </c>
      <c r="DA171" s="37"/>
      <c r="DB171" s="37"/>
      <c r="DC171" s="37">
        <f t="shared" si="99"/>
        <v>0</v>
      </c>
      <c r="DD171" s="37">
        <f t="shared" si="100"/>
        <v>0</v>
      </c>
      <c r="DE171" s="37"/>
      <c r="DF171" s="37"/>
      <c r="DG171" s="37">
        <f t="shared" si="101"/>
        <v>0</v>
      </c>
      <c r="DH171" s="37">
        <f t="shared" si="102"/>
        <v>0</v>
      </c>
      <c r="DI171" s="37"/>
      <c r="DJ171" s="37"/>
      <c r="DK171" s="37">
        <f t="shared" si="103"/>
        <v>0</v>
      </c>
      <c r="DL171" s="37">
        <f t="shared" si="104"/>
        <v>0</v>
      </c>
      <c r="DM171" s="37"/>
      <c r="DN171" s="37"/>
      <c r="DO171" s="37">
        <f t="shared" si="105"/>
        <v>0</v>
      </c>
      <c r="DP171" s="37">
        <f t="shared" si="106"/>
        <v>0</v>
      </c>
      <c r="DQ171" s="37"/>
      <c r="DR171" s="37"/>
      <c r="DS171" s="37">
        <f t="shared" si="107"/>
        <v>0</v>
      </c>
      <c r="DT171" s="37">
        <f t="shared" si="108"/>
        <v>0</v>
      </c>
      <c r="DU171" s="37"/>
      <c r="DV171" s="37"/>
      <c r="DW171" s="37">
        <f t="shared" si="109"/>
        <v>0</v>
      </c>
      <c r="DX171" s="37">
        <f t="shared" si="110"/>
        <v>0</v>
      </c>
      <c r="DY171" s="37"/>
      <c r="DZ171" s="37"/>
      <c r="EA171" s="37">
        <f t="shared" si="111"/>
        <v>0</v>
      </c>
      <c r="EB171" s="37">
        <f t="shared" si="112"/>
        <v>0</v>
      </c>
      <c r="EC171" s="32">
        <f>Y171+AC171+AG171+AK171+AO171+AS171+AW171+BA171+BE171+BI171+BM171+BQ171+BU171+BY171+CC171+CG171+CK171+CO171+CS171+CW171+DA171+DE171+DI171+DM171+DQ171+DU171+DY171</f>
        <v>410381</v>
      </c>
      <c r="ED171" s="32">
        <v>0</v>
      </c>
      <c r="EE171" s="32">
        <v>0</v>
      </c>
      <c r="EF171" s="58" t="s">
        <v>1532</v>
      </c>
      <c r="EG171" s="46" t="s">
        <v>2061</v>
      </c>
      <c r="EH171" s="58" t="s">
        <v>2062</v>
      </c>
      <c r="EI171" s="46"/>
      <c r="EJ171" s="46"/>
      <c r="EK171" s="46"/>
      <c r="EL171" s="46"/>
      <c r="EM171" s="46"/>
      <c r="EN171" s="46"/>
      <c r="EO171" s="46"/>
      <c r="EP171" s="46"/>
      <c r="EQ171" s="46"/>
    </row>
    <row r="172" spans="1:147" ht="19.5" customHeight="1">
      <c r="A172" s="28"/>
      <c r="B172" s="45" t="s">
        <v>2108</v>
      </c>
      <c r="C172" s="46" t="s">
        <v>1920</v>
      </c>
      <c r="D172" s="46" t="s">
        <v>1921</v>
      </c>
      <c r="E172" s="46" t="s">
        <v>1921</v>
      </c>
      <c r="F172" s="46" t="s">
        <v>855</v>
      </c>
      <c r="G172" s="46"/>
      <c r="H172" s="46"/>
      <c r="I172" s="46" t="s">
        <v>1655</v>
      </c>
      <c r="J172" s="46">
        <v>710000000</v>
      </c>
      <c r="K172" s="46" t="s">
        <v>1531</v>
      </c>
      <c r="L172" s="46" t="s">
        <v>2101</v>
      </c>
      <c r="M172" s="46" t="s">
        <v>359</v>
      </c>
      <c r="N172" s="46">
        <v>390000000</v>
      </c>
      <c r="O172" s="46" t="s">
        <v>2070</v>
      </c>
      <c r="P172" s="46"/>
      <c r="Q172" s="46" t="s">
        <v>1923</v>
      </c>
      <c r="R172" s="46"/>
      <c r="S172" s="46"/>
      <c r="T172" s="46">
        <v>0</v>
      </c>
      <c r="U172" s="46">
        <v>0</v>
      </c>
      <c r="V172" s="46">
        <v>100</v>
      </c>
      <c r="W172" s="46" t="s">
        <v>1924</v>
      </c>
      <c r="X172" s="46" t="s">
        <v>886</v>
      </c>
      <c r="Y172" s="55">
        <v>14399</v>
      </c>
      <c r="Z172" s="56">
        <v>2495</v>
      </c>
      <c r="AA172" s="56">
        <f>Y172*Z172</f>
        <v>35925505</v>
      </c>
      <c r="AB172" s="57">
        <f>AA172*1.12</f>
        <v>40236565.6</v>
      </c>
      <c r="AC172" s="55">
        <v>43198</v>
      </c>
      <c r="AD172" s="56">
        <v>2495</v>
      </c>
      <c r="AE172" s="56">
        <f>AC172*AD172</f>
        <v>107779010</v>
      </c>
      <c r="AF172" s="57">
        <f>AE172*1.12</f>
        <v>120712491.20000002</v>
      </c>
      <c r="AG172" s="55">
        <v>43198</v>
      </c>
      <c r="AH172" s="56">
        <v>2495</v>
      </c>
      <c r="AI172" s="56">
        <f>AG172*AH172</f>
        <v>107779010</v>
      </c>
      <c r="AJ172" s="57">
        <f>AI172*1.12</f>
        <v>120712491.20000002</v>
      </c>
      <c r="AK172" s="55">
        <v>43198</v>
      </c>
      <c r="AL172" s="56">
        <v>2495</v>
      </c>
      <c r="AM172" s="56">
        <f>AK172*AL172</f>
        <v>107779010</v>
      </c>
      <c r="AN172" s="57">
        <f>AM172*1.12</f>
        <v>120712491.20000002</v>
      </c>
      <c r="AO172" s="55">
        <v>43198</v>
      </c>
      <c r="AP172" s="56">
        <v>2495</v>
      </c>
      <c r="AQ172" s="56">
        <f>AO172*AP172</f>
        <v>107779010</v>
      </c>
      <c r="AR172" s="57">
        <f>AQ172*1.12</f>
        <v>120712491.20000002</v>
      </c>
      <c r="AS172" s="55">
        <v>43198</v>
      </c>
      <c r="AT172" s="56">
        <v>2495</v>
      </c>
      <c r="AU172" s="56">
        <f>AS172*AT172</f>
        <v>107779010</v>
      </c>
      <c r="AV172" s="57">
        <f>AU172*1.12</f>
        <v>120712491.20000002</v>
      </c>
      <c r="AW172" s="55">
        <v>43198</v>
      </c>
      <c r="AX172" s="56">
        <v>2495</v>
      </c>
      <c r="AY172" s="56">
        <f>AW172*AX172</f>
        <v>107779010</v>
      </c>
      <c r="AZ172" s="57">
        <f>AY172*1.12</f>
        <v>120712491.20000002</v>
      </c>
      <c r="BA172" s="55">
        <v>43198</v>
      </c>
      <c r="BB172" s="56">
        <v>2495</v>
      </c>
      <c r="BC172" s="56">
        <f>BA172*BB172</f>
        <v>107779010</v>
      </c>
      <c r="BD172" s="57">
        <f>BC172*1.12</f>
        <v>120712491.20000002</v>
      </c>
      <c r="BE172" s="55">
        <v>43198</v>
      </c>
      <c r="BF172" s="56">
        <v>2495</v>
      </c>
      <c r="BG172" s="56">
        <f>BE172*BF172</f>
        <v>107779010</v>
      </c>
      <c r="BH172" s="57">
        <f>BG172*1.12</f>
        <v>120712491.20000002</v>
      </c>
      <c r="BI172" s="55">
        <v>43198</v>
      </c>
      <c r="BJ172" s="56">
        <v>2495</v>
      </c>
      <c r="BK172" s="56">
        <f>BI172*BJ172</f>
        <v>107779010</v>
      </c>
      <c r="BL172" s="57">
        <f>BK172*1.12</f>
        <v>120712491.20000002</v>
      </c>
      <c r="BM172" s="37"/>
      <c r="BN172" s="37"/>
      <c r="BO172" s="37">
        <f>BM172*BN172</f>
        <v>0</v>
      </c>
      <c r="BP172" s="37">
        <f>IF(AR172="С НДС",BO172*1.12,BO172)</f>
        <v>0</v>
      </c>
      <c r="BQ172" s="37"/>
      <c r="BR172" s="37"/>
      <c r="BS172" s="37">
        <f>BQ172*BR172</f>
        <v>0</v>
      </c>
      <c r="BT172" s="37">
        <f>IF(AV172="С НДС",BS172*1.12,BS172)</f>
        <v>0</v>
      </c>
      <c r="BU172" s="37"/>
      <c r="BV172" s="37"/>
      <c r="BW172" s="37">
        <f>BU172*BV172</f>
        <v>0</v>
      </c>
      <c r="BX172" s="37">
        <f>IF(AZ172="С НДС",BW172*1.12,BW172)</f>
        <v>0</v>
      </c>
      <c r="BY172" s="37"/>
      <c r="BZ172" s="37"/>
      <c r="CA172" s="37">
        <f>BY172*BZ172</f>
        <v>0</v>
      </c>
      <c r="CB172" s="37">
        <f>IF(BD172="С НДС",CA172*1.12,CA172)</f>
        <v>0</v>
      </c>
      <c r="CC172" s="37"/>
      <c r="CD172" s="37"/>
      <c r="CE172" s="37">
        <f>CC172*CD172</f>
        <v>0</v>
      </c>
      <c r="CF172" s="37">
        <f>IF(BH172="С НДС",CE172*1.12,CE172)</f>
        <v>0</v>
      </c>
      <c r="CG172" s="37"/>
      <c r="CH172" s="37"/>
      <c r="CI172" s="37">
        <f>CG172*CH172</f>
        <v>0</v>
      </c>
      <c r="CJ172" s="37">
        <f>IF(BL172="С НДС",CI172*1.12,CI172)</f>
        <v>0</v>
      </c>
      <c r="CK172" s="37"/>
      <c r="CL172" s="37"/>
      <c r="CM172" s="37">
        <f>CK172*CL172</f>
        <v>0</v>
      </c>
      <c r="CN172" s="37">
        <f>IF(BP172="С НДС",CM172*1.12,CM172)</f>
        <v>0</v>
      </c>
      <c r="CO172" s="37"/>
      <c r="CP172" s="37"/>
      <c r="CQ172" s="37">
        <f>CO172*CP172</f>
        <v>0</v>
      </c>
      <c r="CR172" s="37">
        <f>IF(BT172="С НДС",CQ172*1.12,CQ172)</f>
        <v>0</v>
      </c>
      <c r="CS172" s="37"/>
      <c r="CT172" s="37"/>
      <c r="CU172" s="37">
        <f>CS172*CT172</f>
        <v>0</v>
      </c>
      <c r="CV172" s="37">
        <f>IF(BX172="С НДС",CU172*1.12,CU172)</f>
        <v>0</v>
      </c>
      <c r="CW172" s="37"/>
      <c r="CX172" s="37"/>
      <c r="CY172" s="37">
        <f>CW172*CX172</f>
        <v>0</v>
      </c>
      <c r="CZ172" s="37">
        <f>IF(CB172="С НДС",CY172*1.12,CY172)</f>
        <v>0</v>
      </c>
      <c r="DA172" s="37"/>
      <c r="DB172" s="37"/>
      <c r="DC172" s="37">
        <f>DA172*DB172</f>
        <v>0</v>
      </c>
      <c r="DD172" s="37">
        <f>IF(CF172="С НДС",DC172*1.12,DC172)</f>
        <v>0</v>
      </c>
      <c r="DE172" s="37"/>
      <c r="DF172" s="37"/>
      <c r="DG172" s="37">
        <f>DE172*DF172</f>
        <v>0</v>
      </c>
      <c r="DH172" s="37">
        <f>IF(CJ172="С НДС",DG172*1.12,DG172)</f>
        <v>0</v>
      </c>
      <c r="DI172" s="37"/>
      <c r="DJ172" s="37"/>
      <c r="DK172" s="37">
        <f>DI172*DJ172</f>
        <v>0</v>
      </c>
      <c r="DL172" s="37">
        <f>IF(CN172="С НДС",DK172*1.12,DK172)</f>
        <v>0</v>
      </c>
      <c r="DM172" s="37"/>
      <c r="DN172" s="37"/>
      <c r="DO172" s="37">
        <f>DM172*DN172</f>
        <v>0</v>
      </c>
      <c r="DP172" s="37">
        <f>IF(CR172="С НДС",DO172*1.12,DO172)</f>
        <v>0</v>
      </c>
      <c r="DQ172" s="37"/>
      <c r="DR172" s="37"/>
      <c r="DS172" s="37">
        <f>DQ172*DR172</f>
        <v>0</v>
      </c>
      <c r="DT172" s="37">
        <f>IF(CV172="С НДС",DS172*1.12,DS172)</f>
        <v>0</v>
      </c>
      <c r="DU172" s="37"/>
      <c r="DV172" s="37"/>
      <c r="DW172" s="37">
        <f>DU172*DV172</f>
        <v>0</v>
      </c>
      <c r="DX172" s="37">
        <f>IF(CZ172="С НДС",DW172*1.12,DW172)</f>
        <v>0</v>
      </c>
      <c r="DY172" s="37"/>
      <c r="DZ172" s="37"/>
      <c r="EA172" s="37">
        <f>DY172*DZ172</f>
        <v>0</v>
      </c>
      <c r="EB172" s="37">
        <f>IF(DD172="С НДС",EA172*1.12,EA172)</f>
        <v>0</v>
      </c>
      <c r="EC172" s="32">
        <f>Y172+AC172+AG172+AK172+AO172+AS172+AW172+BA172+BE172+BI172+BM172+BQ172+BU172+BY172+CC172+CG172+CK172+CO172+CS172+CW172+DA172+DE172+DI172+DM172+DQ172+DU172+DY172</f>
        <v>403181</v>
      </c>
      <c r="ED172" s="32">
        <f>AA172+AE172+AI172+AM172+AQ172+AU172+AY172+BC172+BG172+BK172</f>
        <v>1005936595</v>
      </c>
      <c r="EE172" s="32">
        <f>IF(X172="С НДС",ED172*1.12,ED172)</f>
        <v>1126648986.4</v>
      </c>
      <c r="EF172" s="58" t="s">
        <v>1532</v>
      </c>
      <c r="EG172" s="46" t="s">
        <v>2061</v>
      </c>
      <c r="EH172" s="58" t="s">
        <v>2062</v>
      </c>
      <c r="EI172" s="46"/>
      <c r="EJ172" s="46"/>
      <c r="EK172" s="46"/>
      <c r="EL172" s="46"/>
      <c r="EM172" s="46"/>
      <c r="EN172" s="46"/>
      <c r="EO172" s="46"/>
      <c r="EP172" s="46"/>
      <c r="EQ172" s="46"/>
    </row>
    <row r="173" spans="1:147" ht="19.5" customHeight="1">
      <c r="A173" s="28"/>
      <c r="B173" s="39" t="s">
        <v>1927</v>
      </c>
      <c r="C173" s="63" t="s">
        <v>1920</v>
      </c>
      <c r="D173" s="63" t="s">
        <v>1921</v>
      </c>
      <c r="E173" s="63" t="s">
        <v>1921</v>
      </c>
      <c r="F173" s="63" t="s">
        <v>855</v>
      </c>
      <c r="G173" s="63"/>
      <c r="H173" s="63"/>
      <c r="I173" s="63">
        <v>100</v>
      </c>
      <c r="J173" s="63">
        <v>710000000</v>
      </c>
      <c r="K173" s="63" t="s">
        <v>1745</v>
      </c>
      <c r="L173" s="63" t="s">
        <v>1912</v>
      </c>
      <c r="M173" s="63" t="s">
        <v>359</v>
      </c>
      <c r="N173" s="63">
        <v>470000000</v>
      </c>
      <c r="O173" s="63" t="s">
        <v>1928</v>
      </c>
      <c r="P173" s="63"/>
      <c r="Q173" s="63" t="s">
        <v>1923</v>
      </c>
      <c r="R173" s="63"/>
      <c r="S173" s="63"/>
      <c r="T173" s="63">
        <v>0</v>
      </c>
      <c r="U173" s="63">
        <v>0</v>
      </c>
      <c r="V173" s="63">
        <v>100</v>
      </c>
      <c r="W173" s="63" t="s">
        <v>1924</v>
      </c>
      <c r="X173" s="63" t="s">
        <v>886</v>
      </c>
      <c r="Y173" s="36">
        <v>4</v>
      </c>
      <c r="Z173" s="37">
        <v>1656</v>
      </c>
      <c r="AA173" s="37">
        <f t="shared" si="59"/>
        <v>6624</v>
      </c>
      <c r="AB173" s="32">
        <f t="shared" si="60"/>
        <v>7418.880000000001</v>
      </c>
      <c r="AC173" s="36">
        <v>8</v>
      </c>
      <c r="AD173" s="37">
        <v>1656</v>
      </c>
      <c r="AE173" s="37">
        <f t="shared" si="61"/>
        <v>13248</v>
      </c>
      <c r="AF173" s="32">
        <f t="shared" si="65"/>
        <v>14837.760000000002</v>
      </c>
      <c r="AG173" s="36">
        <v>8</v>
      </c>
      <c r="AH173" s="37">
        <v>1656</v>
      </c>
      <c r="AI173" s="37">
        <f t="shared" si="62"/>
        <v>13248</v>
      </c>
      <c r="AJ173" s="32">
        <f t="shared" si="66"/>
        <v>14837.760000000002</v>
      </c>
      <c r="AK173" s="36">
        <v>8</v>
      </c>
      <c r="AL173" s="37">
        <v>1656</v>
      </c>
      <c r="AM173" s="37">
        <f t="shared" si="63"/>
        <v>13248</v>
      </c>
      <c r="AN173" s="32">
        <f t="shared" si="67"/>
        <v>14837.760000000002</v>
      </c>
      <c r="AO173" s="36">
        <v>8</v>
      </c>
      <c r="AP173" s="37">
        <v>1656</v>
      </c>
      <c r="AQ173" s="37">
        <f t="shared" si="64"/>
        <v>13248</v>
      </c>
      <c r="AR173" s="32">
        <f t="shared" si="68"/>
        <v>14837.760000000002</v>
      </c>
      <c r="AS173" s="36">
        <v>8</v>
      </c>
      <c r="AT173" s="37">
        <v>1656</v>
      </c>
      <c r="AU173" s="37">
        <f t="shared" si="69"/>
        <v>13248</v>
      </c>
      <c r="AV173" s="32">
        <f t="shared" si="74"/>
        <v>14837.760000000002</v>
      </c>
      <c r="AW173" s="36">
        <v>8</v>
      </c>
      <c r="AX173" s="37">
        <v>1656</v>
      </c>
      <c r="AY173" s="37">
        <f t="shared" si="70"/>
        <v>13248</v>
      </c>
      <c r="AZ173" s="32">
        <f t="shared" si="75"/>
        <v>14837.760000000002</v>
      </c>
      <c r="BA173" s="36">
        <v>8</v>
      </c>
      <c r="BB173" s="37">
        <v>1656</v>
      </c>
      <c r="BC173" s="37">
        <f t="shared" si="71"/>
        <v>13248</v>
      </c>
      <c r="BD173" s="32">
        <f t="shared" si="76"/>
        <v>14837.760000000002</v>
      </c>
      <c r="BE173" s="36">
        <v>8</v>
      </c>
      <c r="BF173" s="37">
        <v>1656</v>
      </c>
      <c r="BG173" s="37">
        <f t="shared" si="72"/>
        <v>13248</v>
      </c>
      <c r="BH173" s="32">
        <f t="shared" si="77"/>
        <v>14837.760000000002</v>
      </c>
      <c r="BI173" s="36">
        <v>8</v>
      </c>
      <c r="BJ173" s="37">
        <v>1656</v>
      </c>
      <c r="BK173" s="37">
        <f t="shared" si="73"/>
        <v>13248</v>
      </c>
      <c r="BL173" s="32">
        <f t="shared" si="78"/>
        <v>14837.760000000002</v>
      </c>
      <c r="BM173" s="37"/>
      <c r="BN173" s="37"/>
      <c r="BO173" s="37">
        <f t="shared" si="79"/>
        <v>0</v>
      </c>
      <c r="BP173" s="37">
        <f t="shared" si="80"/>
        <v>0</v>
      </c>
      <c r="BQ173" s="37"/>
      <c r="BR173" s="37"/>
      <c r="BS173" s="37">
        <f t="shared" si="81"/>
        <v>0</v>
      </c>
      <c r="BT173" s="37">
        <f t="shared" si="82"/>
        <v>0</v>
      </c>
      <c r="BU173" s="37"/>
      <c r="BV173" s="37"/>
      <c r="BW173" s="37">
        <f t="shared" si="83"/>
        <v>0</v>
      </c>
      <c r="BX173" s="37">
        <f t="shared" si="84"/>
        <v>0</v>
      </c>
      <c r="BY173" s="37"/>
      <c r="BZ173" s="37"/>
      <c r="CA173" s="37">
        <f t="shared" si="85"/>
        <v>0</v>
      </c>
      <c r="CB173" s="37">
        <f t="shared" si="86"/>
        <v>0</v>
      </c>
      <c r="CC173" s="37"/>
      <c r="CD173" s="37"/>
      <c r="CE173" s="37">
        <f t="shared" si="87"/>
        <v>0</v>
      </c>
      <c r="CF173" s="37">
        <f t="shared" si="88"/>
        <v>0</v>
      </c>
      <c r="CG173" s="37"/>
      <c r="CH173" s="37"/>
      <c r="CI173" s="37">
        <f t="shared" si="89"/>
        <v>0</v>
      </c>
      <c r="CJ173" s="37">
        <f t="shared" si="90"/>
        <v>0</v>
      </c>
      <c r="CK173" s="37"/>
      <c r="CL173" s="37"/>
      <c r="CM173" s="37">
        <f t="shared" si="91"/>
        <v>0</v>
      </c>
      <c r="CN173" s="37">
        <f t="shared" si="92"/>
        <v>0</v>
      </c>
      <c r="CO173" s="37"/>
      <c r="CP173" s="37"/>
      <c r="CQ173" s="37">
        <f t="shared" si="93"/>
        <v>0</v>
      </c>
      <c r="CR173" s="37">
        <f t="shared" si="94"/>
        <v>0</v>
      </c>
      <c r="CS173" s="37"/>
      <c r="CT173" s="37"/>
      <c r="CU173" s="37">
        <f t="shared" si="95"/>
        <v>0</v>
      </c>
      <c r="CV173" s="37">
        <f t="shared" si="96"/>
        <v>0</v>
      </c>
      <c r="CW173" s="37"/>
      <c r="CX173" s="37"/>
      <c r="CY173" s="37">
        <f t="shared" si="97"/>
        <v>0</v>
      </c>
      <c r="CZ173" s="37">
        <f t="shared" si="98"/>
        <v>0</v>
      </c>
      <c r="DA173" s="37"/>
      <c r="DB173" s="37"/>
      <c r="DC173" s="37">
        <f t="shared" si="99"/>
        <v>0</v>
      </c>
      <c r="DD173" s="37">
        <f t="shared" si="100"/>
        <v>0</v>
      </c>
      <c r="DE173" s="37"/>
      <c r="DF173" s="37"/>
      <c r="DG173" s="37">
        <f t="shared" si="101"/>
        <v>0</v>
      </c>
      <c r="DH173" s="37">
        <f t="shared" si="102"/>
        <v>0</v>
      </c>
      <c r="DI173" s="37"/>
      <c r="DJ173" s="37"/>
      <c r="DK173" s="37">
        <f t="shared" si="103"/>
        <v>0</v>
      </c>
      <c r="DL173" s="37">
        <f t="shared" si="104"/>
        <v>0</v>
      </c>
      <c r="DM173" s="37"/>
      <c r="DN173" s="37"/>
      <c r="DO173" s="37">
        <f t="shared" si="105"/>
        <v>0</v>
      </c>
      <c r="DP173" s="37">
        <f t="shared" si="106"/>
        <v>0</v>
      </c>
      <c r="DQ173" s="37"/>
      <c r="DR173" s="37"/>
      <c r="DS173" s="37">
        <f t="shared" si="107"/>
        <v>0</v>
      </c>
      <c r="DT173" s="37">
        <f t="shared" si="108"/>
        <v>0</v>
      </c>
      <c r="DU173" s="37"/>
      <c r="DV173" s="37"/>
      <c r="DW173" s="37">
        <f t="shared" si="109"/>
        <v>0</v>
      </c>
      <c r="DX173" s="37">
        <f t="shared" si="110"/>
        <v>0</v>
      </c>
      <c r="DY173" s="37"/>
      <c r="DZ173" s="37"/>
      <c r="EA173" s="37">
        <f t="shared" si="111"/>
        <v>0</v>
      </c>
      <c r="EB173" s="37">
        <f t="shared" si="112"/>
        <v>0</v>
      </c>
      <c r="EC173" s="32">
        <f t="shared" si="113"/>
        <v>76</v>
      </c>
      <c r="ED173" s="32">
        <v>0</v>
      </c>
      <c r="EE173" s="32">
        <v>0</v>
      </c>
      <c r="EF173" s="38" t="s">
        <v>1532</v>
      </c>
      <c r="EG173" s="63" t="s">
        <v>2061</v>
      </c>
      <c r="EH173" s="38" t="s">
        <v>2062</v>
      </c>
      <c r="EI173" s="68"/>
      <c r="EJ173" s="68"/>
      <c r="EK173" s="68"/>
      <c r="EL173" s="68"/>
      <c r="EM173" s="68"/>
      <c r="EN173" s="68"/>
      <c r="EO173" s="68"/>
      <c r="EP173" s="68"/>
      <c r="EQ173" s="68"/>
    </row>
    <row r="174" spans="1:147" ht="19.5" customHeight="1">
      <c r="A174" s="28"/>
      <c r="B174" s="45" t="s">
        <v>2071</v>
      </c>
      <c r="C174" s="46" t="s">
        <v>1920</v>
      </c>
      <c r="D174" s="46" t="s">
        <v>1921</v>
      </c>
      <c r="E174" s="46" t="s">
        <v>1921</v>
      </c>
      <c r="F174" s="46" t="s">
        <v>855</v>
      </c>
      <c r="G174" s="46"/>
      <c r="H174" s="46"/>
      <c r="I174" s="46" t="s">
        <v>1655</v>
      </c>
      <c r="J174" s="46">
        <v>710000000</v>
      </c>
      <c r="K174" s="46" t="s">
        <v>1531</v>
      </c>
      <c r="L174" s="46" t="s">
        <v>1912</v>
      </c>
      <c r="M174" s="46" t="s">
        <v>359</v>
      </c>
      <c r="N174" s="46">
        <v>550000000</v>
      </c>
      <c r="O174" s="46" t="s">
        <v>2072</v>
      </c>
      <c r="P174" s="46"/>
      <c r="Q174" s="46" t="s">
        <v>1923</v>
      </c>
      <c r="R174" s="46"/>
      <c r="S174" s="46"/>
      <c r="T174" s="46">
        <v>0</v>
      </c>
      <c r="U174" s="46">
        <v>0</v>
      </c>
      <c r="V174" s="46">
        <v>100</v>
      </c>
      <c r="W174" s="46" t="s">
        <v>1924</v>
      </c>
      <c r="X174" s="46" t="s">
        <v>886</v>
      </c>
      <c r="Y174" s="55">
        <v>16954</v>
      </c>
      <c r="Z174" s="56">
        <v>2495</v>
      </c>
      <c r="AA174" s="56">
        <f t="shared" si="59"/>
        <v>42300230</v>
      </c>
      <c r="AB174" s="57">
        <f>AA174*1.12</f>
        <v>47376257.6</v>
      </c>
      <c r="AC174" s="55">
        <v>33908</v>
      </c>
      <c r="AD174" s="56">
        <v>2495</v>
      </c>
      <c r="AE174" s="56">
        <f t="shared" si="61"/>
        <v>84600460</v>
      </c>
      <c r="AF174" s="57">
        <f t="shared" si="65"/>
        <v>94752515.2</v>
      </c>
      <c r="AG174" s="55">
        <v>33908</v>
      </c>
      <c r="AH174" s="56">
        <v>2495</v>
      </c>
      <c r="AI174" s="56">
        <f t="shared" si="62"/>
        <v>84600460</v>
      </c>
      <c r="AJ174" s="57">
        <f t="shared" si="66"/>
        <v>94752515.2</v>
      </c>
      <c r="AK174" s="55">
        <v>33908</v>
      </c>
      <c r="AL174" s="56">
        <v>2495</v>
      </c>
      <c r="AM174" s="56">
        <f t="shared" si="63"/>
        <v>84600460</v>
      </c>
      <c r="AN174" s="57">
        <f t="shared" si="67"/>
        <v>94752515.2</v>
      </c>
      <c r="AO174" s="55">
        <v>33908</v>
      </c>
      <c r="AP174" s="56">
        <v>2495</v>
      </c>
      <c r="AQ174" s="56">
        <f t="shared" si="64"/>
        <v>84600460</v>
      </c>
      <c r="AR174" s="57">
        <f t="shared" si="68"/>
        <v>94752515.2</v>
      </c>
      <c r="AS174" s="55">
        <v>33908</v>
      </c>
      <c r="AT174" s="56">
        <v>2495</v>
      </c>
      <c r="AU174" s="56">
        <f t="shared" si="69"/>
        <v>84600460</v>
      </c>
      <c r="AV174" s="57">
        <f t="shared" si="74"/>
        <v>94752515.2</v>
      </c>
      <c r="AW174" s="55">
        <v>33908</v>
      </c>
      <c r="AX174" s="56">
        <v>2495</v>
      </c>
      <c r="AY174" s="56">
        <f t="shared" si="70"/>
        <v>84600460</v>
      </c>
      <c r="AZ174" s="57">
        <f t="shared" si="75"/>
        <v>94752515.2</v>
      </c>
      <c r="BA174" s="55">
        <v>33908</v>
      </c>
      <c r="BB174" s="56">
        <v>2495</v>
      </c>
      <c r="BC174" s="56">
        <f t="shared" si="71"/>
        <v>84600460</v>
      </c>
      <c r="BD174" s="57">
        <f t="shared" si="76"/>
        <v>94752515.2</v>
      </c>
      <c r="BE174" s="55">
        <v>33908</v>
      </c>
      <c r="BF174" s="56">
        <v>2495</v>
      </c>
      <c r="BG174" s="56">
        <f t="shared" si="72"/>
        <v>84600460</v>
      </c>
      <c r="BH174" s="57">
        <f t="shared" si="77"/>
        <v>94752515.2</v>
      </c>
      <c r="BI174" s="55">
        <v>33908</v>
      </c>
      <c r="BJ174" s="56">
        <v>2495</v>
      </c>
      <c r="BK174" s="56">
        <f t="shared" si="73"/>
        <v>84600460</v>
      </c>
      <c r="BL174" s="57">
        <f t="shared" si="78"/>
        <v>94752515.2</v>
      </c>
      <c r="BM174" s="37"/>
      <c r="BN174" s="37"/>
      <c r="BO174" s="37">
        <f>BM174*BN174</f>
        <v>0</v>
      </c>
      <c r="BP174" s="37">
        <f>IF(AR174="С НДС",BO174*1.12,BO174)</f>
        <v>0</v>
      </c>
      <c r="BQ174" s="37"/>
      <c r="BR174" s="37"/>
      <c r="BS174" s="37">
        <f>BQ174*BR174</f>
        <v>0</v>
      </c>
      <c r="BT174" s="37">
        <f>IF(AV174="С НДС",BS174*1.12,BS174)</f>
        <v>0</v>
      </c>
      <c r="BU174" s="37"/>
      <c r="BV174" s="37"/>
      <c r="BW174" s="37">
        <f>BU174*BV174</f>
        <v>0</v>
      </c>
      <c r="BX174" s="37">
        <f>IF(AZ174="С НДС",BW174*1.12,BW174)</f>
        <v>0</v>
      </c>
      <c r="BY174" s="37"/>
      <c r="BZ174" s="37"/>
      <c r="CA174" s="37">
        <f>BY174*BZ174</f>
        <v>0</v>
      </c>
      <c r="CB174" s="37">
        <f>IF(BD174="С НДС",CA174*1.12,CA174)</f>
        <v>0</v>
      </c>
      <c r="CC174" s="37"/>
      <c r="CD174" s="37"/>
      <c r="CE174" s="37">
        <f>CC174*CD174</f>
        <v>0</v>
      </c>
      <c r="CF174" s="37">
        <f>IF(BH174="С НДС",CE174*1.12,CE174)</f>
        <v>0</v>
      </c>
      <c r="CG174" s="37"/>
      <c r="CH174" s="37"/>
      <c r="CI174" s="37">
        <f>CG174*CH174</f>
        <v>0</v>
      </c>
      <c r="CJ174" s="37">
        <f>IF(BL174="С НДС",CI174*1.12,CI174)</f>
        <v>0</v>
      </c>
      <c r="CK174" s="37"/>
      <c r="CL174" s="37"/>
      <c r="CM174" s="37">
        <f>CK174*CL174</f>
        <v>0</v>
      </c>
      <c r="CN174" s="37">
        <f>IF(BP174="С НДС",CM174*1.12,CM174)</f>
        <v>0</v>
      </c>
      <c r="CO174" s="37"/>
      <c r="CP174" s="37"/>
      <c r="CQ174" s="37">
        <f>CO174*CP174</f>
        <v>0</v>
      </c>
      <c r="CR174" s="37">
        <f>IF(BT174="С НДС",CQ174*1.12,CQ174)</f>
        <v>0</v>
      </c>
      <c r="CS174" s="37"/>
      <c r="CT174" s="37"/>
      <c r="CU174" s="37">
        <f>CS174*CT174</f>
        <v>0</v>
      </c>
      <c r="CV174" s="37">
        <f>IF(BX174="С НДС",CU174*1.12,CU174)</f>
        <v>0</v>
      </c>
      <c r="CW174" s="37"/>
      <c r="CX174" s="37"/>
      <c r="CY174" s="37">
        <f>CW174*CX174</f>
        <v>0</v>
      </c>
      <c r="CZ174" s="37">
        <f>IF(CB174="С НДС",CY174*1.12,CY174)</f>
        <v>0</v>
      </c>
      <c r="DA174" s="37"/>
      <c r="DB174" s="37"/>
      <c r="DC174" s="37">
        <f>DA174*DB174</f>
        <v>0</v>
      </c>
      <c r="DD174" s="37">
        <f>IF(CF174="С НДС",DC174*1.12,DC174)</f>
        <v>0</v>
      </c>
      <c r="DE174" s="37"/>
      <c r="DF174" s="37"/>
      <c r="DG174" s="37">
        <f>DE174*DF174</f>
        <v>0</v>
      </c>
      <c r="DH174" s="37">
        <f>IF(CJ174="С НДС",DG174*1.12,DG174)</f>
        <v>0</v>
      </c>
      <c r="DI174" s="37"/>
      <c r="DJ174" s="37"/>
      <c r="DK174" s="37">
        <f>DI174*DJ174</f>
        <v>0</v>
      </c>
      <c r="DL174" s="37">
        <f>IF(CN174="С НДС",DK174*1.12,DK174)</f>
        <v>0</v>
      </c>
      <c r="DM174" s="37"/>
      <c r="DN174" s="37"/>
      <c r="DO174" s="37">
        <f>DM174*DN174</f>
        <v>0</v>
      </c>
      <c r="DP174" s="37">
        <f>IF(CR174="С НДС",DO174*1.12,DO174)</f>
        <v>0</v>
      </c>
      <c r="DQ174" s="37"/>
      <c r="DR174" s="37"/>
      <c r="DS174" s="37">
        <f>DQ174*DR174</f>
        <v>0</v>
      </c>
      <c r="DT174" s="37">
        <f>IF(CV174="С НДС",DS174*1.12,DS174)</f>
        <v>0</v>
      </c>
      <c r="DU174" s="37"/>
      <c r="DV174" s="37"/>
      <c r="DW174" s="37">
        <f>DU174*DV174</f>
        <v>0</v>
      </c>
      <c r="DX174" s="37">
        <f>IF(CZ174="С НДС",DW174*1.12,DW174)</f>
        <v>0</v>
      </c>
      <c r="DY174" s="37"/>
      <c r="DZ174" s="37"/>
      <c r="EA174" s="37">
        <f>DY174*DZ174</f>
        <v>0</v>
      </c>
      <c r="EB174" s="37">
        <f>IF(DD174="С НДС",EA174*1.12,EA174)</f>
        <v>0</v>
      </c>
      <c r="EC174" s="32">
        <f t="shared" si="113"/>
        <v>322126</v>
      </c>
      <c r="ED174" s="32">
        <v>0</v>
      </c>
      <c r="EE174" s="32">
        <v>0</v>
      </c>
      <c r="EF174" s="58" t="s">
        <v>1532</v>
      </c>
      <c r="EG174" s="46" t="s">
        <v>2061</v>
      </c>
      <c r="EH174" s="58" t="s">
        <v>2062</v>
      </c>
      <c r="EI174" s="46"/>
      <c r="EJ174" s="46"/>
      <c r="EK174" s="46"/>
      <c r="EL174" s="46"/>
      <c r="EM174" s="46"/>
      <c r="EN174" s="46"/>
      <c r="EO174" s="46"/>
      <c r="EP174" s="46"/>
      <c r="EQ174" s="46"/>
    </row>
    <row r="175" spans="1:147" ht="19.5" customHeight="1">
      <c r="A175" s="28"/>
      <c r="B175" s="45" t="s">
        <v>2109</v>
      </c>
      <c r="C175" s="46" t="s">
        <v>1920</v>
      </c>
      <c r="D175" s="46" t="s">
        <v>1921</v>
      </c>
      <c r="E175" s="46" t="s">
        <v>1921</v>
      </c>
      <c r="F175" s="46" t="s">
        <v>855</v>
      </c>
      <c r="G175" s="46"/>
      <c r="H175" s="46"/>
      <c r="I175" s="46" t="s">
        <v>1655</v>
      </c>
      <c r="J175" s="46">
        <v>710000000</v>
      </c>
      <c r="K175" s="46" t="s">
        <v>1531</v>
      </c>
      <c r="L175" s="46" t="s">
        <v>2101</v>
      </c>
      <c r="M175" s="46" t="s">
        <v>359</v>
      </c>
      <c r="N175" s="46">
        <v>550000000</v>
      </c>
      <c r="O175" s="46" t="s">
        <v>2072</v>
      </c>
      <c r="P175" s="46"/>
      <c r="Q175" s="46" t="s">
        <v>1923</v>
      </c>
      <c r="R175" s="46"/>
      <c r="S175" s="46"/>
      <c r="T175" s="46">
        <v>0</v>
      </c>
      <c r="U175" s="46">
        <v>0</v>
      </c>
      <c r="V175" s="46">
        <v>100</v>
      </c>
      <c r="W175" s="46" t="s">
        <v>1924</v>
      </c>
      <c r="X175" s="46" t="s">
        <v>886</v>
      </c>
      <c r="Y175" s="55">
        <v>11303</v>
      </c>
      <c r="Z175" s="56">
        <v>2495</v>
      </c>
      <c r="AA175" s="56">
        <f>Y175*Z175</f>
        <v>28200985</v>
      </c>
      <c r="AB175" s="57">
        <f>AA175*1.12</f>
        <v>31585103.200000003</v>
      </c>
      <c r="AC175" s="55">
        <v>33908</v>
      </c>
      <c r="AD175" s="56">
        <v>2495</v>
      </c>
      <c r="AE175" s="56">
        <f>AC175*AD175</f>
        <v>84600460</v>
      </c>
      <c r="AF175" s="57">
        <f>AE175*1.12</f>
        <v>94752515.2</v>
      </c>
      <c r="AG175" s="55">
        <v>33908</v>
      </c>
      <c r="AH175" s="56">
        <v>2495</v>
      </c>
      <c r="AI175" s="56">
        <f>AG175*AH175</f>
        <v>84600460</v>
      </c>
      <c r="AJ175" s="57">
        <f>AI175*1.12</f>
        <v>94752515.2</v>
      </c>
      <c r="AK175" s="55">
        <v>33908</v>
      </c>
      <c r="AL175" s="56">
        <v>2495</v>
      </c>
      <c r="AM175" s="56">
        <f>AK175*AL175</f>
        <v>84600460</v>
      </c>
      <c r="AN175" s="57">
        <f>AM175*1.12</f>
        <v>94752515.2</v>
      </c>
      <c r="AO175" s="55">
        <v>33908</v>
      </c>
      <c r="AP175" s="56">
        <v>2495</v>
      </c>
      <c r="AQ175" s="56">
        <f>AO175*AP175</f>
        <v>84600460</v>
      </c>
      <c r="AR175" s="57">
        <f>AQ175*1.12</f>
        <v>94752515.2</v>
      </c>
      <c r="AS175" s="55">
        <v>33908</v>
      </c>
      <c r="AT175" s="56">
        <v>2495</v>
      </c>
      <c r="AU175" s="56">
        <f>AS175*AT175</f>
        <v>84600460</v>
      </c>
      <c r="AV175" s="57">
        <f>AU175*1.12</f>
        <v>94752515.2</v>
      </c>
      <c r="AW175" s="55">
        <v>33908</v>
      </c>
      <c r="AX175" s="56">
        <v>2495</v>
      </c>
      <c r="AY175" s="56">
        <f>AW175*AX175</f>
        <v>84600460</v>
      </c>
      <c r="AZ175" s="57">
        <f>AY175*1.12</f>
        <v>94752515.2</v>
      </c>
      <c r="BA175" s="55">
        <v>33908</v>
      </c>
      <c r="BB175" s="56">
        <v>2495</v>
      </c>
      <c r="BC175" s="56">
        <f>BA175*BB175</f>
        <v>84600460</v>
      </c>
      <c r="BD175" s="57">
        <f>BC175*1.12</f>
        <v>94752515.2</v>
      </c>
      <c r="BE175" s="55">
        <v>33908</v>
      </c>
      <c r="BF175" s="56">
        <v>2495</v>
      </c>
      <c r="BG175" s="56">
        <f>BE175*BF175</f>
        <v>84600460</v>
      </c>
      <c r="BH175" s="57">
        <f>BG175*1.12</f>
        <v>94752515.2</v>
      </c>
      <c r="BI175" s="55">
        <v>33908</v>
      </c>
      <c r="BJ175" s="56">
        <v>2495</v>
      </c>
      <c r="BK175" s="56">
        <f>BI175*BJ175</f>
        <v>84600460</v>
      </c>
      <c r="BL175" s="57">
        <f>BK175*1.12</f>
        <v>94752515.2</v>
      </c>
      <c r="BM175" s="37"/>
      <c r="BN175" s="37"/>
      <c r="BO175" s="37">
        <f>BM175*BN175</f>
        <v>0</v>
      </c>
      <c r="BP175" s="37">
        <f>IF(AR175="С НДС",BO175*1.12,BO175)</f>
        <v>0</v>
      </c>
      <c r="BQ175" s="37"/>
      <c r="BR175" s="37"/>
      <c r="BS175" s="37">
        <f>BQ175*BR175</f>
        <v>0</v>
      </c>
      <c r="BT175" s="37">
        <f>IF(AV175="С НДС",BS175*1.12,BS175)</f>
        <v>0</v>
      </c>
      <c r="BU175" s="37"/>
      <c r="BV175" s="37"/>
      <c r="BW175" s="37">
        <f>BU175*BV175</f>
        <v>0</v>
      </c>
      <c r="BX175" s="37">
        <f>IF(AZ175="С НДС",BW175*1.12,BW175)</f>
        <v>0</v>
      </c>
      <c r="BY175" s="37"/>
      <c r="BZ175" s="37"/>
      <c r="CA175" s="37">
        <f>BY175*BZ175</f>
        <v>0</v>
      </c>
      <c r="CB175" s="37">
        <f>IF(BD175="С НДС",CA175*1.12,CA175)</f>
        <v>0</v>
      </c>
      <c r="CC175" s="37"/>
      <c r="CD175" s="37"/>
      <c r="CE175" s="37">
        <f>CC175*CD175</f>
        <v>0</v>
      </c>
      <c r="CF175" s="37">
        <f>IF(BH175="С НДС",CE175*1.12,CE175)</f>
        <v>0</v>
      </c>
      <c r="CG175" s="37"/>
      <c r="CH175" s="37"/>
      <c r="CI175" s="37">
        <f>CG175*CH175</f>
        <v>0</v>
      </c>
      <c r="CJ175" s="37">
        <f>IF(BL175="С НДС",CI175*1.12,CI175)</f>
        <v>0</v>
      </c>
      <c r="CK175" s="37"/>
      <c r="CL175" s="37"/>
      <c r="CM175" s="37">
        <f>CK175*CL175</f>
        <v>0</v>
      </c>
      <c r="CN175" s="37">
        <f>IF(BP175="С НДС",CM175*1.12,CM175)</f>
        <v>0</v>
      </c>
      <c r="CO175" s="37"/>
      <c r="CP175" s="37"/>
      <c r="CQ175" s="37">
        <f>CO175*CP175</f>
        <v>0</v>
      </c>
      <c r="CR175" s="37">
        <f>IF(BT175="С НДС",CQ175*1.12,CQ175)</f>
        <v>0</v>
      </c>
      <c r="CS175" s="37"/>
      <c r="CT175" s="37"/>
      <c r="CU175" s="37">
        <f>CS175*CT175</f>
        <v>0</v>
      </c>
      <c r="CV175" s="37">
        <f>IF(BX175="С НДС",CU175*1.12,CU175)</f>
        <v>0</v>
      </c>
      <c r="CW175" s="37"/>
      <c r="CX175" s="37"/>
      <c r="CY175" s="37">
        <f>CW175*CX175</f>
        <v>0</v>
      </c>
      <c r="CZ175" s="37">
        <f>IF(CB175="С НДС",CY175*1.12,CY175)</f>
        <v>0</v>
      </c>
      <c r="DA175" s="37"/>
      <c r="DB175" s="37"/>
      <c r="DC175" s="37">
        <f>DA175*DB175</f>
        <v>0</v>
      </c>
      <c r="DD175" s="37">
        <f>IF(CF175="С НДС",DC175*1.12,DC175)</f>
        <v>0</v>
      </c>
      <c r="DE175" s="37"/>
      <c r="DF175" s="37"/>
      <c r="DG175" s="37">
        <f>DE175*DF175</f>
        <v>0</v>
      </c>
      <c r="DH175" s="37">
        <f>IF(CJ175="С НДС",DG175*1.12,DG175)</f>
        <v>0</v>
      </c>
      <c r="DI175" s="37"/>
      <c r="DJ175" s="37"/>
      <c r="DK175" s="37">
        <f>DI175*DJ175</f>
        <v>0</v>
      </c>
      <c r="DL175" s="37">
        <f>IF(CN175="С НДС",DK175*1.12,DK175)</f>
        <v>0</v>
      </c>
      <c r="DM175" s="37"/>
      <c r="DN175" s="37"/>
      <c r="DO175" s="37">
        <f>DM175*DN175</f>
        <v>0</v>
      </c>
      <c r="DP175" s="37">
        <f>IF(CR175="С НДС",DO175*1.12,DO175)</f>
        <v>0</v>
      </c>
      <c r="DQ175" s="37"/>
      <c r="DR175" s="37"/>
      <c r="DS175" s="37">
        <f>DQ175*DR175</f>
        <v>0</v>
      </c>
      <c r="DT175" s="37">
        <f>IF(CV175="С НДС",DS175*1.12,DS175)</f>
        <v>0</v>
      </c>
      <c r="DU175" s="37"/>
      <c r="DV175" s="37"/>
      <c r="DW175" s="37">
        <f>DU175*DV175</f>
        <v>0</v>
      </c>
      <c r="DX175" s="37">
        <f>IF(CZ175="С НДС",DW175*1.12,DW175)</f>
        <v>0</v>
      </c>
      <c r="DY175" s="37"/>
      <c r="DZ175" s="37"/>
      <c r="EA175" s="37">
        <f>DY175*DZ175</f>
        <v>0</v>
      </c>
      <c r="EB175" s="37">
        <f>IF(DD175="С НДС",EA175*1.12,EA175)</f>
        <v>0</v>
      </c>
      <c r="EC175" s="32">
        <f>Y175+AC175+AG175+AK175+AO175+AS175+AW175+BA175+BE175+BI175+BM175+BQ175+BU175+BY175+CC175+CG175+CK175+CO175+CS175+CW175+DA175+DE175+DI175+DM175+DQ175+DU175+DY175</f>
        <v>316475</v>
      </c>
      <c r="ED175" s="32">
        <f>AA175+AE175+AI175+AM175+AQ175+AU175+AY175+BC175+BG175+BK175</f>
        <v>789605125</v>
      </c>
      <c r="EE175" s="32">
        <f>IF(X175="С НДС",ED175*1.12,ED175)</f>
        <v>884357740.0000001</v>
      </c>
      <c r="EF175" s="58" t="s">
        <v>1532</v>
      </c>
      <c r="EG175" s="46" t="s">
        <v>2061</v>
      </c>
      <c r="EH175" s="58" t="s">
        <v>2062</v>
      </c>
      <c r="EI175" s="46"/>
      <c r="EJ175" s="46"/>
      <c r="EK175" s="46"/>
      <c r="EL175" s="46"/>
      <c r="EM175" s="46"/>
      <c r="EN175" s="46"/>
      <c r="EO175" s="46"/>
      <c r="EP175" s="46"/>
      <c r="EQ175" s="46"/>
    </row>
    <row r="176" spans="1:147" ht="19.5" customHeight="1">
      <c r="A176" s="28"/>
      <c r="B176" s="34" t="s">
        <v>1929</v>
      </c>
      <c r="C176" s="63" t="s">
        <v>1920</v>
      </c>
      <c r="D176" s="63" t="s">
        <v>1921</v>
      </c>
      <c r="E176" s="63" t="s">
        <v>1921</v>
      </c>
      <c r="F176" s="63" t="s">
        <v>855</v>
      </c>
      <c r="G176" s="63"/>
      <c r="H176" s="63"/>
      <c r="I176" s="63">
        <v>100</v>
      </c>
      <c r="J176" s="63">
        <v>710000000</v>
      </c>
      <c r="K176" s="63" t="s">
        <v>1745</v>
      </c>
      <c r="L176" s="63" t="s">
        <v>1912</v>
      </c>
      <c r="M176" s="63" t="s">
        <v>359</v>
      </c>
      <c r="N176" s="63">
        <v>470000000</v>
      </c>
      <c r="O176" s="63" t="s">
        <v>1930</v>
      </c>
      <c r="P176" s="63"/>
      <c r="Q176" s="63" t="s">
        <v>1923</v>
      </c>
      <c r="R176" s="63"/>
      <c r="S176" s="63"/>
      <c r="T176" s="63">
        <v>0</v>
      </c>
      <c r="U176" s="63">
        <v>0</v>
      </c>
      <c r="V176" s="63">
        <v>100</v>
      </c>
      <c r="W176" s="63" t="s">
        <v>1924</v>
      </c>
      <c r="X176" s="63" t="s">
        <v>886</v>
      </c>
      <c r="Y176" s="36">
        <v>6909</v>
      </c>
      <c r="Z176" s="37">
        <v>1656</v>
      </c>
      <c r="AA176" s="37">
        <f t="shared" si="59"/>
        <v>11441304</v>
      </c>
      <c r="AB176" s="32">
        <f t="shared" si="60"/>
        <v>12814260.48</v>
      </c>
      <c r="AC176" s="36">
        <v>13818</v>
      </c>
      <c r="AD176" s="37">
        <v>1656</v>
      </c>
      <c r="AE176" s="37">
        <f t="shared" si="61"/>
        <v>22882608</v>
      </c>
      <c r="AF176" s="32">
        <f t="shared" si="65"/>
        <v>25628520.96</v>
      </c>
      <c r="AG176" s="36">
        <v>13818</v>
      </c>
      <c r="AH176" s="37">
        <v>1656</v>
      </c>
      <c r="AI176" s="37">
        <f t="shared" si="62"/>
        <v>22882608</v>
      </c>
      <c r="AJ176" s="32">
        <f t="shared" si="66"/>
        <v>25628520.96</v>
      </c>
      <c r="AK176" s="36">
        <v>13818</v>
      </c>
      <c r="AL176" s="37">
        <v>1656</v>
      </c>
      <c r="AM176" s="37">
        <f t="shared" si="63"/>
        <v>22882608</v>
      </c>
      <c r="AN176" s="32">
        <f t="shared" si="67"/>
        <v>25628520.96</v>
      </c>
      <c r="AO176" s="36">
        <v>13818</v>
      </c>
      <c r="AP176" s="37">
        <v>1656</v>
      </c>
      <c r="AQ176" s="37">
        <f t="shared" si="64"/>
        <v>22882608</v>
      </c>
      <c r="AR176" s="32">
        <f t="shared" si="68"/>
        <v>25628520.96</v>
      </c>
      <c r="AS176" s="36">
        <v>13818</v>
      </c>
      <c r="AT176" s="37">
        <v>1656</v>
      </c>
      <c r="AU176" s="37">
        <f t="shared" si="69"/>
        <v>22882608</v>
      </c>
      <c r="AV176" s="32">
        <f t="shared" si="74"/>
        <v>25628520.96</v>
      </c>
      <c r="AW176" s="36">
        <v>13818</v>
      </c>
      <c r="AX176" s="37">
        <v>1656</v>
      </c>
      <c r="AY176" s="37">
        <f t="shared" si="70"/>
        <v>22882608</v>
      </c>
      <c r="AZ176" s="32">
        <f t="shared" si="75"/>
        <v>25628520.96</v>
      </c>
      <c r="BA176" s="36">
        <v>13818</v>
      </c>
      <c r="BB176" s="37">
        <v>1656</v>
      </c>
      <c r="BC176" s="37">
        <f t="shared" si="71"/>
        <v>22882608</v>
      </c>
      <c r="BD176" s="32">
        <f t="shared" si="76"/>
        <v>25628520.96</v>
      </c>
      <c r="BE176" s="36">
        <v>13818</v>
      </c>
      <c r="BF176" s="37">
        <v>1656</v>
      </c>
      <c r="BG176" s="37">
        <f t="shared" si="72"/>
        <v>22882608</v>
      </c>
      <c r="BH176" s="32">
        <f t="shared" si="77"/>
        <v>25628520.96</v>
      </c>
      <c r="BI176" s="36">
        <v>13818</v>
      </c>
      <c r="BJ176" s="37">
        <v>1656</v>
      </c>
      <c r="BK176" s="37">
        <f t="shared" si="73"/>
        <v>22882608</v>
      </c>
      <c r="BL176" s="32">
        <f t="shared" si="78"/>
        <v>25628520.96</v>
      </c>
      <c r="BM176" s="37"/>
      <c r="BN176" s="37"/>
      <c r="BO176" s="37">
        <f t="shared" si="79"/>
        <v>0</v>
      </c>
      <c r="BP176" s="37">
        <f t="shared" si="80"/>
        <v>0</v>
      </c>
      <c r="BQ176" s="37"/>
      <c r="BR176" s="37"/>
      <c r="BS176" s="37">
        <f t="shared" si="81"/>
        <v>0</v>
      </c>
      <c r="BT176" s="37">
        <f t="shared" si="82"/>
        <v>0</v>
      </c>
      <c r="BU176" s="37"/>
      <c r="BV176" s="37"/>
      <c r="BW176" s="37">
        <f t="shared" si="83"/>
        <v>0</v>
      </c>
      <c r="BX176" s="37">
        <f t="shared" si="84"/>
        <v>0</v>
      </c>
      <c r="BY176" s="37"/>
      <c r="BZ176" s="37"/>
      <c r="CA176" s="37">
        <f t="shared" si="85"/>
        <v>0</v>
      </c>
      <c r="CB176" s="37">
        <f t="shared" si="86"/>
        <v>0</v>
      </c>
      <c r="CC176" s="37"/>
      <c r="CD176" s="37"/>
      <c r="CE176" s="37">
        <f t="shared" si="87"/>
        <v>0</v>
      </c>
      <c r="CF176" s="37">
        <f t="shared" si="88"/>
        <v>0</v>
      </c>
      <c r="CG176" s="37"/>
      <c r="CH176" s="37"/>
      <c r="CI176" s="37">
        <f t="shared" si="89"/>
        <v>0</v>
      </c>
      <c r="CJ176" s="37">
        <f t="shared" si="90"/>
        <v>0</v>
      </c>
      <c r="CK176" s="37"/>
      <c r="CL176" s="37"/>
      <c r="CM176" s="37">
        <f t="shared" si="91"/>
        <v>0</v>
      </c>
      <c r="CN176" s="37">
        <f t="shared" si="92"/>
        <v>0</v>
      </c>
      <c r="CO176" s="37"/>
      <c r="CP176" s="37"/>
      <c r="CQ176" s="37">
        <f t="shared" si="93"/>
        <v>0</v>
      </c>
      <c r="CR176" s="37">
        <f t="shared" si="94"/>
        <v>0</v>
      </c>
      <c r="CS176" s="37"/>
      <c r="CT176" s="37"/>
      <c r="CU176" s="37">
        <f t="shared" si="95"/>
        <v>0</v>
      </c>
      <c r="CV176" s="37">
        <f t="shared" si="96"/>
        <v>0</v>
      </c>
      <c r="CW176" s="37"/>
      <c r="CX176" s="37"/>
      <c r="CY176" s="37">
        <f t="shared" si="97"/>
        <v>0</v>
      </c>
      <c r="CZ176" s="37">
        <f t="shared" si="98"/>
        <v>0</v>
      </c>
      <c r="DA176" s="37"/>
      <c r="DB176" s="37"/>
      <c r="DC176" s="37">
        <f t="shared" si="99"/>
        <v>0</v>
      </c>
      <c r="DD176" s="37">
        <f t="shared" si="100"/>
        <v>0</v>
      </c>
      <c r="DE176" s="37"/>
      <c r="DF176" s="37"/>
      <c r="DG176" s="37">
        <f t="shared" si="101"/>
        <v>0</v>
      </c>
      <c r="DH176" s="37">
        <f t="shared" si="102"/>
        <v>0</v>
      </c>
      <c r="DI176" s="37"/>
      <c r="DJ176" s="37"/>
      <c r="DK176" s="37">
        <f t="shared" si="103"/>
        <v>0</v>
      </c>
      <c r="DL176" s="37">
        <f t="shared" si="104"/>
        <v>0</v>
      </c>
      <c r="DM176" s="37"/>
      <c r="DN176" s="37"/>
      <c r="DO176" s="37">
        <f t="shared" si="105"/>
        <v>0</v>
      </c>
      <c r="DP176" s="37">
        <f t="shared" si="106"/>
        <v>0</v>
      </c>
      <c r="DQ176" s="37"/>
      <c r="DR176" s="37"/>
      <c r="DS176" s="37">
        <f t="shared" si="107"/>
        <v>0</v>
      </c>
      <c r="DT176" s="37">
        <f t="shared" si="108"/>
        <v>0</v>
      </c>
      <c r="DU176" s="37"/>
      <c r="DV176" s="37"/>
      <c r="DW176" s="37">
        <f t="shared" si="109"/>
        <v>0</v>
      </c>
      <c r="DX176" s="37">
        <f t="shared" si="110"/>
        <v>0</v>
      </c>
      <c r="DY176" s="37"/>
      <c r="DZ176" s="37"/>
      <c r="EA176" s="37">
        <f t="shared" si="111"/>
        <v>0</v>
      </c>
      <c r="EB176" s="37">
        <f t="shared" si="112"/>
        <v>0</v>
      </c>
      <c r="EC176" s="32">
        <f t="shared" si="113"/>
        <v>131271</v>
      </c>
      <c r="ED176" s="32">
        <v>0</v>
      </c>
      <c r="EE176" s="32">
        <v>0</v>
      </c>
      <c r="EF176" s="38" t="s">
        <v>1532</v>
      </c>
      <c r="EG176" s="63" t="s">
        <v>2061</v>
      </c>
      <c r="EH176" s="38" t="s">
        <v>2062</v>
      </c>
      <c r="EI176" s="68"/>
      <c r="EJ176" s="68"/>
      <c r="EK176" s="68"/>
      <c r="EL176" s="68"/>
      <c r="EM176" s="68"/>
      <c r="EN176" s="68"/>
      <c r="EO176" s="68"/>
      <c r="EP176" s="68"/>
      <c r="EQ176" s="68"/>
    </row>
    <row r="177" spans="1:147" ht="19.5" customHeight="1">
      <c r="A177" s="28"/>
      <c r="B177" s="45" t="s">
        <v>2073</v>
      </c>
      <c r="C177" s="46" t="s">
        <v>1920</v>
      </c>
      <c r="D177" s="46" t="s">
        <v>1921</v>
      </c>
      <c r="E177" s="46" t="s">
        <v>1921</v>
      </c>
      <c r="F177" s="46" t="s">
        <v>855</v>
      </c>
      <c r="G177" s="46"/>
      <c r="H177" s="46"/>
      <c r="I177" s="46" t="s">
        <v>1655</v>
      </c>
      <c r="J177" s="46">
        <v>710000000</v>
      </c>
      <c r="K177" s="46" t="s">
        <v>1531</v>
      </c>
      <c r="L177" s="46" t="s">
        <v>1912</v>
      </c>
      <c r="M177" s="46" t="s">
        <v>359</v>
      </c>
      <c r="N177" s="46">
        <v>350000000</v>
      </c>
      <c r="O177" s="46" t="s">
        <v>2074</v>
      </c>
      <c r="P177" s="46"/>
      <c r="Q177" s="46" t="s">
        <v>1923</v>
      </c>
      <c r="R177" s="46"/>
      <c r="S177" s="46"/>
      <c r="T177" s="46">
        <v>0</v>
      </c>
      <c r="U177" s="46">
        <v>0</v>
      </c>
      <c r="V177" s="46">
        <v>100</v>
      </c>
      <c r="W177" s="46" t="s">
        <v>1924</v>
      </c>
      <c r="X177" s="46" t="s">
        <v>886</v>
      </c>
      <c r="Y177" s="55">
        <v>37684</v>
      </c>
      <c r="Z177" s="56">
        <v>2495</v>
      </c>
      <c r="AA177" s="56">
        <f t="shared" si="59"/>
        <v>94021580</v>
      </c>
      <c r="AB177" s="57">
        <f>AA177*1.12</f>
        <v>105304169.60000001</v>
      </c>
      <c r="AC177" s="55">
        <v>75368</v>
      </c>
      <c r="AD177" s="56">
        <v>2495</v>
      </c>
      <c r="AE177" s="56">
        <f t="shared" si="61"/>
        <v>188043160</v>
      </c>
      <c r="AF177" s="57">
        <f t="shared" si="65"/>
        <v>210608339.20000002</v>
      </c>
      <c r="AG177" s="55">
        <v>75368</v>
      </c>
      <c r="AH177" s="56">
        <v>2495</v>
      </c>
      <c r="AI177" s="56">
        <f t="shared" si="62"/>
        <v>188043160</v>
      </c>
      <c r="AJ177" s="57">
        <f t="shared" si="66"/>
        <v>210608339.20000002</v>
      </c>
      <c r="AK177" s="55">
        <v>75368</v>
      </c>
      <c r="AL177" s="56">
        <v>2495</v>
      </c>
      <c r="AM177" s="56">
        <f t="shared" si="63"/>
        <v>188043160</v>
      </c>
      <c r="AN177" s="57">
        <f t="shared" si="67"/>
        <v>210608339.20000002</v>
      </c>
      <c r="AO177" s="55">
        <v>75368</v>
      </c>
      <c r="AP177" s="56">
        <v>2495</v>
      </c>
      <c r="AQ177" s="56">
        <f t="shared" si="64"/>
        <v>188043160</v>
      </c>
      <c r="AR177" s="57">
        <f t="shared" si="68"/>
        <v>210608339.20000002</v>
      </c>
      <c r="AS177" s="55">
        <v>75368</v>
      </c>
      <c r="AT177" s="56">
        <v>2495</v>
      </c>
      <c r="AU177" s="56">
        <f t="shared" si="69"/>
        <v>188043160</v>
      </c>
      <c r="AV177" s="57">
        <f t="shared" si="74"/>
        <v>210608339.20000002</v>
      </c>
      <c r="AW177" s="55">
        <v>75368</v>
      </c>
      <c r="AX177" s="56">
        <v>2495</v>
      </c>
      <c r="AY177" s="56">
        <f t="shared" si="70"/>
        <v>188043160</v>
      </c>
      <c r="AZ177" s="57">
        <f t="shared" si="75"/>
        <v>210608339.20000002</v>
      </c>
      <c r="BA177" s="55">
        <v>75368</v>
      </c>
      <c r="BB177" s="56">
        <v>2495</v>
      </c>
      <c r="BC177" s="56">
        <f t="shared" si="71"/>
        <v>188043160</v>
      </c>
      <c r="BD177" s="57">
        <f t="shared" si="76"/>
        <v>210608339.20000002</v>
      </c>
      <c r="BE177" s="55">
        <v>75368</v>
      </c>
      <c r="BF177" s="56">
        <v>2495</v>
      </c>
      <c r="BG177" s="56">
        <f t="shared" si="72"/>
        <v>188043160</v>
      </c>
      <c r="BH177" s="57">
        <f t="shared" si="77"/>
        <v>210608339.20000002</v>
      </c>
      <c r="BI177" s="55">
        <v>75368</v>
      </c>
      <c r="BJ177" s="56">
        <v>2495</v>
      </c>
      <c r="BK177" s="56">
        <f t="shared" si="73"/>
        <v>188043160</v>
      </c>
      <c r="BL177" s="57">
        <f t="shared" si="78"/>
        <v>210608339.20000002</v>
      </c>
      <c r="BM177" s="37"/>
      <c r="BN177" s="37"/>
      <c r="BO177" s="37">
        <f t="shared" si="79"/>
        <v>0</v>
      </c>
      <c r="BP177" s="37">
        <f t="shared" si="80"/>
        <v>0</v>
      </c>
      <c r="BQ177" s="37"/>
      <c r="BR177" s="37"/>
      <c r="BS177" s="37">
        <f t="shared" si="81"/>
        <v>0</v>
      </c>
      <c r="BT177" s="37">
        <f t="shared" si="82"/>
        <v>0</v>
      </c>
      <c r="BU177" s="37"/>
      <c r="BV177" s="37"/>
      <c r="BW177" s="37">
        <f t="shared" si="83"/>
        <v>0</v>
      </c>
      <c r="BX177" s="37">
        <f t="shared" si="84"/>
        <v>0</v>
      </c>
      <c r="BY177" s="37"/>
      <c r="BZ177" s="37"/>
      <c r="CA177" s="37">
        <f t="shared" si="85"/>
        <v>0</v>
      </c>
      <c r="CB177" s="37">
        <f t="shared" si="86"/>
        <v>0</v>
      </c>
      <c r="CC177" s="37"/>
      <c r="CD177" s="37"/>
      <c r="CE177" s="37">
        <f t="shared" si="87"/>
        <v>0</v>
      </c>
      <c r="CF177" s="37">
        <f t="shared" si="88"/>
        <v>0</v>
      </c>
      <c r="CG177" s="37"/>
      <c r="CH177" s="37"/>
      <c r="CI177" s="37">
        <f t="shared" si="89"/>
        <v>0</v>
      </c>
      <c r="CJ177" s="37">
        <f t="shared" si="90"/>
        <v>0</v>
      </c>
      <c r="CK177" s="37"/>
      <c r="CL177" s="37"/>
      <c r="CM177" s="37">
        <f t="shared" si="91"/>
        <v>0</v>
      </c>
      <c r="CN177" s="37">
        <f t="shared" si="92"/>
        <v>0</v>
      </c>
      <c r="CO177" s="37"/>
      <c r="CP177" s="37"/>
      <c r="CQ177" s="37">
        <f t="shared" si="93"/>
        <v>0</v>
      </c>
      <c r="CR177" s="37">
        <f t="shared" si="94"/>
        <v>0</v>
      </c>
      <c r="CS177" s="37"/>
      <c r="CT177" s="37"/>
      <c r="CU177" s="37">
        <f t="shared" si="95"/>
        <v>0</v>
      </c>
      <c r="CV177" s="37">
        <f t="shared" si="96"/>
        <v>0</v>
      </c>
      <c r="CW177" s="37"/>
      <c r="CX177" s="37"/>
      <c r="CY177" s="37">
        <f t="shared" si="97"/>
        <v>0</v>
      </c>
      <c r="CZ177" s="37">
        <f t="shared" si="98"/>
        <v>0</v>
      </c>
      <c r="DA177" s="37"/>
      <c r="DB177" s="37"/>
      <c r="DC177" s="37">
        <f t="shared" si="99"/>
        <v>0</v>
      </c>
      <c r="DD177" s="37">
        <f t="shared" si="100"/>
        <v>0</v>
      </c>
      <c r="DE177" s="37"/>
      <c r="DF177" s="37"/>
      <c r="DG177" s="37">
        <f t="shared" si="101"/>
        <v>0</v>
      </c>
      <c r="DH177" s="37">
        <f t="shared" si="102"/>
        <v>0</v>
      </c>
      <c r="DI177" s="37"/>
      <c r="DJ177" s="37"/>
      <c r="DK177" s="37">
        <f t="shared" si="103"/>
        <v>0</v>
      </c>
      <c r="DL177" s="37">
        <f t="shared" si="104"/>
        <v>0</v>
      </c>
      <c r="DM177" s="37"/>
      <c r="DN177" s="37"/>
      <c r="DO177" s="37">
        <f t="shared" si="105"/>
        <v>0</v>
      </c>
      <c r="DP177" s="37">
        <f t="shared" si="106"/>
        <v>0</v>
      </c>
      <c r="DQ177" s="37"/>
      <c r="DR177" s="37"/>
      <c r="DS177" s="37">
        <f t="shared" si="107"/>
        <v>0</v>
      </c>
      <c r="DT177" s="37">
        <f t="shared" si="108"/>
        <v>0</v>
      </c>
      <c r="DU177" s="37"/>
      <c r="DV177" s="37"/>
      <c r="DW177" s="37">
        <f t="shared" si="109"/>
        <v>0</v>
      </c>
      <c r="DX177" s="37">
        <f t="shared" si="110"/>
        <v>0</v>
      </c>
      <c r="DY177" s="37"/>
      <c r="DZ177" s="37"/>
      <c r="EA177" s="37">
        <f t="shared" si="111"/>
        <v>0</v>
      </c>
      <c r="EB177" s="37">
        <f t="shared" si="112"/>
        <v>0</v>
      </c>
      <c r="EC177" s="32">
        <f>Y177+AC177+AG177+AK177+AO177+AS177+AW177+BA177+BE177+BI177+BM177+BQ177+BU177+BY177+CC177+CG177+CK177+CO177+CS177+CW177+DA177+DE177+DI177+DM177+DQ177+DU177+DY177</f>
        <v>715996</v>
      </c>
      <c r="ED177" s="32">
        <v>0</v>
      </c>
      <c r="EE177" s="32">
        <v>0</v>
      </c>
      <c r="EF177" s="58" t="s">
        <v>1532</v>
      </c>
      <c r="EG177" s="46" t="s">
        <v>2061</v>
      </c>
      <c r="EH177" s="58" t="s">
        <v>2062</v>
      </c>
      <c r="EI177" s="46"/>
      <c r="EJ177" s="46"/>
      <c r="EK177" s="46"/>
      <c r="EL177" s="46"/>
      <c r="EM177" s="46"/>
      <c r="EN177" s="46"/>
      <c r="EO177" s="46"/>
      <c r="EP177" s="46"/>
      <c r="EQ177" s="46"/>
    </row>
    <row r="178" spans="1:147" ht="19.5" customHeight="1">
      <c r="A178" s="28"/>
      <c r="B178" s="45" t="s">
        <v>2110</v>
      </c>
      <c r="C178" s="46" t="s">
        <v>1920</v>
      </c>
      <c r="D178" s="46" t="s">
        <v>1921</v>
      </c>
      <c r="E178" s="46" t="s">
        <v>1921</v>
      </c>
      <c r="F178" s="46" t="s">
        <v>855</v>
      </c>
      <c r="G178" s="46"/>
      <c r="H178" s="46"/>
      <c r="I178" s="46" t="s">
        <v>1655</v>
      </c>
      <c r="J178" s="46">
        <v>710000000</v>
      </c>
      <c r="K178" s="46" t="s">
        <v>1531</v>
      </c>
      <c r="L178" s="46" t="s">
        <v>2101</v>
      </c>
      <c r="M178" s="46" t="s">
        <v>359</v>
      </c>
      <c r="N178" s="46">
        <v>350000000</v>
      </c>
      <c r="O178" s="46" t="s">
        <v>2074</v>
      </c>
      <c r="P178" s="46"/>
      <c r="Q178" s="46" t="s">
        <v>1923</v>
      </c>
      <c r="R178" s="46"/>
      <c r="S178" s="46"/>
      <c r="T178" s="46">
        <v>0</v>
      </c>
      <c r="U178" s="46">
        <v>0</v>
      </c>
      <c r="V178" s="46">
        <v>100</v>
      </c>
      <c r="W178" s="46" t="s">
        <v>1924</v>
      </c>
      <c r="X178" s="46" t="s">
        <v>886</v>
      </c>
      <c r="Y178" s="55">
        <v>25123</v>
      </c>
      <c r="Z178" s="56">
        <v>2495</v>
      </c>
      <c r="AA178" s="56">
        <f>Y178*Z178</f>
        <v>62681885</v>
      </c>
      <c r="AB178" s="57">
        <f>AA178*1.12</f>
        <v>70203711.2</v>
      </c>
      <c r="AC178" s="55">
        <v>75368</v>
      </c>
      <c r="AD178" s="56">
        <v>2495</v>
      </c>
      <c r="AE178" s="56">
        <f>AC178*AD178</f>
        <v>188043160</v>
      </c>
      <c r="AF178" s="57">
        <f>AE178*1.12</f>
        <v>210608339.20000002</v>
      </c>
      <c r="AG178" s="55">
        <v>75368</v>
      </c>
      <c r="AH178" s="56">
        <v>2495</v>
      </c>
      <c r="AI178" s="56">
        <f>AG178*AH178</f>
        <v>188043160</v>
      </c>
      <c r="AJ178" s="57">
        <f>AI178*1.12</f>
        <v>210608339.20000002</v>
      </c>
      <c r="AK178" s="55">
        <v>75368</v>
      </c>
      <c r="AL178" s="56">
        <v>2495</v>
      </c>
      <c r="AM178" s="56">
        <f>AK178*AL178</f>
        <v>188043160</v>
      </c>
      <c r="AN178" s="57">
        <f>AM178*1.12</f>
        <v>210608339.20000002</v>
      </c>
      <c r="AO178" s="55">
        <v>75368</v>
      </c>
      <c r="AP178" s="56">
        <v>2495</v>
      </c>
      <c r="AQ178" s="56">
        <f>AO178*AP178</f>
        <v>188043160</v>
      </c>
      <c r="AR178" s="57">
        <f>AQ178*1.12</f>
        <v>210608339.20000002</v>
      </c>
      <c r="AS178" s="55">
        <v>75368</v>
      </c>
      <c r="AT178" s="56">
        <v>2495</v>
      </c>
      <c r="AU178" s="56">
        <f>AS178*AT178</f>
        <v>188043160</v>
      </c>
      <c r="AV178" s="57">
        <f>AU178*1.12</f>
        <v>210608339.20000002</v>
      </c>
      <c r="AW178" s="55">
        <v>75368</v>
      </c>
      <c r="AX178" s="56">
        <v>2495</v>
      </c>
      <c r="AY178" s="56">
        <f>AW178*AX178</f>
        <v>188043160</v>
      </c>
      <c r="AZ178" s="57">
        <f>AY178*1.12</f>
        <v>210608339.20000002</v>
      </c>
      <c r="BA178" s="55">
        <v>75368</v>
      </c>
      <c r="BB178" s="56">
        <v>2495</v>
      </c>
      <c r="BC178" s="56">
        <f>BA178*BB178</f>
        <v>188043160</v>
      </c>
      <c r="BD178" s="57">
        <f>BC178*1.12</f>
        <v>210608339.20000002</v>
      </c>
      <c r="BE178" s="55">
        <v>75368</v>
      </c>
      <c r="BF178" s="56">
        <v>2495</v>
      </c>
      <c r="BG178" s="56">
        <f>BE178*BF178</f>
        <v>188043160</v>
      </c>
      <c r="BH178" s="57">
        <f>BG178*1.12</f>
        <v>210608339.20000002</v>
      </c>
      <c r="BI178" s="55">
        <v>75368</v>
      </c>
      <c r="BJ178" s="56">
        <v>2495</v>
      </c>
      <c r="BK178" s="56">
        <f>BI178*BJ178</f>
        <v>188043160</v>
      </c>
      <c r="BL178" s="57">
        <f>BK178*1.12</f>
        <v>210608339.20000002</v>
      </c>
      <c r="BM178" s="37"/>
      <c r="BN178" s="37"/>
      <c r="BO178" s="37">
        <f>BM178*BN178</f>
        <v>0</v>
      </c>
      <c r="BP178" s="37">
        <f>IF(AR178="С НДС",BO178*1.12,BO178)</f>
        <v>0</v>
      </c>
      <c r="BQ178" s="37"/>
      <c r="BR178" s="37"/>
      <c r="BS178" s="37">
        <f>BQ178*BR178</f>
        <v>0</v>
      </c>
      <c r="BT178" s="37">
        <f>IF(AV178="С НДС",BS178*1.12,BS178)</f>
        <v>0</v>
      </c>
      <c r="BU178" s="37"/>
      <c r="BV178" s="37"/>
      <c r="BW178" s="37">
        <f>BU178*BV178</f>
        <v>0</v>
      </c>
      <c r="BX178" s="37">
        <f>IF(AZ178="С НДС",BW178*1.12,BW178)</f>
        <v>0</v>
      </c>
      <c r="BY178" s="37"/>
      <c r="BZ178" s="37"/>
      <c r="CA178" s="37">
        <f>BY178*BZ178</f>
        <v>0</v>
      </c>
      <c r="CB178" s="37">
        <f>IF(BD178="С НДС",CA178*1.12,CA178)</f>
        <v>0</v>
      </c>
      <c r="CC178" s="37"/>
      <c r="CD178" s="37"/>
      <c r="CE178" s="37">
        <f>CC178*CD178</f>
        <v>0</v>
      </c>
      <c r="CF178" s="37">
        <f>IF(BH178="С НДС",CE178*1.12,CE178)</f>
        <v>0</v>
      </c>
      <c r="CG178" s="37"/>
      <c r="CH178" s="37"/>
      <c r="CI178" s="37">
        <f>CG178*CH178</f>
        <v>0</v>
      </c>
      <c r="CJ178" s="37">
        <f>IF(BL178="С НДС",CI178*1.12,CI178)</f>
        <v>0</v>
      </c>
      <c r="CK178" s="37"/>
      <c r="CL178" s="37"/>
      <c r="CM178" s="37">
        <f>CK178*CL178</f>
        <v>0</v>
      </c>
      <c r="CN178" s="37">
        <f>IF(BP178="С НДС",CM178*1.12,CM178)</f>
        <v>0</v>
      </c>
      <c r="CO178" s="37"/>
      <c r="CP178" s="37"/>
      <c r="CQ178" s="37">
        <f>CO178*CP178</f>
        <v>0</v>
      </c>
      <c r="CR178" s="37">
        <f>IF(BT178="С НДС",CQ178*1.12,CQ178)</f>
        <v>0</v>
      </c>
      <c r="CS178" s="37"/>
      <c r="CT178" s="37"/>
      <c r="CU178" s="37">
        <f>CS178*CT178</f>
        <v>0</v>
      </c>
      <c r="CV178" s="37">
        <f>IF(BX178="С НДС",CU178*1.12,CU178)</f>
        <v>0</v>
      </c>
      <c r="CW178" s="37"/>
      <c r="CX178" s="37"/>
      <c r="CY178" s="37">
        <f>CW178*CX178</f>
        <v>0</v>
      </c>
      <c r="CZ178" s="37">
        <f>IF(CB178="С НДС",CY178*1.12,CY178)</f>
        <v>0</v>
      </c>
      <c r="DA178" s="37"/>
      <c r="DB178" s="37"/>
      <c r="DC178" s="37">
        <f>DA178*DB178</f>
        <v>0</v>
      </c>
      <c r="DD178" s="37">
        <f>IF(CF178="С НДС",DC178*1.12,DC178)</f>
        <v>0</v>
      </c>
      <c r="DE178" s="37"/>
      <c r="DF178" s="37"/>
      <c r="DG178" s="37">
        <f>DE178*DF178</f>
        <v>0</v>
      </c>
      <c r="DH178" s="37">
        <f>IF(CJ178="С НДС",DG178*1.12,DG178)</f>
        <v>0</v>
      </c>
      <c r="DI178" s="37"/>
      <c r="DJ178" s="37"/>
      <c r="DK178" s="37">
        <f>DI178*DJ178</f>
        <v>0</v>
      </c>
      <c r="DL178" s="37">
        <f>IF(CN178="С НДС",DK178*1.12,DK178)</f>
        <v>0</v>
      </c>
      <c r="DM178" s="37"/>
      <c r="DN178" s="37"/>
      <c r="DO178" s="37">
        <f>DM178*DN178</f>
        <v>0</v>
      </c>
      <c r="DP178" s="37">
        <f>IF(CR178="С НДС",DO178*1.12,DO178)</f>
        <v>0</v>
      </c>
      <c r="DQ178" s="37"/>
      <c r="DR178" s="37"/>
      <c r="DS178" s="37">
        <f>DQ178*DR178</f>
        <v>0</v>
      </c>
      <c r="DT178" s="37">
        <f>IF(CV178="С НДС",DS178*1.12,DS178)</f>
        <v>0</v>
      </c>
      <c r="DU178" s="37"/>
      <c r="DV178" s="37"/>
      <c r="DW178" s="37">
        <f>DU178*DV178</f>
        <v>0</v>
      </c>
      <c r="DX178" s="37">
        <f>IF(CZ178="С НДС",DW178*1.12,DW178)</f>
        <v>0</v>
      </c>
      <c r="DY178" s="37"/>
      <c r="DZ178" s="37"/>
      <c r="EA178" s="37">
        <f>DY178*DZ178</f>
        <v>0</v>
      </c>
      <c r="EB178" s="37">
        <f>IF(DD178="С НДС",EA178*1.12,EA178)</f>
        <v>0</v>
      </c>
      <c r="EC178" s="32">
        <f>Y178+AC178+AG178+AK178+AO178+AS178+AW178+BA178+BE178+BI178+BM178+BQ178+BU178+BY178+CC178+CG178+CK178+CO178+CS178+CW178+DA178+DE178+DI178+DM178+DQ178+DU178+DY178</f>
        <v>703435</v>
      </c>
      <c r="ED178" s="32">
        <f>AA178+AE178+AI178+AM178+AQ178+AU178+AY178+BC178+BG178+BK178</f>
        <v>1755070325</v>
      </c>
      <c r="EE178" s="32">
        <f>IF(X178="С НДС",ED178*1.12,ED178)</f>
        <v>1965678764.0000002</v>
      </c>
      <c r="EF178" s="58" t="s">
        <v>1532</v>
      </c>
      <c r="EG178" s="46" t="s">
        <v>2061</v>
      </c>
      <c r="EH178" s="58" t="s">
        <v>2062</v>
      </c>
      <c r="EI178" s="46"/>
      <c r="EJ178" s="46"/>
      <c r="EK178" s="46"/>
      <c r="EL178" s="46"/>
      <c r="EM178" s="46"/>
      <c r="EN178" s="46"/>
      <c r="EO178" s="46"/>
      <c r="EP178" s="46"/>
      <c r="EQ178" s="46"/>
    </row>
    <row r="179" spans="1:147" ht="19.5" customHeight="1">
      <c r="A179" s="28"/>
      <c r="B179" s="34" t="s">
        <v>1931</v>
      </c>
      <c r="C179" s="63" t="s">
        <v>1920</v>
      </c>
      <c r="D179" s="63" t="s">
        <v>1921</v>
      </c>
      <c r="E179" s="63" t="s">
        <v>1921</v>
      </c>
      <c r="F179" s="63" t="s">
        <v>855</v>
      </c>
      <c r="G179" s="63"/>
      <c r="H179" s="63"/>
      <c r="I179" s="63">
        <v>100</v>
      </c>
      <c r="J179" s="63">
        <v>710000000</v>
      </c>
      <c r="K179" s="63" t="s">
        <v>1745</v>
      </c>
      <c r="L179" s="63" t="s">
        <v>1912</v>
      </c>
      <c r="M179" s="63" t="s">
        <v>359</v>
      </c>
      <c r="N179" s="63">
        <v>470000000</v>
      </c>
      <c r="O179" s="63" t="s">
        <v>1932</v>
      </c>
      <c r="P179" s="63"/>
      <c r="Q179" s="63" t="s">
        <v>1923</v>
      </c>
      <c r="R179" s="63"/>
      <c r="S179" s="63"/>
      <c r="T179" s="63">
        <v>0</v>
      </c>
      <c r="U179" s="63">
        <v>0</v>
      </c>
      <c r="V179" s="63">
        <v>100</v>
      </c>
      <c r="W179" s="63" t="s">
        <v>1924</v>
      </c>
      <c r="X179" s="63" t="s">
        <v>886</v>
      </c>
      <c r="Y179" s="36">
        <v>542</v>
      </c>
      <c r="Z179" s="37">
        <v>1656</v>
      </c>
      <c r="AA179" s="37">
        <f t="shared" si="59"/>
        <v>897552</v>
      </c>
      <c r="AB179" s="32">
        <f t="shared" si="60"/>
        <v>1005258.2400000001</v>
      </c>
      <c r="AC179" s="36">
        <v>1084</v>
      </c>
      <c r="AD179" s="37">
        <v>1656</v>
      </c>
      <c r="AE179" s="37">
        <f t="shared" si="61"/>
        <v>1795104</v>
      </c>
      <c r="AF179" s="32">
        <f t="shared" si="65"/>
        <v>2010516.4800000002</v>
      </c>
      <c r="AG179" s="36">
        <v>1084</v>
      </c>
      <c r="AH179" s="37">
        <v>1656</v>
      </c>
      <c r="AI179" s="37">
        <f t="shared" si="62"/>
        <v>1795104</v>
      </c>
      <c r="AJ179" s="32">
        <f t="shared" si="66"/>
        <v>2010516.4800000002</v>
      </c>
      <c r="AK179" s="36">
        <v>1084</v>
      </c>
      <c r="AL179" s="37">
        <v>1656</v>
      </c>
      <c r="AM179" s="37">
        <f t="shared" si="63"/>
        <v>1795104</v>
      </c>
      <c r="AN179" s="32">
        <f t="shared" si="67"/>
        <v>2010516.4800000002</v>
      </c>
      <c r="AO179" s="36">
        <v>1084</v>
      </c>
      <c r="AP179" s="37">
        <v>1656</v>
      </c>
      <c r="AQ179" s="37">
        <f t="shared" si="64"/>
        <v>1795104</v>
      </c>
      <c r="AR179" s="32">
        <f t="shared" si="68"/>
        <v>2010516.4800000002</v>
      </c>
      <c r="AS179" s="36">
        <v>1084</v>
      </c>
      <c r="AT179" s="37">
        <v>1656</v>
      </c>
      <c r="AU179" s="37">
        <f t="shared" si="69"/>
        <v>1795104</v>
      </c>
      <c r="AV179" s="32">
        <f t="shared" si="74"/>
        <v>2010516.4800000002</v>
      </c>
      <c r="AW179" s="36">
        <v>1084</v>
      </c>
      <c r="AX179" s="37">
        <v>1656</v>
      </c>
      <c r="AY179" s="37">
        <f t="shared" si="70"/>
        <v>1795104</v>
      </c>
      <c r="AZ179" s="32">
        <f t="shared" si="75"/>
        <v>2010516.4800000002</v>
      </c>
      <c r="BA179" s="36">
        <v>1084</v>
      </c>
      <c r="BB179" s="37">
        <v>1656</v>
      </c>
      <c r="BC179" s="37">
        <f t="shared" si="71"/>
        <v>1795104</v>
      </c>
      <c r="BD179" s="32">
        <f t="shared" si="76"/>
        <v>2010516.4800000002</v>
      </c>
      <c r="BE179" s="36">
        <v>1084</v>
      </c>
      <c r="BF179" s="37">
        <v>1656</v>
      </c>
      <c r="BG179" s="37">
        <f t="shared" si="72"/>
        <v>1795104</v>
      </c>
      <c r="BH179" s="32">
        <f t="shared" si="77"/>
        <v>2010516.4800000002</v>
      </c>
      <c r="BI179" s="36">
        <v>1084</v>
      </c>
      <c r="BJ179" s="37">
        <v>1656</v>
      </c>
      <c r="BK179" s="37">
        <f t="shared" si="73"/>
        <v>1795104</v>
      </c>
      <c r="BL179" s="32">
        <f t="shared" si="78"/>
        <v>2010516.4800000002</v>
      </c>
      <c r="BM179" s="37"/>
      <c r="BN179" s="37"/>
      <c r="BO179" s="37">
        <f t="shared" si="79"/>
        <v>0</v>
      </c>
      <c r="BP179" s="37">
        <f t="shared" si="80"/>
        <v>0</v>
      </c>
      <c r="BQ179" s="37"/>
      <c r="BR179" s="37"/>
      <c r="BS179" s="37">
        <f t="shared" si="81"/>
        <v>0</v>
      </c>
      <c r="BT179" s="37">
        <f t="shared" si="82"/>
        <v>0</v>
      </c>
      <c r="BU179" s="37"/>
      <c r="BV179" s="37"/>
      <c r="BW179" s="37">
        <f t="shared" si="83"/>
        <v>0</v>
      </c>
      <c r="BX179" s="37">
        <f t="shared" si="84"/>
        <v>0</v>
      </c>
      <c r="BY179" s="37"/>
      <c r="BZ179" s="37"/>
      <c r="CA179" s="37">
        <f t="shared" si="85"/>
        <v>0</v>
      </c>
      <c r="CB179" s="37">
        <f t="shared" si="86"/>
        <v>0</v>
      </c>
      <c r="CC179" s="37"/>
      <c r="CD179" s="37"/>
      <c r="CE179" s="37">
        <f t="shared" si="87"/>
        <v>0</v>
      </c>
      <c r="CF179" s="37">
        <f t="shared" si="88"/>
        <v>0</v>
      </c>
      <c r="CG179" s="37"/>
      <c r="CH179" s="37"/>
      <c r="CI179" s="37">
        <f t="shared" si="89"/>
        <v>0</v>
      </c>
      <c r="CJ179" s="37">
        <f t="shared" si="90"/>
        <v>0</v>
      </c>
      <c r="CK179" s="37"/>
      <c r="CL179" s="37"/>
      <c r="CM179" s="37">
        <f t="shared" si="91"/>
        <v>0</v>
      </c>
      <c r="CN179" s="37">
        <f t="shared" si="92"/>
        <v>0</v>
      </c>
      <c r="CO179" s="37"/>
      <c r="CP179" s="37"/>
      <c r="CQ179" s="37">
        <f t="shared" si="93"/>
        <v>0</v>
      </c>
      <c r="CR179" s="37">
        <f t="shared" si="94"/>
        <v>0</v>
      </c>
      <c r="CS179" s="37"/>
      <c r="CT179" s="37"/>
      <c r="CU179" s="37">
        <f t="shared" si="95"/>
        <v>0</v>
      </c>
      <c r="CV179" s="37">
        <f t="shared" si="96"/>
        <v>0</v>
      </c>
      <c r="CW179" s="37"/>
      <c r="CX179" s="37"/>
      <c r="CY179" s="37">
        <f t="shared" si="97"/>
        <v>0</v>
      </c>
      <c r="CZ179" s="37">
        <f t="shared" si="98"/>
        <v>0</v>
      </c>
      <c r="DA179" s="37"/>
      <c r="DB179" s="37"/>
      <c r="DC179" s="37">
        <f t="shared" si="99"/>
        <v>0</v>
      </c>
      <c r="DD179" s="37">
        <f t="shared" si="100"/>
        <v>0</v>
      </c>
      <c r="DE179" s="37"/>
      <c r="DF179" s="37"/>
      <c r="DG179" s="37">
        <f t="shared" si="101"/>
        <v>0</v>
      </c>
      <c r="DH179" s="37">
        <f t="shared" si="102"/>
        <v>0</v>
      </c>
      <c r="DI179" s="37"/>
      <c r="DJ179" s="37"/>
      <c r="DK179" s="37">
        <f t="shared" si="103"/>
        <v>0</v>
      </c>
      <c r="DL179" s="37">
        <f t="shared" si="104"/>
        <v>0</v>
      </c>
      <c r="DM179" s="37"/>
      <c r="DN179" s="37"/>
      <c r="DO179" s="37">
        <f t="shared" si="105"/>
        <v>0</v>
      </c>
      <c r="DP179" s="37">
        <f t="shared" si="106"/>
        <v>0</v>
      </c>
      <c r="DQ179" s="37"/>
      <c r="DR179" s="37"/>
      <c r="DS179" s="37">
        <f t="shared" si="107"/>
        <v>0</v>
      </c>
      <c r="DT179" s="37">
        <f t="shared" si="108"/>
        <v>0</v>
      </c>
      <c r="DU179" s="37"/>
      <c r="DV179" s="37"/>
      <c r="DW179" s="37">
        <f t="shared" si="109"/>
        <v>0</v>
      </c>
      <c r="DX179" s="37">
        <f t="shared" si="110"/>
        <v>0</v>
      </c>
      <c r="DY179" s="37"/>
      <c r="DZ179" s="37"/>
      <c r="EA179" s="37">
        <f t="shared" si="111"/>
        <v>0</v>
      </c>
      <c r="EB179" s="37">
        <f t="shared" si="112"/>
        <v>0</v>
      </c>
      <c r="EC179" s="32">
        <f t="shared" si="113"/>
        <v>10298</v>
      </c>
      <c r="ED179" s="32">
        <v>0</v>
      </c>
      <c r="EE179" s="32">
        <v>0</v>
      </c>
      <c r="EF179" s="38" t="s">
        <v>1532</v>
      </c>
      <c r="EG179" s="63" t="s">
        <v>2061</v>
      </c>
      <c r="EH179" s="38" t="s">
        <v>2062</v>
      </c>
      <c r="EI179" s="68"/>
      <c r="EJ179" s="68"/>
      <c r="EK179" s="68"/>
      <c r="EL179" s="68"/>
      <c r="EM179" s="68"/>
      <c r="EN179" s="68"/>
      <c r="EO179" s="68"/>
      <c r="EP179" s="68"/>
      <c r="EQ179" s="68"/>
    </row>
    <row r="180" spans="1:147" ht="19.5" customHeight="1">
      <c r="A180" s="28"/>
      <c r="B180" s="45" t="s">
        <v>2075</v>
      </c>
      <c r="C180" s="46" t="s">
        <v>1920</v>
      </c>
      <c r="D180" s="46" t="s">
        <v>1921</v>
      </c>
      <c r="E180" s="46" t="s">
        <v>1921</v>
      </c>
      <c r="F180" s="46" t="s">
        <v>855</v>
      </c>
      <c r="G180" s="46"/>
      <c r="H180" s="46"/>
      <c r="I180" s="46" t="s">
        <v>1655</v>
      </c>
      <c r="J180" s="46">
        <v>710000000</v>
      </c>
      <c r="K180" s="46" t="s">
        <v>1531</v>
      </c>
      <c r="L180" s="46" t="s">
        <v>1912</v>
      </c>
      <c r="M180" s="46" t="s">
        <v>359</v>
      </c>
      <c r="N180" s="46">
        <v>630000000</v>
      </c>
      <c r="O180" s="46" t="s">
        <v>2076</v>
      </c>
      <c r="P180" s="46"/>
      <c r="Q180" s="46" t="s">
        <v>1923</v>
      </c>
      <c r="R180" s="46"/>
      <c r="S180" s="46"/>
      <c r="T180" s="46">
        <v>0</v>
      </c>
      <c r="U180" s="46">
        <v>0</v>
      </c>
      <c r="V180" s="46">
        <v>100</v>
      </c>
      <c r="W180" s="46" t="s">
        <v>1924</v>
      </c>
      <c r="X180" s="46" t="s">
        <v>886</v>
      </c>
      <c r="Y180" s="55">
        <v>20404</v>
      </c>
      <c r="Z180" s="56">
        <v>2495</v>
      </c>
      <c r="AA180" s="56">
        <f t="shared" si="59"/>
        <v>50907980</v>
      </c>
      <c r="AB180" s="57">
        <f>AA180*1.12</f>
        <v>57016937.60000001</v>
      </c>
      <c r="AC180" s="55">
        <v>40806</v>
      </c>
      <c r="AD180" s="56">
        <v>2495</v>
      </c>
      <c r="AE180" s="56">
        <f t="shared" si="61"/>
        <v>101810970</v>
      </c>
      <c r="AF180" s="57">
        <f t="shared" si="65"/>
        <v>114028286.4</v>
      </c>
      <c r="AG180" s="55">
        <v>40806</v>
      </c>
      <c r="AH180" s="56">
        <v>2495</v>
      </c>
      <c r="AI180" s="56">
        <f t="shared" si="62"/>
        <v>101810970</v>
      </c>
      <c r="AJ180" s="57">
        <f t="shared" si="66"/>
        <v>114028286.4</v>
      </c>
      <c r="AK180" s="55">
        <v>40806</v>
      </c>
      <c r="AL180" s="56">
        <v>2495</v>
      </c>
      <c r="AM180" s="56">
        <f t="shared" si="63"/>
        <v>101810970</v>
      </c>
      <c r="AN180" s="57">
        <f t="shared" si="67"/>
        <v>114028286.4</v>
      </c>
      <c r="AO180" s="55">
        <v>40806</v>
      </c>
      <c r="AP180" s="56">
        <v>2495</v>
      </c>
      <c r="AQ180" s="56">
        <f t="shared" si="64"/>
        <v>101810970</v>
      </c>
      <c r="AR180" s="57">
        <f t="shared" si="68"/>
        <v>114028286.4</v>
      </c>
      <c r="AS180" s="55">
        <v>40806</v>
      </c>
      <c r="AT180" s="56">
        <v>2495</v>
      </c>
      <c r="AU180" s="56">
        <f t="shared" si="69"/>
        <v>101810970</v>
      </c>
      <c r="AV180" s="57">
        <f t="shared" si="74"/>
        <v>114028286.4</v>
      </c>
      <c r="AW180" s="55">
        <v>40806</v>
      </c>
      <c r="AX180" s="56">
        <v>2495</v>
      </c>
      <c r="AY180" s="56">
        <f t="shared" si="70"/>
        <v>101810970</v>
      </c>
      <c r="AZ180" s="57">
        <f t="shared" si="75"/>
        <v>114028286.4</v>
      </c>
      <c r="BA180" s="55">
        <v>40806</v>
      </c>
      <c r="BB180" s="56">
        <v>2495</v>
      </c>
      <c r="BC180" s="56">
        <f t="shared" si="71"/>
        <v>101810970</v>
      </c>
      <c r="BD180" s="57">
        <f t="shared" si="76"/>
        <v>114028286.4</v>
      </c>
      <c r="BE180" s="55">
        <v>40806</v>
      </c>
      <c r="BF180" s="56">
        <v>2495</v>
      </c>
      <c r="BG180" s="56">
        <f t="shared" si="72"/>
        <v>101810970</v>
      </c>
      <c r="BH180" s="57">
        <f t="shared" si="77"/>
        <v>114028286.4</v>
      </c>
      <c r="BI180" s="55">
        <v>40806</v>
      </c>
      <c r="BJ180" s="56">
        <v>2495</v>
      </c>
      <c r="BK180" s="56">
        <f t="shared" si="73"/>
        <v>101810970</v>
      </c>
      <c r="BL180" s="57">
        <f t="shared" si="78"/>
        <v>114028286.4</v>
      </c>
      <c r="BM180" s="37"/>
      <c r="BN180" s="37"/>
      <c r="BO180" s="37">
        <f>BM180*BN180</f>
        <v>0</v>
      </c>
      <c r="BP180" s="37">
        <f>IF(AR180="С НДС",BO180*1.12,BO180)</f>
        <v>0</v>
      </c>
      <c r="BQ180" s="37"/>
      <c r="BR180" s="37"/>
      <c r="BS180" s="37">
        <f>BQ180*BR180</f>
        <v>0</v>
      </c>
      <c r="BT180" s="37">
        <f>IF(AV180="С НДС",BS180*1.12,BS180)</f>
        <v>0</v>
      </c>
      <c r="BU180" s="37"/>
      <c r="BV180" s="37"/>
      <c r="BW180" s="37">
        <f>BU180*BV180</f>
        <v>0</v>
      </c>
      <c r="BX180" s="37">
        <f>IF(AZ180="С НДС",BW180*1.12,BW180)</f>
        <v>0</v>
      </c>
      <c r="BY180" s="37"/>
      <c r="BZ180" s="37"/>
      <c r="CA180" s="37">
        <f>BY180*BZ180</f>
        <v>0</v>
      </c>
      <c r="CB180" s="37">
        <f>IF(BD180="С НДС",CA180*1.12,CA180)</f>
        <v>0</v>
      </c>
      <c r="CC180" s="37"/>
      <c r="CD180" s="37"/>
      <c r="CE180" s="37">
        <f>CC180*CD180</f>
        <v>0</v>
      </c>
      <c r="CF180" s="37">
        <f>IF(BH180="С НДС",CE180*1.12,CE180)</f>
        <v>0</v>
      </c>
      <c r="CG180" s="37"/>
      <c r="CH180" s="37"/>
      <c r="CI180" s="37">
        <f>CG180*CH180</f>
        <v>0</v>
      </c>
      <c r="CJ180" s="37">
        <f>IF(BL180="С НДС",CI180*1.12,CI180)</f>
        <v>0</v>
      </c>
      <c r="CK180" s="37"/>
      <c r="CL180" s="37"/>
      <c r="CM180" s="37">
        <f>CK180*CL180</f>
        <v>0</v>
      </c>
      <c r="CN180" s="37">
        <f>IF(BP180="С НДС",CM180*1.12,CM180)</f>
        <v>0</v>
      </c>
      <c r="CO180" s="37"/>
      <c r="CP180" s="37"/>
      <c r="CQ180" s="37">
        <f>CO180*CP180</f>
        <v>0</v>
      </c>
      <c r="CR180" s="37">
        <f>IF(BT180="С НДС",CQ180*1.12,CQ180)</f>
        <v>0</v>
      </c>
      <c r="CS180" s="37"/>
      <c r="CT180" s="37"/>
      <c r="CU180" s="37">
        <f>CS180*CT180</f>
        <v>0</v>
      </c>
      <c r="CV180" s="37">
        <f>IF(BX180="С НДС",CU180*1.12,CU180)</f>
        <v>0</v>
      </c>
      <c r="CW180" s="37"/>
      <c r="CX180" s="37"/>
      <c r="CY180" s="37">
        <f>CW180*CX180</f>
        <v>0</v>
      </c>
      <c r="CZ180" s="37">
        <f>IF(CB180="С НДС",CY180*1.12,CY180)</f>
        <v>0</v>
      </c>
      <c r="DA180" s="37"/>
      <c r="DB180" s="37"/>
      <c r="DC180" s="37">
        <f>DA180*DB180</f>
        <v>0</v>
      </c>
      <c r="DD180" s="37">
        <f>IF(CF180="С НДС",DC180*1.12,DC180)</f>
        <v>0</v>
      </c>
      <c r="DE180" s="37"/>
      <c r="DF180" s="37"/>
      <c r="DG180" s="37">
        <f>DE180*DF180</f>
        <v>0</v>
      </c>
      <c r="DH180" s="37">
        <f>IF(CJ180="С НДС",DG180*1.12,DG180)</f>
        <v>0</v>
      </c>
      <c r="DI180" s="37"/>
      <c r="DJ180" s="37"/>
      <c r="DK180" s="37">
        <f>DI180*DJ180</f>
        <v>0</v>
      </c>
      <c r="DL180" s="37">
        <f>IF(CN180="С НДС",DK180*1.12,DK180)</f>
        <v>0</v>
      </c>
      <c r="DM180" s="37"/>
      <c r="DN180" s="37"/>
      <c r="DO180" s="37">
        <f>DM180*DN180</f>
        <v>0</v>
      </c>
      <c r="DP180" s="37">
        <f>IF(CR180="С НДС",DO180*1.12,DO180)</f>
        <v>0</v>
      </c>
      <c r="DQ180" s="37"/>
      <c r="DR180" s="37"/>
      <c r="DS180" s="37">
        <f>DQ180*DR180</f>
        <v>0</v>
      </c>
      <c r="DT180" s="37">
        <f>IF(CV180="С НДС",DS180*1.12,DS180)</f>
        <v>0</v>
      </c>
      <c r="DU180" s="37"/>
      <c r="DV180" s="37"/>
      <c r="DW180" s="37">
        <f>DU180*DV180</f>
        <v>0</v>
      </c>
      <c r="DX180" s="37">
        <f>IF(CZ180="С НДС",DW180*1.12,DW180)</f>
        <v>0</v>
      </c>
      <c r="DY180" s="37"/>
      <c r="DZ180" s="37"/>
      <c r="EA180" s="37">
        <f>DY180*DZ180</f>
        <v>0</v>
      </c>
      <c r="EB180" s="37">
        <f>IF(DD180="С НДС",EA180*1.12,EA180)</f>
        <v>0</v>
      </c>
      <c r="EC180" s="32">
        <f t="shared" si="113"/>
        <v>387658</v>
      </c>
      <c r="ED180" s="32">
        <v>0</v>
      </c>
      <c r="EE180" s="32">
        <v>0</v>
      </c>
      <c r="EF180" s="58" t="s">
        <v>1532</v>
      </c>
      <c r="EG180" s="46" t="s">
        <v>2061</v>
      </c>
      <c r="EH180" s="58" t="s">
        <v>2062</v>
      </c>
      <c r="EI180" s="46"/>
      <c r="EJ180" s="46"/>
      <c r="EK180" s="46"/>
      <c r="EL180" s="46"/>
      <c r="EM180" s="46"/>
      <c r="EN180" s="46"/>
      <c r="EO180" s="46"/>
      <c r="EP180" s="46"/>
      <c r="EQ180" s="46"/>
    </row>
    <row r="181" spans="1:147" ht="19.5" customHeight="1">
      <c r="A181" s="28"/>
      <c r="B181" s="45" t="s">
        <v>2111</v>
      </c>
      <c r="C181" s="46" t="s">
        <v>1920</v>
      </c>
      <c r="D181" s="46" t="s">
        <v>1921</v>
      </c>
      <c r="E181" s="46" t="s">
        <v>1921</v>
      </c>
      <c r="F181" s="46" t="s">
        <v>855</v>
      </c>
      <c r="G181" s="46"/>
      <c r="H181" s="46"/>
      <c r="I181" s="46" t="s">
        <v>1655</v>
      </c>
      <c r="J181" s="46">
        <v>710000000</v>
      </c>
      <c r="K181" s="46" t="s">
        <v>1531</v>
      </c>
      <c r="L181" s="46" t="s">
        <v>2101</v>
      </c>
      <c r="M181" s="46" t="s">
        <v>359</v>
      </c>
      <c r="N181" s="46">
        <v>630000000</v>
      </c>
      <c r="O181" s="46" t="s">
        <v>2076</v>
      </c>
      <c r="P181" s="46"/>
      <c r="Q181" s="46" t="s">
        <v>1923</v>
      </c>
      <c r="R181" s="46"/>
      <c r="S181" s="46"/>
      <c r="T181" s="46">
        <v>0</v>
      </c>
      <c r="U181" s="46">
        <v>0</v>
      </c>
      <c r="V181" s="46">
        <v>100</v>
      </c>
      <c r="W181" s="46" t="s">
        <v>1924</v>
      </c>
      <c r="X181" s="46" t="s">
        <v>886</v>
      </c>
      <c r="Y181" s="55">
        <v>13603</v>
      </c>
      <c r="Z181" s="56">
        <v>2495</v>
      </c>
      <c r="AA181" s="56">
        <f>Y181*Z181</f>
        <v>33939485</v>
      </c>
      <c r="AB181" s="57">
        <f>AA181*1.12</f>
        <v>38012223.2</v>
      </c>
      <c r="AC181" s="55">
        <v>40806</v>
      </c>
      <c r="AD181" s="56">
        <v>2495</v>
      </c>
      <c r="AE181" s="56">
        <f>AC181*AD181</f>
        <v>101810970</v>
      </c>
      <c r="AF181" s="57">
        <f>AE181*1.12</f>
        <v>114028286.4</v>
      </c>
      <c r="AG181" s="55">
        <v>40806</v>
      </c>
      <c r="AH181" s="56">
        <v>2495</v>
      </c>
      <c r="AI181" s="56">
        <f>AG181*AH181</f>
        <v>101810970</v>
      </c>
      <c r="AJ181" s="57">
        <f>AI181*1.12</f>
        <v>114028286.4</v>
      </c>
      <c r="AK181" s="55">
        <v>40806</v>
      </c>
      <c r="AL181" s="56">
        <v>2495</v>
      </c>
      <c r="AM181" s="56">
        <f>AK181*AL181</f>
        <v>101810970</v>
      </c>
      <c r="AN181" s="57">
        <f>AM181*1.12</f>
        <v>114028286.4</v>
      </c>
      <c r="AO181" s="55">
        <v>40806</v>
      </c>
      <c r="AP181" s="56">
        <v>2495</v>
      </c>
      <c r="AQ181" s="56">
        <f>AO181*AP181</f>
        <v>101810970</v>
      </c>
      <c r="AR181" s="57">
        <f>AQ181*1.12</f>
        <v>114028286.4</v>
      </c>
      <c r="AS181" s="55">
        <v>40806</v>
      </c>
      <c r="AT181" s="56">
        <v>2495</v>
      </c>
      <c r="AU181" s="56">
        <f>AS181*AT181</f>
        <v>101810970</v>
      </c>
      <c r="AV181" s="57">
        <f>AU181*1.12</f>
        <v>114028286.4</v>
      </c>
      <c r="AW181" s="55">
        <v>40806</v>
      </c>
      <c r="AX181" s="56">
        <v>2495</v>
      </c>
      <c r="AY181" s="56">
        <f>AW181*AX181</f>
        <v>101810970</v>
      </c>
      <c r="AZ181" s="57">
        <f>AY181*1.12</f>
        <v>114028286.4</v>
      </c>
      <c r="BA181" s="55">
        <v>40806</v>
      </c>
      <c r="BB181" s="56">
        <v>2495</v>
      </c>
      <c r="BC181" s="56">
        <f>BA181*BB181</f>
        <v>101810970</v>
      </c>
      <c r="BD181" s="57">
        <f>BC181*1.12</f>
        <v>114028286.4</v>
      </c>
      <c r="BE181" s="55">
        <v>40806</v>
      </c>
      <c r="BF181" s="56">
        <v>2495</v>
      </c>
      <c r="BG181" s="56">
        <f>BE181*BF181</f>
        <v>101810970</v>
      </c>
      <c r="BH181" s="57">
        <f>BG181*1.12</f>
        <v>114028286.4</v>
      </c>
      <c r="BI181" s="55">
        <v>40806</v>
      </c>
      <c r="BJ181" s="56">
        <v>2495</v>
      </c>
      <c r="BK181" s="56">
        <f>BI181*BJ181</f>
        <v>101810970</v>
      </c>
      <c r="BL181" s="57">
        <f>BK181*1.12</f>
        <v>114028286.4</v>
      </c>
      <c r="BM181" s="37"/>
      <c r="BN181" s="37"/>
      <c r="BO181" s="37">
        <f>BM181*BN181</f>
        <v>0</v>
      </c>
      <c r="BP181" s="37">
        <f>IF(AR181="С НДС",BO181*1.12,BO181)</f>
        <v>0</v>
      </c>
      <c r="BQ181" s="37"/>
      <c r="BR181" s="37"/>
      <c r="BS181" s="37">
        <f>BQ181*BR181</f>
        <v>0</v>
      </c>
      <c r="BT181" s="37">
        <f>IF(AV181="С НДС",BS181*1.12,BS181)</f>
        <v>0</v>
      </c>
      <c r="BU181" s="37"/>
      <c r="BV181" s="37"/>
      <c r="BW181" s="37">
        <f>BU181*BV181</f>
        <v>0</v>
      </c>
      <c r="BX181" s="37">
        <f>IF(AZ181="С НДС",BW181*1.12,BW181)</f>
        <v>0</v>
      </c>
      <c r="BY181" s="37"/>
      <c r="BZ181" s="37"/>
      <c r="CA181" s="37">
        <f>BY181*BZ181</f>
        <v>0</v>
      </c>
      <c r="CB181" s="37">
        <f>IF(BD181="С НДС",CA181*1.12,CA181)</f>
        <v>0</v>
      </c>
      <c r="CC181" s="37"/>
      <c r="CD181" s="37"/>
      <c r="CE181" s="37">
        <f>CC181*CD181</f>
        <v>0</v>
      </c>
      <c r="CF181" s="37">
        <f>IF(BH181="С НДС",CE181*1.12,CE181)</f>
        <v>0</v>
      </c>
      <c r="CG181" s="37"/>
      <c r="CH181" s="37"/>
      <c r="CI181" s="37">
        <f>CG181*CH181</f>
        <v>0</v>
      </c>
      <c r="CJ181" s="37">
        <f>IF(BL181="С НДС",CI181*1.12,CI181)</f>
        <v>0</v>
      </c>
      <c r="CK181" s="37"/>
      <c r="CL181" s="37"/>
      <c r="CM181" s="37">
        <f>CK181*CL181</f>
        <v>0</v>
      </c>
      <c r="CN181" s="37">
        <f>IF(BP181="С НДС",CM181*1.12,CM181)</f>
        <v>0</v>
      </c>
      <c r="CO181" s="37"/>
      <c r="CP181" s="37"/>
      <c r="CQ181" s="37">
        <f>CO181*CP181</f>
        <v>0</v>
      </c>
      <c r="CR181" s="37">
        <f>IF(BT181="С НДС",CQ181*1.12,CQ181)</f>
        <v>0</v>
      </c>
      <c r="CS181" s="37"/>
      <c r="CT181" s="37"/>
      <c r="CU181" s="37">
        <f>CS181*CT181</f>
        <v>0</v>
      </c>
      <c r="CV181" s="37">
        <f>IF(BX181="С НДС",CU181*1.12,CU181)</f>
        <v>0</v>
      </c>
      <c r="CW181" s="37"/>
      <c r="CX181" s="37"/>
      <c r="CY181" s="37">
        <f>CW181*CX181</f>
        <v>0</v>
      </c>
      <c r="CZ181" s="37">
        <f>IF(CB181="С НДС",CY181*1.12,CY181)</f>
        <v>0</v>
      </c>
      <c r="DA181" s="37"/>
      <c r="DB181" s="37"/>
      <c r="DC181" s="37">
        <f>DA181*DB181</f>
        <v>0</v>
      </c>
      <c r="DD181" s="37">
        <f>IF(CF181="С НДС",DC181*1.12,DC181)</f>
        <v>0</v>
      </c>
      <c r="DE181" s="37"/>
      <c r="DF181" s="37"/>
      <c r="DG181" s="37">
        <f>DE181*DF181</f>
        <v>0</v>
      </c>
      <c r="DH181" s="37">
        <f>IF(CJ181="С НДС",DG181*1.12,DG181)</f>
        <v>0</v>
      </c>
      <c r="DI181" s="37"/>
      <c r="DJ181" s="37"/>
      <c r="DK181" s="37">
        <f>DI181*DJ181</f>
        <v>0</v>
      </c>
      <c r="DL181" s="37">
        <f>IF(CN181="С НДС",DK181*1.12,DK181)</f>
        <v>0</v>
      </c>
      <c r="DM181" s="37"/>
      <c r="DN181" s="37"/>
      <c r="DO181" s="37">
        <f>DM181*DN181</f>
        <v>0</v>
      </c>
      <c r="DP181" s="37">
        <f>IF(CR181="С НДС",DO181*1.12,DO181)</f>
        <v>0</v>
      </c>
      <c r="DQ181" s="37"/>
      <c r="DR181" s="37"/>
      <c r="DS181" s="37">
        <f>DQ181*DR181</f>
        <v>0</v>
      </c>
      <c r="DT181" s="37">
        <f>IF(CV181="С НДС",DS181*1.12,DS181)</f>
        <v>0</v>
      </c>
      <c r="DU181" s="37"/>
      <c r="DV181" s="37"/>
      <c r="DW181" s="37">
        <f>DU181*DV181</f>
        <v>0</v>
      </c>
      <c r="DX181" s="37">
        <f>IF(CZ181="С НДС",DW181*1.12,DW181)</f>
        <v>0</v>
      </c>
      <c r="DY181" s="37"/>
      <c r="DZ181" s="37"/>
      <c r="EA181" s="37">
        <f>DY181*DZ181</f>
        <v>0</v>
      </c>
      <c r="EB181" s="37">
        <f>IF(DD181="С НДС",EA181*1.12,EA181)</f>
        <v>0</v>
      </c>
      <c r="EC181" s="32">
        <f>Y181+AC181+AG181+AK181+AO181+AS181+AW181+BA181+BE181+BI181+BM181+BQ181+BU181+BY181+CC181+CG181+CK181+CO181+CS181+CW181+DA181+DE181+DI181+DM181+DQ181+DU181+DY181</f>
        <v>380857</v>
      </c>
      <c r="ED181" s="32">
        <f>AA181+AE181+AI181+AM181+AQ181+AU181+AY181+BC181+BG181+BK181</f>
        <v>950238215</v>
      </c>
      <c r="EE181" s="32">
        <f>IF(X181="С НДС",ED181*1.12,ED181)</f>
        <v>1064266800.8000001</v>
      </c>
      <c r="EF181" s="58" t="s">
        <v>1532</v>
      </c>
      <c r="EG181" s="46" t="s">
        <v>2061</v>
      </c>
      <c r="EH181" s="58" t="s">
        <v>2062</v>
      </c>
      <c r="EI181" s="46"/>
      <c r="EJ181" s="46"/>
      <c r="EK181" s="46"/>
      <c r="EL181" s="46"/>
      <c r="EM181" s="46"/>
      <c r="EN181" s="46"/>
      <c r="EO181" s="46"/>
      <c r="EP181" s="46"/>
      <c r="EQ181" s="46"/>
    </row>
    <row r="182" spans="1:147" ht="19.5" customHeight="1">
      <c r="A182" s="28"/>
      <c r="B182" s="34" t="s">
        <v>1933</v>
      </c>
      <c r="C182" s="63" t="s">
        <v>1920</v>
      </c>
      <c r="D182" s="63" t="s">
        <v>1921</v>
      </c>
      <c r="E182" s="63" t="s">
        <v>1921</v>
      </c>
      <c r="F182" s="63" t="s">
        <v>855</v>
      </c>
      <c r="G182" s="63"/>
      <c r="H182" s="63"/>
      <c r="I182" s="63">
        <v>100</v>
      </c>
      <c r="J182" s="63">
        <v>710000000</v>
      </c>
      <c r="K182" s="63" t="s">
        <v>1745</v>
      </c>
      <c r="L182" s="63" t="s">
        <v>1912</v>
      </c>
      <c r="M182" s="63" t="s">
        <v>359</v>
      </c>
      <c r="N182" s="63">
        <v>470000000</v>
      </c>
      <c r="O182" s="63" t="s">
        <v>1934</v>
      </c>
      <c r="P182" s="63"/>
      <c r="Q182" s="63" t="s">
        <v>1923</v>
      </c>
      <c r="R182" s="63"/>
      <c r="S182" s="63"/>
      <c r="T182" s="63">
        <v>0</v>
      </c>
      <c r="U182" s="63">
        <v>0</v>
      </c>
      <c r="V182" s="63">
        <v>100</v>
      </c>
      <c r="W182" s="63" t="s">
        <v>1924</v>
      </c>
      <c r="X182" s="63" t="s">
        <v>886</v>
      </c>
      <c r="Y182" s="36">
        <v>3293</v>
      </c>
      <c r="Z182" s="37">
        <v>1656</v>
      </c>
      <c r="AA182" s="37">
        <f t="shared" si="59"/>
        <v>5453208</v>
      </c>
      <c r="AB182" s="32">
        <f t="shared" si="60"/>
        <v>6107592.960000001</v>
      </c>
      <c r="AC182" s="36">
        <v>6586</v>
      </c>
      <c r="AD182" s="37">
        <v>1656</v>
      </c>
      <c r="AE182" s="37">
        <f t="shared" si="61"/>
        <v>10906416</v>
      </c>
      <c r="AF182" s="32">
        <f t="shared" si="65"/>
        <v>12215185.920000002</v>
      </c>
      <c r="AG182" s="36">
        <v>6586</v>
      </c>
      <c r="AH182" s="37">
        <v>1656</v>
      </c>
      <c r="AI182" s="37">
        <f t="shared" si="62"/>
        <v>10906416</v>
      </c>
      <c r="AJ182" s="32">
        <f t="shared" si="66"/>
        <v>12215185.920000002</v>
      </c>
      <c r="AK182" s="36">
        <v>6586</v>
      </c>
      <c r="AL182" s="37">
        <v>1656</v>
      </c>
      <c r="AM182" s="37">
        <f t="shared" si="63"/>
        <v>10906416</v>
      </c>
      <c r="AN182" s="32">
        <f t="shared" si="67"/>
        <v>12215185.920000002</v>
      </c>
      <c r="AO182" s="36">
        <v>6586</v>
      </c>
      <c r="AP182" s="37">
        <v>1656</v>
      </c>
      <c r="AQ182" s="37">
        <f t="shared" si="64"/>
        <v>10906416</v>
      </c>
      <c r="AR182" s="32">
        <f t="shared" si="68"/>
        <v>12215185.920000002</v>
      </c>
      <c r="AS182" s="36">
        <v>6586</v>
      </c>
      <c r="AT182" s="37">
        <v>1656</v>
      </c>
      <c r="AU182" s="37">
        <f t="shared" si="69"/>
        <v>10906416</v>
      </c>
      <c r="AV182" s="32">
        <f t="shared" si="74"/>
        <v>12215185.920000002</v>
      </c>
      <c r="AW182" s="36">
        <v>6586</v>
      </c>
      <c r="AX182" s="37">
        <v>1656</v>
      </c>
      <c r="AY182" s="37">
        <f t="shared" si="70"/>
        <v>10906416</v>
      </c>
      <c r="AZ182" s="32">
        <f t="shared" si="75"/>
        <v>12215185.920000002</v>
      </c>
      <c r="BA182" s="36">
        <v>6586</v>
      </c>
      <c r="BB182" s="37">
        <v>1656</v>
      </c>
      <c r="BC182" s="37">
        <f t="shared" si="71"/>
        <v>10906416</v>
      </c>
      <c r="BD182" s="32">
        <f t="shared" si="76"/>
        <v>12215185.920000002</v>
      </c>
      <c r="BE182" s="36">
        <v>6586</v>
      </c>
      <c r="BF182" s="37">
        <v>1656</v>
      </c>
      <c r="BG182" s="37">
        <f t="shared" si="72"/>
        <v>10906416</v>
      </c>
      <c r="BH182" s="32">
        <f t="shared" si="77"/>
        <v>12215185.920000002</v>
      </c>
      <c r="BI182" s="36">
        <v>6586</v>
      </c>
      <c r="BJ182" s="37">
        <v>1656</v>
      </c>
      <c r="BK182" s="37">
        <f t="shared" si="73"/>
        <v>10906416</v>
      </c>
      <c r="BL182" s="32">
        <f t="shared" si="78"/>
        <v>12215185.920000002</v>
      </c>
      <c r="BM182" s="37"/>
      <c r="BN182" s="37"/>
      <c r="BO182" s="37">
        <f t="shared" si="79"/>
        <v>0</v>
      </c>
      <c r="BP182" s="37">
        <f t="shared" si="80"/>
        <v>0</v>
      </c>
      <c r="BQ182" s="37"/>
      <c r="BR182" s="37"/>
      <c r="BS182" s="37">
        <f t="shared" si="81"/>
        <v>0</v>
      </c>
      <c r="BT182" s="37">
        <f t="shared" si="82"/>
        <v>0</v>
      </c>
      <c r="BU182" s="37"/>
      <c r="BV182" s="37"/>
      <c r="BW182" s="37">
        <f t="shared" si="83"/>
        <v>0</v>
      </c>
      <c r="BX182" s="37">
        <f t="shared" si="84"/>
        <v>0</v>
      </c>
      <c r="BY182" s="37"/>
      <c r="BZ182" s="37"/>
      <c r="CA182" s="37">
        <f t="shared" si="85"/>
        <v>0</v>
      </c>
      <c r="CB182" s="37">
        <f t="shared" si="86"/>
        <v>0</v>
      </c>
      <c r="CC182" s="37"/>
      <c r="CD182" s="37"/>
      <c r="CE182" s="37">
        <f t="shared" si="87"/>
        <v>0</v>
      </c>
      <c r="CF182" s="37">
        <f t="shared" si="88"/>
        <v>0</v>
      </c>
      <c r="CG182" s="37"/>
      <c r="CH182" s="37"/>
      <c r="CI182" s="37">
        <f t="shared" si="89"/>
        <v>0</v>
      </c>
      <c r="CJ182" s="37">
        <f t="shared" si="90"/>
        <v>0</v>
      </c>
      <c r="CK182" s="37"/>
      <c r="CL182" s="37"/>
      <c r="CM182" s="37">
        <f t="shared" si="91"/>
        <v>0</v>
      </c>
      <c r="CN182" s="37">
        <f t="shared" si="92"/>
        <v>0</v>
      </c>
      <c r="CO182" s="37"/>
      <c r="CP182" s="37"/>
      <c r="CQ182" s="37">
        <f t="shared" si="93"/>
        <v>0</v>
      </c>
      <c r="CR182" s="37">
        <f t="shared" si="94"/>
        <v>0</v>
      </c>
      <c r="CS182" s="37"/>
      <c r="CT182" s="37"/>
      <c r="CU182" s="37">
        <f t="shared" si="95"/>
        <v>0</v>
      </c>
      <c r="CV182" s="37">
        <f t="shared" si="96"/>
        <v>0</v>
      </c>
      <c r="CW182" s="37"/>
      <c r="CX182" s="37"/>
      <c r="CY182" s="37">
        <f t="shared" si="97"/>
        <v>0</v>
      </c>
      <c r="CZ182" s="37">
        <f t="shared" si="98"/>
        <v>0</v>
      </c>
      <c r="DA182" s="37"/>
      <c r="DB182" s="37"/>
      <c r="DC182" s="37">
        <f t="shared" si="99"/>
        <v>0</v>
      </c>
      <c r="DD182" s="37">
        <f t="shared" si="100"/>
        <v>0</v>
      </c>
      <c r="DE182" s="37"/>
      <c r="DF182" s="37"/>
      <c r="DG182" s="37">
        <f t="shared" si="101"/>
        <v>0</v>
      </c>
      <c r="DH182" s="37">
        <f t="shared" si="102"/>
        <v>0</v>
      </c>
      <c r="DI182" s="37"/>
      <c r="DJ182" s="37"/>
      <c r="DK182" s="37">
        <f t="shared" si="103"/>
        <v>0</v>
      </c>
      <c r="DL182" s="37">
        <f t="shared" si="104"/>
        <v>0</v>
      </c>
      <c r="DM182" s="37"/>
      <c r="DN182" s="37"/>
      <c r="DO182" s="37">
        <f t="shared" si="105"/>
        <v>0</v>
      </c>
      <c r="DP182" s="37">
        <f t="shared" si="106"/>
        <v>0</v>
      </c>
      <c r="DQ182" s="37"/>
      <c r="DR182" s="37"/>
      <c r="DS182" s="37">
        <f t="shared" si="107"/>
        <v>0</v>
      </c>
      <c r="DT182" s="37">
        <f t="shared" si="108"/>
        <v>0</v>
      </c>
      <c r="DU182" s="37"/>
      <c r="DV182" s="37"/>
      <c r="DW182" s="37">
        <f t="shared" si="109"/>
        <v>0</v>
      </c>
      <c r="DX182" s="37">
        <f t="shared" si="110"/>
        <v>0</v>
      </c>
      <c r="DY182" s="37"/>
      <c r="DZ182" s="37"/>
      <c r="EA182" s="37">
        <f t="shared" si="111"/>
        <v>0</v>
      </c>
      <c r="EB182" s="37">
        <f t="shared" si="112"/>
        <v>0</v>
      </c>
      <c r="EC182" s="32">
        <f t="shared" si="113"/>
        <v>62567</v>
      </c>
      <c r="ED182" s="32">
        <v>0</v>
      </c>
      <c r="EE182" s="32">
        <v>0</v>
      </c>
      <c r="EF182" s="38" t="s">
        <v>1532</v>
      </c>
      <c r="EG182" s="63" t="s">
        <v>2061</v>
      </c>
      <c r="EH182" s="38" t="s">
        <v>2062</v>
      </c>
      <c r="EI182" s="68"/>
      <c r="EJ182" s="68"/>
      <c r="EK182" s="68"/>
      <c r="EL182" s="68"/>
      <c r="EM182" s="68"/>
      <c r="EN182" s="68"/>
      <c r="EO182" s="68"/>
      <c r="EP182" s="68"/>
      <c r="EQ182" s="68"/>
    </row>
    <row r="183" spans="1:147" ht="19.5" customHeight="1">
      <c r="A183" s="28"/>
      <c r="B183" s="45" t="s">
        <v>2077</v>
      </c>
      <c r="C183" s="46" t="s">
        <v>1920</v>
      </c>
      <c r="D183" s="46" t="s">
        <v>1921</v>
      </c>
      <c r="E183" s="46" t="s">
        <v>1921</v>
      </c>
      <c r="F183" s="46" t="s">
        <v>855</v>
      </c>
      <c r="G183" s="46"/>
      <c r="H183" s="46"/>
      <c r="I183" s="46" t="s">
        <v>1655</v>
      </c>
      <c r="J183" s="46">
        <v>710000000</v>
      </c>
      <c r="K183" s="46" t="s">
        <v>1531</v>
      </c>
      <c r="L183" s="46" t="s">
        <v>1912</v>
      </c>
      <c r="M183" s="46" t="s">
        <v>359</v>
      </c>
      <c r="N183" s="46" t="s">
        <v>1979</v>
      </c>
      <c r="O183" s="46" t="s">
        <v>2078</v>
      </c>
      <c r="P183" s="46"/>
      <c r="Q183" s="46" t="s">
        <v>1923</v>
      </c>
      <c r="R183" s="46"/>
      <c r="S183" s="46"/>
      <c r="T183" s="46">
        <v>0</v>
      </c>
      <c r="U183" s="46">
        <v>0</v>
      </c>
      <c r="V183" s="46">
        <v>100</v>
      </c>
      <c r="W183" s="46" t="s">
        <v>1924</v>
      </c>
      <c r="X183" s="46" t="s">
        <v>886</v>
      </c>
      <c r="Y183" s="56">
        <v>22772</v>
      </c>
      <c r="Z183" s="56">
        <v>2495</v>
      </c>
      <c r="AA183" s="56">
        <f t="shared" si="59"/>
        <v>56816140</v>
      </c>
      <c r="AB183" s="57">
        <f>AA183*1.12</f>
        <v>63634076.800000004</v>
      </c>
      <c r="AC183" s="56">
        <v>45544</v>
      </c>
      <c r="AD183" s="56">
        <v>2495</v>
      </c>
      <c r="AE183" s="56">
        <f t="shared" si="61"/>
        <v>113632280</v>
      </c>
      <c r="AF183" s="57">
        <f t="shared" si="65"/>
        <v>127268153.60000001</v>
      </c>
      <c r="AG183" s="56">
        <v>45544</v>
      </c>
      <c r="AH183" s="56">
        <v>2495</v>
      </c>
      <c r="AI183" s="56">
        <f t="shared" si="62"/>
        <v>113632280</v>
      </c>
      <c r="AJ183" s="57">
        <f t="shared" si="66"/>
        <v>127268153.60000001</v>
      </c>
      <c r="AK183" s="56">
        <v>45544</v>
      </c>
      <c r="AL183" s="56">
        <v>2495</v>
      </c>
      <c r="AM183" s="56">
        <f t="shared" si="63"/>
        <v>113632280</v>
      </c>
      <c r="AN183" s="57">
        <f t="shared" si="67"/>
        <v>127268153.60000001</v>
      </c>
      <c r="AO183" s="56">
        <v>45544</v>
      </c>
      <c r="AP183" s="56">
        <v>2495</v>
      </c>
      <c r="AQ183" s="56">
        <f t="shared" si="64"/>
        <v>113632280</v>
      </c>
      <c r="AR183" s="57">
        <f t="shared" si="68"/>
        <v>127268153.60000001</v>
      </c>
      <c r="AS183" s="56">
        <v>45544</v>
      </c>
      <c r="AT183" s="56">
        <v>2495</v>
      </c>
      <c r="AU183" s="56">
        <f t="shared" si="69"/>
        <v>113632280</v>
      </c>
      <c r="AV183" s="57">
        <f t="shared" si="74"/>
        <v>127268153.60000001</v>
      </c>
      <c r="AW183" s="56">
        <v>45544</v>
      </c>
      <c r="AX183" s="56">
        <v>2495</v>
      </c>
      <c r="AY183" s="56">
        <f t="shared" si="70"/>
        <v>113632280</v>
      </c>
      <c r="AZ183" s="57">
        <f t="shared" si="75"/>
        <v>127268153.60000001</v>
      </c>
      <c r="BA183" s="55">
        <v>45544</v>
      </c>
      <c r="BB183" s="56">
        <v>2495</v>
      </c>
      <c r="BC183" s="56">
        <f t="shared" si="71"/>
        <v>113632280</v>
      </c>
      <c r="BD183" s="57">
        <f t="shared" si="76"/>
        <v>127268153.60000001</v>
      </c>
      <c r="BE183" s="56">
        <v>45544</v>
      </c>
      <c r="BF183" s="56">
        <v>2495</v>
      </c>
      <c r="BG183" s="56">
        <f t="shared" si="72"/>
        <v>113632280</v>
      </c>
      <c r="BH183" s="57">
        <f t="shared" si="77"/>
        <v>127268153.60000001</v>
      </c>
      <c r="BI183" s="56">
        <v>45544</v>
      </c>
      <c r="BJ183" s="56">
        <v>2495</v>
      </c>
      <c r="BK183" s="56">
        <f t="shared" si="73"/>
        <v>113632280</v>
      </c>
      <c r="BL183" s="57">
        <f t="shared" si="78"/>
        <v>127268153.60000001</v>
      </c>
      <c r="BM183" s="37"/>
      <c r="BN183" s="37"/>
      <c r="BO183" s="37">
        <f t="shared" si="79"/>
        <v>0</v>
      </c>
      <c r="BP183" s="37">
        <f t="shared" si="80"/>
        <v>0</v>
      </c>
      <c r="BQ183" s="37"/>
      <c r="BR183" s="37"/>
      <c r="BS183" s="37">
        <f t="shared" si="81"/>
        <v>0</v>
      </c>
      <c r="BT183" s="37">
        <f t="shared" si="82"/>
        <v>0</v>
      </c>
      <c r="BU183" s="37"/>
      <c r="BV183" s="37"/>
      <c r="BW183" s="37">
        <f t="shared" si="83"/>
        <v>0</v>
      </c>
      <c r="BX183" s="37">
        <f t="shared" si="84"/>
        <v>0</v>
      </c>
      <c r="BY183" s="37"/>
      <c r="BZ183" s="37"/>
      <c r="CA183" s="37">
        <f t="shared" si="85"/>
        <v>0</v>
      </c>
      <c r="CB183" s="37">
        <f t="shared" si="86"/>
        <v>0</v>
      </c>
      <c r="CC183" s="37"/>
      <c r="CD183" s="37"/>
      <c r="CE183" s="37">
        <f t="shared" si="87"/>
        <v>0</v>
      </c>
      <c r="CF183" s="37">
        <f t="shared" si="88"/>
        <v>0</v>
      </c>
      <c r="CG183" s="37"/>
      <c r="CH183" s="37"/>
      <c r="CI183" s="37">
        <f t="shared" si="89"/>
        <v>0</v>
      </c>
      <c r="CJ183" s="37">
        <f t="shared" si="90"/>
        <v>0</v>
      </c>
      <c r="CK183" s="37"/>
      <c r="CL183" s="37"/>
      <c r="CM183" s="37">
        <f t="shared" si="91"/>
        <v>0</v>
      </c>
      <c r="CN183" s="37">
        <f t="shared" si="92"/>
        <v>0</v>
      </c>
      <c r="CO183" s="37"/>
      <c r="CP183" s="37"/>
      <c r="CQ183" s="37">
        <f t="shared" si="93"/>
        <v>0</v>
      </c>
      <c r="CR183" s="37">
        <f t="shared" si="94"/>
        <v>0</v>
      </c>
      <c r="CS183" s="37"/>
      <c r="CT183" s="37"/>
      <c r="CU183" s="37">
        <f t="shared" si="95"/>
        <v>0</v>
      </c>
      <c r="CV183" s="37">
        <f t="shared" si="96"/>
        <v>0</v>
      </c>
      <c r="CW183" s="37"/>
      <c r="CX183" s="37"/>
      <c r="CY183" s="37">
        <f t="shared" si="97"/>
        <v>0</v>
      </c>
      <c r="CZ183" s="37">
        <f t="shared" si="98"/>
        <v>0</v>
      </c>
      <c r="DA183" s="37"/>
      <c r="DB183" s="37"/>
      <c r="DC183" s="37">
        <f t="shared" si="99"/>
        <v>0</v>
      </c>
      <c r="DD183" s="37">
        <f t="shared" si="100"/>
        <v>0</v>
      </c>
      <c r="DE183" s="37"/>
      <c r="DF183" s="37"/>
      <c r="DG183" s="37">
        <f t="shared" si="101"/>
        <v>0</v>
      </c>
      <c r="DH183" s="37">
        <f t="shared" si="102"/>
        <v>0</v>
      </c>
      <c r="DI183" s="37"/>
      <c r="DJ183" s="37"/>
      <c r="DK183" s="37">
        <f t="shared" si="103"/>
        <v>0</v>
      </c>
      <c r="DL183" s="37">
        <f t="shared" si="104"/>
        <v>0</v>
      </c>
      <c r="DM183" s="37"/>
      <c r="DN183" s="37"/>
      <c r="DO183" s="37">
        <f t="shared" si="105"/>
        <v>0</v>
      </c>
      <c r="DP183" s="37">
        <f t="shared" si="106"/>
        <v>0</v>
      </c>
      <c r="DQ183" s="37"/>
      <c r="DR183" s="37"/>
      <c r="DS183" s="37">
        <f t="shared" si="107"/>
        <v>0</v>
      </c>
      <c r="DT183" s="37">
        <f t="shared" si="108"/>
        <v>0</v>
      </c>
      <c r="DU183" s="37"/>
      <c r="DV183" s="37"/>
      <c r="DW183" s="37">
        <f t="shared" si="109"/>
        <v>0</v>
      </c>
      <c r="DX183" s="37">
        <f t="shared" si="110"/>
        <v>0</v>
      </c>
      <c r="DY183" s="37"/>
      <c r="DZ183" s="37"/>
      <c r="EA183" s="37">
        <f t="shared" si="111"/>
        <v>0</v>
      </c>
      <c r="EB183" s="37">
        <f t="shared" si="112"/>
        <v>0</v>
      </c>
      <c r="EC183" s="32">
        <f>Y183+AC183+AG183+AK183+AO183+AS183+AW183+BA183+BE183+BI183+BM183+BQ183+BU183+BY183+CC183+CG183+CK183+CO183+CS183+CW183+DA183+DE183+DI183+DM183+DQ183+DU183+DY183</f>
        <v>432668</v>
      </c>
      <c r="ED183" s="32">
        <v>0</v>
      </c>
      <c r="EE183" s="32">
        <v>0</v>
      </c>
      <c r="EF183" s="58" t="s">
        <v>1532</v>
      </c>
      <c r="EG183" s="46" t="s">
        <v>2061</v>
      </c>
      <c r="EH183" s="58" t="s">
        <v>2062</v>
      </c>
      <c r="EI183" s="46"/>
      <c r="EJ183" s="46"/>
      <c r="EK183" s="46"/>
      <c r="EL183" s="46"/>
      <c r="EM183" s="46"/>
      <c r="EN183" s="46"/>
      <c r="EO183" s="46"/>
      <c r="EP183" s="46"/>
      <c r="EQ183" s="46"/>
    </row>
    <row r="184" spans="1:147" ht="19.5" customHeight="1">
      <c r="A184" s="28"/>
      <c r="B184" s="45" t="s">
        <v>2112</v>
      </c>
      <c r="C184" s="46" t="s">
        <v>1920</v>
      </c>
      <c r="D184" s="46" t="s">
        <v>1921</v>
      </c>
      <c r="E184" s="46" t="s">
        <v>1921</v>
      </c>
      <c r="F184" s="46" t="s">
        <v>855</v>
      </c>
      <c r="G184" s="46"/>
      <c r="H184" s="46"/>
      <c r="I184" s="46" t="s">
        <v>1655</v>
      </c>
      <c r="J184" s="46">
        <v>710000000</v>
      </c>
      <c r="K184" s="46" t="s">
        <v>1531</v>
      </c>
      <c r="L184" s="46" t="s">
        <v>2101</v>
      </c>
      <c r="M184" s="46" t="s">
        <v>359</v>
      </c>
      <c r="N184" s="46" t="s">
        <v>1979</v>
      </c>
      <c r="O184" s="46" t="s">
        <v>2078</v>
      </c>
      <c r="P184" s="46"/>
      <c r="Q184" s="46" t="s">
        <v>1923</v>
      </c>
      <c r="R184" s="46"/>
      <c r="S184" s="46"/>
      <c r="T184" s="46">
        <v>0</v>
      </c>
      <c r="U184" s="46">
        <v>0</v>
      </c>
      <c r="V184" s="46">
        <v>100</v>
      </c>
      <c r="W184" s="46" t="s">
        <v>1924</v>
      </c>
      <c r="X184" s="46" t="s">
        <v>886</v>
      </c>
      <c r="Y184" s="56">
        <v>15181</v>
      </c>
      <c r="Z184" s="56">
        <v>2495</v>
      </c>
      <c r="AA184" s="56">
        <f>Y184*Z184</f>
        <v>37876595</v>
      </c>
      <c r="AB184" s="57">
        <f>AA184*1.12</f>
        <v>42421786.400000006</v>
      </c>
      <c r="AC184" s="56">
        <v>45544</v>
      </c>
      <c r="AD184" s="56">
        <v>2495</v>
      </c>
      <c r="AE184" s="56">
        <f>AC184*AD184</f>
        <v>113632280</v>
      </c>
      <c r="AF184" s="57">
        <f>AE184*1.12</f>
        <v>127268153.60000001</v>
      </c>
      <c r="AG184" s="56">
        <v>45544</v>
      </c>
      <c r="AH184" s="56">
        <v>2495</v>
      </c>
      <c r="AI184" s="56">
        <f>AG184*AH184</f>
        <v>113632280</v>
      </c>
      <c r="AJ184" s="57">
        <f>AI184*1.12</f>
        <v>127268153.60000001</v>
      </c>
      <c r="AK184" s="56">
        <v>45544</v>
      </c>
      <c r="AL184" s="56">
        <v>2495</v>
      </c>
      <c r="AM184" s="56">
        <f>AK184*AL184</f>
        <v>113632280</v>
      </c>
      <c r="AN184" s="57">
        <f>AM184*1.12</f>
        <v>127268153.60000001</v>
      </c>
      <c r="AO184" s="56">
        <v>45544</v>
      </c>
      <c r="AP184" s="56">
        <v>2495</v>
      </c>
      <c r="AQ184" s="56">
        <f>AO184*AP184</f>
        <v>113632280</v>
      </c>
      <c r="AR184" s="57">
        <f>AQ184*1.12</f>
        <v>127268153.60000001</v>
      </c>
      <c r="AS184" s="56">
        <v>45544</v>
      </c>
      <c r="AT184" s="56">
        <v>2495</v>
      </c>
      <c r="AU184" s="56">
        <f>AS184*AT184</f>
        <v>113632280</v>
      </c>
      <c r="AV184" s="57">
        <f>AU184*1.12</f>
        <v>127268153.60000001</v>
      </c>
      <c r="AW184" s="56">
        <v>45544</v>
      </c>
      <c r="AX184" s="56">
        <v>2495</v>
      </c>
      <c r="AY184" s="56">
        <f>AW184*AX184</f>
        <v>113632280</v>
      </c>
      <c r="AZ184" s="57">
        <f>AY184*1.12</f>
        <v>127268153.60000001</v>
      </c>
      <c r="BA184" s="55">
        <v>45544</v>
      </c>
      <c r="BB184" s="56">
        <v>2495</v>
      </c>
      <c r="BC184" s="56">
        <f>BA184*BB184</f>
        <v>113632280</v>
      </c>
      <c r="BD184" s="57">
        <f>BC184*1.12</f>
        <v>127268153.60000001</v>
      </c>
      <c r="BE184" s="56">
        <v>45544</v>
      </c>
      <c r="BF184" s="56">
        <v>2495</v>
      </c>
      <c r="BG184" s="56">
        <f>BE184*BF184</f>
        <v>113632280</v>
      </c>
      <c r="BH184" s="57">
        <f>BG184*1.12</f>
        <v>127268153.60000001</v>
      </c>
      <c r="BI184" s="56">
        <v>45544</v>
      </c>
      <c r="BJ184" s="56">
        <v>2495</v>
      </c>
      <c r="BK184" s="56">
        <f>BI184*BJ184</f>
        <v>113632280</v>
      </c>
      <c r="BL184" s="57">
        <f>BK184*1.12</f>
        <v>127268153.60000001</v>
      </c>
      <c r="BM184" s="37"/>
      <c r="BN184" s="37"/>
      <c r="BO184" s="37">
        <f>BM184*BN184</f>
        <v>0</v>
      </c>
      <c r="BP184" s="37">
        <f>IF(AR184="С НДС",BO184*1.12,BO184)</f>
        <v>0</v>
      </c>
      <c r="BQ184" s="37"/>
      <c r="BR184" s="37"/>
      <c r="BS184" s="37">
        <f>BQ184*BR184</f>
        <v>0</v>
      </c>
      <c r="BT184" s="37">
        <f>IF(AV184="С НДС",BS184*1.12,BS184)</f>
        <v>0</v>
      </c>
      <c r="BU184" s="37"/>
      <c r="BV184" s="37"/>
      <c r="BW184" s="37">
        <f>BU184*BV184</f>
        <v>0</v>
      </c>
      <c r="BX184" s="37">
        <f>IF(AZ184="С НДС",BW184*1.12,BW184)</f>
        <v>0</v>
      </c>
      <c r="BY184" s="37"/>
      <c r="BZ184" s="37"/>
      <c r="CA184" s="37">
        <f>BY184*BZ184</f>
        <v>0</v>
      </c>
      <c r="CB184" s="37">
        <f>IF(BD184="С НДС",CA184*1.12,CA184)</f>
        <v>0</v>
      </c>
      <c r="CC184" s="37"/>
      <c r="CD184" s="37"/>
      <c r="CE184" s="37">
        <f>CC184*CD184</f>
        <v>0</v>
      </c>
      <c r="CF184" s="37">
        <f>IF(BH184="С НДС",CE184*1.12,CE184)</f>
        <v>0</v>
      </c>
      <c r="CG184" s="37"/>
      <c r="CH184" s="37"/>
      <c r="CI184" s="37">
        <f>CG184*CH184</f>
        <v>0</v>
      </c>
      <c r="CJ184" s="37">
        <f>IF(BL184="С НДС",CI184*1.12,CI184)</f>
        <v>0</v>
      </c>
      <c r="CK184" s="37"/>
      <c r="CL184" s="37"/>
      <c r="CM184" s="37">
        <f>CK184*CL184</f>
        <v>0</v>
      </c>
      <c r="CN184" s="37">
        <f>IF(BP184="С НДС",CM184*1.12,CM184)</f>
        <v>0</v>
      </c>
      <c r="CO184" s="37"/>
      <c r="CP184" s="37"/>
      <c r="CQ184" s="37">
        <f>CO184*CP184</f>
        <v>0</v>
      </c>
      <c r="CR184" s="37">
        <f>IF(BT184="С НДС",CQ184*1.12,CQ184)</f>
        <v>0</v>
      </c>
      <c r="CS184" s="37"/>
      <c r="CT184" s="37"/>
      <c r="CU184" s="37">
        <f>CS184*CT184</f>
        <v>0</v>
      </c>
      <c r="CV184" s="37">
        <f>IF(BX184="С НДС",CU184*1.12,CU184)</f>
        <v>0</v>
      </c>
      <c r="CW184" s="37"/>
      <c r="CX184" s="37"/>
      <c r="CY184" s="37">
        <f>CW184*CX184</f>
        <v>0</v>
      </c>
      <c r="CZ184" s="37">
        <f>IF(CB184="С НДС",CY184*1.12,CY184)</f>
        <v>0</v>
      </c>
      <c r="DA184" s="37"/>
      <c r="DB184" s="37"/>
      <c r="DC184" s="37">
        <f>DA184*DB184</f>
        <v>0</v>
      </c>
      <c r="DD184" s="37">
        <f>IF(CF184="С НДС",DC184*1.12,DC184)</f>
        <v>0</v>
      </c>
      <c r="DE184" s="37"/>
      <c r="DF184" s="37"/>
      <c r="DG184" s="37">
        <f>DE184*DF184</f>
        <v>0</v>
      </c>
      <c r="DH184" s="37">
        <f>IF(CJ184="С НДС",DG184*1.12,DG184)</f>
        <v>0</v>
      </c>
      <c r="DI184" s="37"/>
      <c r="DJ184" s="37"/>
      <c r="DK184" s="37">
        <f>DI184*DJ184</f>
        <v>0</v>
      </c>
      <c r="DL184" s="37">
        <f>IF(CN184="С НДС",DK184*1.12,DK184)</f>
        <v>0</v>
      </c>
      <c r="DM184" s="37"/>
      <c r="DN184" s="37"/>
      <c r="DO184" s="37">
        <f>DM184*DN184</f>
        <v>0</v>
      </c>
      <c r="DP184" s="37">
        <f>IF(CR184="С НДС",DO184*1.12,DO184)</f>
        <v>0</v>
      </c>
      <c r="DQ184" s="37"/>
      <c r="DR184" s="37"/>
      <c r="DS184" s="37">
        <f>DQ184*DR184</f>
        <v>0</v>
      </c>
      <c r="DT184" s="37">
        <f>IF(CV184="С НДС",DS184*1.12,DS184)</f>
        <v>0</v>
      </c>
      <c r="DU184" s="37"/>
      <c r="DV184" s="37"/>
      <c r="DW184" s="37">
        <f>DU184*DV184</f>
        <v>0</v>
      </c>
      <c r="DX184" s="37">
        <f>IF(CZ184="С НДС",DW184*1.12,DW184)</f>
        <v>0</v>
      </c>
      <c r="DY184" s="37"/>
      <c r="DZ184" s="37"/>
      <c r="EA184" s="37">
        <f>DY184*DZ184</f>
        <v>0</v>
      </c>
      <c r="EB184" s="37">
        <f>IF(DD184="С НДС",EA184*1.12,EA184)</f>
        <v>0</v>
      </c>
      <c r="EC184" s="32">
        <f>Y184+AC184+AG184+AK184+AO184+AS184+AW184+BA184+BE184+BI184+BM184+BQ184+BU184+BY184+CC184+CG184+CK184+CO184+CS184+CW184+DA184+DE184+DI184+DM184+DQ184+DU184+DY184</f>
        <v>425077</v>
      </c>
      <c r="ED184" s="32">
        <f>AA184+AE184+AI184+AM184+AQ184+AU184+AY184+BC184+BG184+BK184</f>
        <v>1060567115</v>
      </c>
      <c r="EE184" s="32">
        <f>IF(X184="С НДС",ED184*1.12,ED184)</f>
        <v>1187835168.8000002</v>
      </c>
      <c r="EF184" s="58" t="s">
        <v>1532</v>
      </c>
      <c r="EG184" s="46" t="s">
        <v>2061</v>
      </c>
      <c r="EH184" s="58" t="s">
        <v>2062</v>
      </c>
      <c r="EI184" s="46"/>
      <c r="EJ184" s="46"/>
      <c r="EK184" s="46"/>
      <c r="EL184" s="46"/>
      <c r="EM184" s="46"/>
      <c r="EN184" s="46"/>
      <c r="EO184" s="46"/>
      <c r="EP184" s="46"/>
      <c r="EQ184" s="46"/>
    </row>
    <row r="185" spans="1:147" ht="19.5" customHeight="1">
      <c r="A185" s="28"/>
      <c r="B185" s="34" t="s">
        <v>1935</v>
      </c>
      <c r="C185" s="28" t="s">
        <v>1920</v>
      </c>
      <c r="D185" s="28" t="s">
        <v>1921</v>
      </c>
      <c r="E185" s="28" t="s">
        <v>1921</v>
      </c>
      <c r="F185" s="28" t="s">
        <v>855</v>
      </c>
      <c r="G185" s="28"/>
      <c r="H185" s="28"/>
      <c r="I185" s="63">
        <v>100</v>
      </c>
      <c r="J185" s="28">
        <v>710000000</v>
      </c>
      <c r="K185" s="28" t="s">
        <v>1745</v>
      </c>
      <c r="L185" s="28" t="s">
        <v>1912</v>
      </c>
      <c r="M185" s="28" t="s">
        <v>359</v>
      </c>
      <c r="N185" s="40" t="s">
        <v>1583</v>
      </c>
      <c r="O185" s="28" t="s">
        <v>1936</v>
      </c>
      <c r="P185" s="28"/>
      <c r="Q185" s="28" t="s">
        <v>1923</v>
      </c>
      <c r="R185" s="28"/>
      <c r="S185" s="28"/>
      <c r="T185" s="28">
        <v>0</v>
      </c>
      <c r="U185" s="28">
        <v>0</v>
      </c>
      <c r="V185" s="28">
        <v>100</v>
      </c>
      <c r="W185" s="28" t="s">
        <v>1924</v>
      </c>
      <c r="X185" s="28" t="s">
        <v>886</v>
      </c>
      <c r="Y185" s="36">
        <v>1025</v>
      </c>
      <c r="Z185" s="36">
        <v>1656</v>
      </c>
      <c r="AA185" s="36">
        <f t="shared" si="59"/>
        <v>1697400</v>
      </c>
      <c r="AB185" s="47">
        <f t="shared" si="60"/>
        <v>1901088.0000000002</v>
      </c>
      <c r="AC185" s="36">
        <v>2050</v>
      </c>
      <c r="AD185" s="36">
        <v>1656</v>
      </c>
      <c r="AE185" s="36">
        <f t="shared" si="61"/>
        <v>3394800</v>
      </c>
      <c r="AF185" s="47">
        <f t="shared" si="65"/>
        <v>3802176.0000000005</v>
      </c>
      <c r="AG185" s="36">
        <v>2050</v>
      </c>
      <c r="AH185" s="36">
        <v>1656</v>
      </c>
      <c r="AI185" s="36">
        <f t="shared" si="62"/>
        <v>3394800</v>
      </c>
      <c r="AJ185" s="47">
        <f t="shared" si="66"/>
        <v>3802176.0000000005</v>
      </c>
      <c r="AK185" s="36">
        <v>2050</v>
      </c>
      <c r="AL185" s="36">
        <v>1656</v>
      </c>
      <c r="AM185" s="36">
        <f t="shared" si="63"/>
        <v>3394800</v>
      </c>
      <c r="AN185" s="47">
        <f t="shared" si="67"/>
        <v>3802176.0000000005</v>
      </c>
      <c r="AO185" s="36">
        <v>2050</v>
      </c>
      <c r="AP185" s="36">
        <v>1656</v>
      </c>
      <c r="AQ185" s="36">
        <f t="shared" si="64"/>
        <v>3394800</v>
      </c>
      <c r="AR185" s="47">
        <f t="shared" si="68"/>
        <v>3802176.0000000005</v>
      </c>
      <c r="AS185" s="36">
        <v>2050</v>
      </c>
      <c r="AT185" s="36">
        <v>1656</v>
      </c>
      <c r="AU185" s="36">
        <f t="shared" si="69"/>
        <v>3394800</v>
      </c>
      <c r="AV185" s="47">
        <f t="shared" si="74"/>
        <v>3802176.0000000005</v>
      </c>
      <c r="AW185" s="36">
        <v>2050</v>
      </c>
      <c r="AX185" s="36">
        <v>1656</v>
      </c>
      <c r="AY185" s="36">
        <f t="shared" si="70"/>
        <v>3394800</v>
      </c>
      <c r="AZ185" s="47">
        <f t="shared" si="75"/>
        <v>3802176.0000000005</v>
      </c>
      <c r="BA185" s="36">
        <v>2050</v>
      </c>
      <c r="BB185" s="36">
        <v>1656</v>
      </c>
      <c r="BC185" s="36">
        <f t="shared" si="71"/>
        <v>3394800</v>
      </c>
      <c r="BD185" s="47">
        <f t="shared" si="76"/>
        <v>3802176.0000000005</v>
      </c>
      <c r="BE185" s="36">
        <v>2050</v>
      </c>
      <c r="BF185" s="36">
        <v>1656</v>
      </c>
      <c r="BG185" s="36">
        <f t="shared" si="72"/>
        <v>3394800</v>
      </c>
      <c r="BH185" s="47">
        <f t="shared" si="77"/>
        <v>3802176.0000000005</v>
      </c>
      <c r="BI185" s="36">
        <v>2050</v>
      </c>
      <c r="BJ185" s="36">
        <v>1656</v>
      </c>
      <c r="BK185" s="36">
        <f t="shared" si="73"/>
        <v>3394800</v>
      </c>
      <c r="BL185" s="47">
        <f t="shared" si="78"/>
        <v>3802176.0000000005</v>
      </c>
      <c r="BM185" s="37"/>
      <c r="BN185" s="37"/>
      <c r="BO185" s="37">
        <f t="shared" si="79"/>
        <v>0</v>
      </c>
      <c r="BP185" s="37">
        <f t="shared" si="80"/>
        <v>0</v>
      </c>
      <c r="BQ185" s="37"/>
      <c r="BR185" s="37"/>
      <c r="BS185" s="37">
        <f t="shared" si="81"/>
        <v>0</v>
      </c>
      <c r="BT185" s="37">
        <f t="shared" si="82"/>
        <v>0</v>
      </c>
      <c r="BU185" s="37"/>
      <c r="BV185" s="37"/>
      <c r="BW185" s="37">
        <f t="shared" si="83"/>
        <v>0</v>
      </c>
      <c r="BX185" s="37">
        <f t="shared" si="84"/>
        <v>0</v>
      </c>
      <c r="BY185" s="37"/>
      <c r="BZ185" s="37"/>
      <c r="CA185" s="37">
        <f t="shared" si="85"/>
        <v>0</v>
      </c>
      <c r="CB185" s="37">
        <f t="shared" si="86"/>
        <v>0</v>
      </c>
      <c r="CC185" s="37"/>
      <c r="CD185" s="37"/>
      <c r="CE185" s="37">
        <f t="shared" si="87"/>
        <v>0</v>
      </c>
      <c r="CF185" s="37">
        <f t="shared" si="88"/>
        <v>0</v>
      </c>
      <c r="CG185" s="37"/>
      <c r="CH185" s="37"/>
      <c r="CI185" s="37">
        <f t="shared" si="89"/>
        <v>0</v>
      </c>
      <c r="CJ185" s="37">
        <f t="shared" si="90"/>
        <v>0</v>
      </c>
      <c r="CK185" s="37"/>
      <c r="CL185" s="37"/>
      <c r="CM185" s="37">
        <f t="shared" si="91"/>
        <v>0</v>
      </c>
      <c r="CN185" s="37">
        <f t="shared" si="92"/>
        <v>0</v>
      </c>
      <c r="CO185" s="37"/>
      <c r="CP185" s="37"/>
      <c r="CQ185" s="37">
        <f t="shared" si="93"/>
        <v>0</v>
      </c>
      <c r="CR185" s="37">
        <f t="shared" si="94"/>
        <v>0</v>
      </c>
      <c r="CS185" s="37"/>
      <c r="CT185" s="37"/>
      <c r="CU185" s="37">
        <f t="shared" si="95"/>
        <v>0</v>
      </c>
      <c r="CV185" s="37">
        <f t="shared" si="96"/>
        <v>0</v>
      </c>
      <c r="CW185" s="37"/>
      <c r="CX185" s="37"/>
      <c r="CY185" s="37">
        <f t="shared" si="97"/>
        <v>0</v>
      </c>
      <c r="CZ185" s="37">
        <f t="shared" si="98"/>
        <v>0</v>
      </c>
      <c r="DA185" s="37"/>
      <c r="DB185" s="37"/>
      <c r="DC185" s="37">
        <f t="shared" si="99"/>
        <v>0</v>
      </c>
      <c r="DD185" s="37">
        <f t="shared" si="100"/>
        <v>0</v>
      </c>
      <c r="DE185" s="37"/>
      <c r="DF185" s="37"/>
      <c r="DG185" s="37">
        <f t="shared" si="101"/>
        <v>0</v>
      </c>
      <c r="DH185" s="37">
        <f t="shared" si="102"/>
        <v>0</v>
      </c>
      <c r="DI185" s="37"/>
      <c r="DJ185" s="37"/>
      <c r="DK185" s="37">
        <f t="shared" si="103"/>
        <v>0</v>
      </c>
      <c r="DL185" s="37">
        <f t="shared" si="104"/>
        <v>0</v>
      </c>
      <c r="DM185" s="37"/>
      <c r="DN185" s="37"/>
      <c r="DO185" s="37">
        <f t="shared" si="105"/>
        <v>0</v>
      </c>
      <c r="DP185" s="37">
        <f t="shared" si="106"/>
        <v>0</v>
      </c>
      <c r="DQ185" s="37"/>
      <c r="DR185" s="37"/>
      <c r="DS185" s="37">
        <f t="shared" si="107"/>
        <v>0</v>
      </c>
      <c r="DT185" s="37">
        <f t="shared" si="108"/>
        <v>0</v>
      </c>
      <c r="DU185" s="37"/>
      <c r="DV185" s="37"/>
      <c r="DW185" s="37">
        <f t="shared" si="109"/>
        <v>0</v>
      </c>
      <c r="DX185" s="37">
        <f t="shared" si="110"/>
        <v>0</v>
      </c>
      <c r="DY185" s="37"/>
      <c r="DZ185" s="37"/>
      <c r="EA185" s="37">
        <f t="shared" si="111"/>
        <v>0</v>
      </c>
      <c r="EB185" s="37">
        <f t="shared" si="112"/>
        <v>0</v>
      </c>
      <c r="EC185" s="32">
        <f t="shared" si="113"/>
        <v>19475</v>
      </c>
      <c r="ED185" s="32">
        <v>0</v>
      </c>
      <c r="EE185" s="32">
        <v>0</v>
      </c>
      <c r="EF185" s="41" t="s">
        <v>1532</v>
      </c>
      <c r="EG185" s="63" t="s">
        <v>2061</v>
      </c>
      <c r="EH185" s="41" t="s">
        <v>2062</v>
      </c>
      <c r="EI185" s="68"/>
      <c r="EJ185" s="68"/>
      <c r="EK185" s="68"/>
      <c r="EL185" s="68"/>
      <c r="EM185" s="68"/>
      <c r="EN185" s="68"/>
      <c r="EO185" s="68"/>
      <c r="EP185" s="68"/>
      <c r="EQ185" s="68"/>
    </row>
    <row r="186" spans="1:147" ht="19.5" customHeight="1">
      <c r="A186" s="28"/>
      <c r="B186" s="45" t="s">
        <v>2079</v>
      </c>
      <c r="C186" s="46" t="s">
        <v>1920</v>
      </c>
      <c r="D186" s="46" t="s">
        <v>1921</v>
      </c>
      <c r="E186" s="46" t="s">
        <v>1921</v>
      </c>
      <c r="F186" s="46" t="s">
        <v>855</v>
      </c>
      <c r="G186" s="46"/>
      <c r="H186" s="46"/>
      <c r="I186" s="46" t="s">
        <v>1655</v>
      </c>
      <c r="J186" s="46">
        <v>710000000</v>
      </c>
      <c r="K186" s="46" t="s">
        <v>1531</v>
      </c>
      <c r="L186" s="46" t="s">
        <v>1912</v>
      </c>
      <c r="M186" s="46" t="s">
        <v>359</v>
      </c>
      <c r="N186" s="46" t="s">
        <v>2080</v>
      </c>
      <c r="O186" s="46" t="s">
        <v>2081</v>
      </c>
      <c r="P186" s="46"/>
      <c r="Q186" s="46" t="s">
        <v>1923</v>
      </c>
      <c r="R186" s="46"/>
      <c r="S186" s="46"/>
      <c r="T186" s="46">
        <v>0</v>
      </c>
      <c r="U186" s="46">
        <v>0</v>
      </c>
      <c r="V186" s="46">
        <v>100</v>
      </c>
      <c r="W186" s="46" t="s">
        <v>1924</v>
      </c>
      <c r="X186" s="46" t="s">
        <v>886</v>
      </c>
      <c r="Y186" s="55">
        <v>37549</v>
      </c>
      <c r="Z186" s="56">
        <v>2495</v>
      </c>
      <c r="AA186" s="56">
        <f t="shared" si="59"/>
        <v>93684755</v>
      </c>
      <c r="AB186" s="57">
        <f>AA186*1.12</f>
        <v>104926925.60000001</v>
      </c>
      <c r="AC186" s="55">
        <v>75098</v>
      </c>
      <c r="AD186" s="56">
        <v>2495</v>
      </c>
      <c r="AE186" s="56">
        <f t="shared" si="61"/>
        <v>187369510</v>
      </c>
      <c r="AF186" s="57">
        <f t="shared" si="65"/>
        <v>209853851.20000002</v>
      </c>
      <c r="AG186" s="55">
        <v>75098</v>
      </c>
      <c r="AH186" s="56">
        <v>2495</v>
      </c>
      <c r="AI186" s="56">
        <f t="shared" si="62"/>
        <v>187369510</v>
      </c>
      <c r="AJ186" s="57">
        <f t="shared" si="66"/>
        <v>209853851.20000002</v>
      </c>
      <c r="AK186" s="55">
        <v>75098</v>
      </c>
      <c r="AL186" s="56">
        <v>2495</v>
      </c>
      <c r="AM186" s="56">
        <f t="shared" si="63"/>
        <v>187369510</v>
      </c>
      <c r="AN186" s="57">
        <f t="shared" si="67"/>
        <v>209853851.20000002</v>
      </c>
      <c r="AO186" s="55">
        <v>75098</v>
      </c>
      <c r="AP186" s="56">
        <v>2495</v>
      </c>
      <c r="AQ186" s="56">
        <f t="shared" si="64"/>
        <v>187369510</v>
      </c>
      <c r="AR186" s="57">
        <f t="shared" si="68"/>
        <v>209853851.20000002</v>
      </c>
      <c r="AS186" s="55">
        <v>75098</v>
      </c>
      <c r="AT186" s="56">
        <v>2495</v>
      </c>
      <c r="AU186" s="56">
        <f t="shared" si="69"/>
        <v>187369510</v>
      </c>
      <c r="AV186" s="57">
        <f t="shared" si="74"/>
        <v>209853851.20000002</v>
      </c>
      <c r="AW186" s="55">
        <v>75098</v>
      </c>
      <c r="AX186" s="56">
        <v>2495</v>
      </c>
      <c r="AY186" s="56">
        <f t="shared" si="70"/>
        <v>187369510</v>
      </c>
      <c r="AZ186" s="57">
        <f t="shared" si="75"/>
        <v>209853851.20000002</v>
      </c>
      <c r="BA186" s="55">
        <v>75098</v>
      </c>
      <c r="BB186" s="56">
        <v>2495</v>
      </c>
      <c r="BC186" s="56">
        <f t="shared" si="71"/>
        <v>187369510</v>
      </c>
      <c r="BD186" s="57">
        <f t="shared" si="76"/>
        <v>209853851.20000002</v>
      </c>
      <c r="BE186" s="55">
        <v>75098</v>
      </c>
      <c r="BF186" s="56">
        <v>2495</v>
      </c>
      <c r="BG186" s="56">
        <f t="shared" si="72"/>
        <v>187369510</v>
      </c>
      <c r="BH186" s="57">
        <f t="shared" si="77"/>
        <v>209853851.20000002</v>
      </c>
      <c r="BI186" s="55">
        <v>75098</v>
      </c>
      <c r="BJ186" s="56">
        <v>2495</v>
      </c>
      <c r="BK186" s="56">
        <f t="shared" si="73"/>
        <v>187369510</v>
      </c>
      <c r="BL186" s="57">
        <f t="shared" si="78"/>
        <v>209853851.20000002</v>
      </c>
      <c r="BM186" s="37"/>
      <c r="BN186" s="37"/>
      <c r="BO186" s="37">
        <f>BM186*BN186</f>
        <v>0</v>
      </c>
      <c r="BP186" s="37">
        <f>IF(AR186="С НДС",BO186*1.12,BO186)</f>
        <v>0</v>
      </c>
      <c r="BQ186" s="37"/>
      <c r="BR186" s="37"/>
      <c r="BS186" s="37">
        <f>BQ186*BR186</f>
        <v>0</v>
      </c>
      <c r="BT186" s="37">
        <f>IF(AV186="С НДС",BS186*1.12,BS186)</f>
        <v>0</v>
      </c>
      <c r="BU186" s="37"/>
      <c r="BV186" s="37"/>
      <c r="BW186" s="37">
        <f>BU186*BV186</f>
        <v>0</v>
      </c>
      <c r="BX186" s="37">
        <f>IF(AZ186="С НДС",BW186*1.12,BW186)</f>
        <v>0</v>
      </c>
      <c r="BY186" s="37"/>
      <c r="BZ186" s="37"/>
      <c r="CA186" s="37">
        <f>BY186*BZ186</f>
        <v>0</v>
      </c>
      <c r="CB186" s="37">
        <f>IF(BD186="С НДС",CA186*1.12,CA186)</f>
        <v>0</v>
      </c>
      <c r="CC186" s="37"/>
      <c r="CD186" s="37"/>
      <c r="CE186" s="37">
        <f>CC186*CD186</f>
        <v>0</v>
      </c>
      <c r="CF186" s="37">
        <f>IF(BH186="С НДС",CE186*1.12,CE186)</f>
        <v>0</v>
      </c>
      <c r="CG186" s="37"/>
      <c r="CH186" s="37"/>
      <c r="CI186" s="37">
        <f>CG186*CH186</f>
        <v>0</v>
      </c>
      <c r="CJ186" s="37">
        <f>IF(BL186="С НДС",CI186*1.12,CI186)</f>
        <v>0</v>
      </c>
      <c r="CK186" s="37"/>
      <c r="CL186" s="37"/>
      <c r="CM186" s="37">
        <f>CK186*CL186</f>
        <v>0</v>
      </c>
      <c r="CN186" s="37">
        <f>IF(BP186="С НДС",CM186*1.12,CM186)</f>
        <v>0</v>
      </c>
      <c r="CO186" s="37"/>
      <c r="CP186" s="37"/>
      <c r="CQ186" s="37">
        <f>CO186*CP186</f>
        <v>0</v>
      </c>
      <c r="CR186" s="37">
        <f>IF(BT186="С НДС",CQ186*1.12,CQ186)</f>
        <v>0</v>
      </c>
      <c r="CS186" s="37"/>
      <c r="CT186" s="37"/>
      <c r="CU186" s="37">
        <f>CS186*CT186</f>
        <v>0</v>
      </c>
      <c r="CV186" s="37">
        <f>IF(BX186="С НДС",CU186*1.12,CU186)</f>
        <v>0</v>
      </c>
      <c r="CW186" s="37"/>
      <c r="CX186" s="37"/>
      <c r="CY186" s="37">
        <f>CW186*CX186</f>
        <v>0</v>
      </c>
      <c r="CZ186" s="37">
        <f>IF(CB186="С НДС",CY186*1.12,CY186)</f>
        <v>0</v>
      </c>
      <c r="DA186" s="37"/>
      <c r="DB186" s="37"/>
      <c r="DC186" s="37">
        <f>DA186*DB186</f>
        <v>0</v>
      </c>
      <c r="DD186" s="37">
        <f>IF(CF186="С НДС",DC186*1.12,DC186)</f>
        <v>0</v>
      </c>
      <c r="DE186" s="37"/>
      <c r="DF186" s="37"/>
      <c r="DG186" s="37">
        <f>DE186*DF186</f>
        <v>0</v>
      </c>
      <c r="DH186" s="37">
        <f>IF(CJ186="С НДС",DG186*1.12,DG186)</f>
        <v>0</v>
      </c>
      <c r="DI186" s="37"/>
      <c r="DJ186" s="37"/>
      <c r="DK186" s="37">
        <f>DI186*DJ186</f>
        <v>0</v>
      </c>
      <c r="DL186" s="37">
        <f>IF(CN186="С НДС",DK186*1.12,DK186)</f>
        <v>0</v>
      </c>
      <c r="DM186" s="37"/>
      <c r="DN186" s="37"/>
      <c r="DO186" s="37">
        <f>DM186*DN186</f>
        <v>0</v>
      </c>
      <c r="DP186" s="37">
        <f>IF(CR186="С НДС",DO186*1.12,DO186)</f>
        <v>0</v>
      </c>
      <c r="DQ186" s="37"/>
      <c r="DR186" s="37"/>
      <c r="DS186" s="37">
        <f>DQ186*DR186</f>
        <v>0</v>
      </c>
      <c r="DT186" s="37">
        <f>IF(CV186="С НДС",DS186*1.12,DS186)</f>
        <v>0</v>
      </c>
      <c r="DU186" s="37"/>
      <c r="DV186" s="37"/>
      <c r="DW186" s="37">
        <f>DU186*DV186</f>
        <v>0</v>
      </c>
      <c r="DX186" s="37">
        <f>IF(CZ186="С НДС",DW186*1.12,DW186)</f>
        <v>0</v>
      </c>
      <c r="DY186" s="37"/>
      <c r="DZ186" s="37"/>
      <c r="EA186" s="37">
        <f>DY186*DZ186</f>
        <v>0</v>
      </c>
      <c r="EB186" s="37">
        <f>IF(DD186="С НДС",EA186*1.12,EA186)</f>
        <v>0</v>
      </c>
      <c r="EC186" s="32">
        <f t="shared" si="113"/>
        <v>713431</v>
      </c>
      <c r="ED186" s="32">
        <v>0</v>
      </c>
      <c r="EE186" s="32">
        <v>0</v>
      </c>
      <c r="EF186" s="58" t="s">
        <v>1532</v>
      </c>
      <c r="EG186" s="46" t="s">
        <v>2061</v>
      </c>
      <c r="EH186" s="58" t="s">
        <v>2062</v>
      </c>
      <c r="EI186" s="46"/>
      <c r="EJ186" s="46"/>
      <c r="EK186" s="46"/>
      <c r="EL186" s="46"/>
      <c r="EM186" s="46"/>
      <c r="EN186" s="46"/>
      <c r="EO186" s="46"/>
      <c r="EP186" s="46"/>
      <c r="EQ186" s="46"/>
    </row>
    <row r="187" spans="1:147" ht="19.5" customHeight="1">
      <c r="A187" s="28"/>
      <c r="B187" s="45" t="s">
        <v>2113</v>
      </c>
      <c r="C187" s="46" t="s">
        <v>1920</v>
      </c>
      <c r="D187" s="46" t="s">
        <v>1921</v>
      </c>
      <c r="E187" s="46" t="s">
        <v>1921</v>
      </c>
      <c r="F187" s="46" t="s">
        <v>855</v>
      </c>
      <c r="G187" s="46"/>
      <c r="H187" s="46"/>
      <c r="I187" s="46" t="s">
        <v>1655</v>
      </c>
      <c r="J187" s="46">
        <v>710000000</v>
      </c>
      <c r="K187" s="46" t="s">
        <v>1531</v>
      </c>
      <c r="L187" s="46" t="s">
        <v>2101</v>
      </c>
      <c r="M187" s="46" t="s">
        <v>359</v>
      </c>
      <c r="N187" s="46" t="s">
        <v>2080</v>
      </c>
      <c r="O187" s="46" t="s">
        <v>2081</v>
      </c>
      <c r="P187" s="46"/>
      <c r="Q187" s="46" t="s">
        <v>1923</v>
      </c>
      <c r="R187" s="46"/>
      <c r="S187" s="46"/>
      <c r="T187" s="46">
        <v>0</v>
      </c>
      <c r="U187" s="46">
        <v>0</v>
      </c>
      <c r="V187" s="46">
        <v>100</v>
      </c>
      <c r="W187" s="46" t="s">
        <v>1924</v>
      </c>
      <c r="X187" s="46" t="s">
        <v>886</v>
      </c>
      <c r="Y187" s="55">
        <v>25033</v>
      </c>
      <c r="Z187" s="56">
        <v>2495</v>
      </c>
      <c r="AA187" s="56">
        <f>Y187*Z187</f>
        <v>62457335</v>
      </c>
      <c r="AB187" s="57">
        <f>AA187*1.12</f>
        <v>69952215.2</v>
      </c>
      <c r="AC187" s="55">
        <v>75098</v>
      </c>
      <c r="AD187" s="56">
        <v>2495</v>
      </c>
      <c r="AE187" s="56">
        <f>AC187*AD187</f>
        <v>187369510</v>
      </c>
      <c r="AF187" s="57">
        <f>AE187*1.12</f>
        <v>209853851.20000002</v>
      </c>
      <c r="AG187" s="55">
        <v>75098</v>
      </c>
      <c r="AH187" s="56">
        <v>2495</v>
      </c>
      <c r="AI187" s="56">
        <f>AG187*AH187</f>
        <v>187369510</v>
      </c>
      <c r="AJ187" s="57">
        <f>AI187*1.12</f>
        <v>209853851.20000002</v>
      </c>
      <c r="AK187" s="55">
        <v>75098</v>
      </c>
      <c r="AL187" s="56">
        <v>2495</v>
      </c>
      <c r="AM187" s="56">
        <f>AK187*AL187</f>
        <v>187369510</v>
      </c>
      <c r="AN187" s="57">
        <f>AM187*1.12</f>
        <v>209853851.20000002</v>
      </c>
      <c r="AO187" s="55">
        <v>75098</v>
      </c>
      <c r="AP187" s="56">
        <v>2495</v>
      </c>
      <c r="AQ187" s="56">
        <f>AO187*AP187</f>
        <v>187369510</v>
      </c>
      <c r="AR187" s="57">
        <f>AQ187*1.12</f>
        <v>209853851.20000002</v>
      </c>
      <c r="AS187" s="55">
        <v>75098</v>
      </c>
      <c r="AT187" s="56">
        <v>2495</v>
      </c>
      <c r="AU187" s="56">
        <f>AS187*AT187</f>
        <v>187369510</v>
      </c>
      <c r="AV187" s="57">
        <f>AU187*1.12</f>
        <v>209853851.20000002</v>
      </c>
      <c r="AW187" s="55">
        <v>75098</v>
      </c>
      <c r="AX187" s="56">
        <v>2495</v>
      </c>
      <c r="AY187" s="56">
        <f>AW187*AX187</f>
        <v>187369510</v>
      </c>
      <c r="AZ187" s="57">
        <f>AY187*1.12</f>
        <v>209853851.20000002</v>
      </c>
      <c r="BA187" s="55">
        <v>75098</v>
      </c>
      <c r="BB187" s="56">
        <v>2495</v>
      </c>
      <c r="BC187" s="56">
        <f>BA187*BB187</f>
        <v>187369510</v>
      </c>
      <c r="BD187" s="57">
        <f>BC187*1.12</f>
        <v>209853851.20000002</v>
      </c>
      <c r="BE187" s="55">
        <v>75098</v>
      </c>
      <c r="BF187" s="56">
        <v>2495</v>
      </c>
      <c r="BG187" s="56">
        <f>BE187*BF187</f>
        <v>187369510</v>
      </c>
      <c r="BH187" s="57">
        <f>BG187*1.12</f>
        <v>209853851.20000002</v>
      </c>
      <c r="BI187" s="55">
        <v>75098</v>
      </c>
      <c r="BJ187" s="56">
        <v>2495</v>
      </c>
      <c r="BK187" s="56">
        <f>BI187*BJ187</f>
        <v>187369510</v>
      </c>
      <c r="BL187" s="57">
        <f>BK187*1.12</f>
        <v>209853851.20000002</v>
      </c>
      <c r="BM187" s="37"/>
      <c r="BN187" s="37"/>
      <c r="BO187" s="37">
        <f>BM187*BN187</f>
        <v>0</v>
      </c>
      <c r="BP187" s="37">
        <f>IF(AR187="С НДС",BO187*1.12,BO187)</f>
        <v>0</v>
      </c>
      <c r="BQ187" s="37"/>
      <c r="BR187" s="37"/>
      <c r="BS187" s="37">
        <f>BQ187*BR187</f>
        <v>0</v>
      </c>
      <c r="BT187" s="37">
        <f>IF(AV187="С НДС",BS187*1.12,BS187)</f>
        <v>0</v>
      </c>
      <c r="BU187" s="37"/>
      <c r="BV187" s="37"/>
      <c r="BW187" s="37">
        <f>BU187*BV187</f>
        <v>0</v>
      </c>
      <c r="BX187" s="37">
        <f>IF(AZ187="С НДС",BW187*1.12,BW187)</f>
        <v>0</v>
      </c>
      <c r="BY187" s="37"/>
      <c r="BZ187" s="37"/>
      <c r="CA187" s="37">
        <f>BY187*BZ187</f>
        <v>0</v>
      </c>
      <c r="CB187" s="37">
        <f>IF(BD187="С НДС",CA187*1.12,CA187)</f>
        <v>0</v>
      </c>
      <c r="CC187" s="37"/>
      <c r="CD187" s="37"/>
      <c r="CE187" s="37">
        <f>CC187*CD187</f>
        <v>0</v>
      </c>
      <c r="CF187" s="37">
        <f>IF(BH187="С НДС",CE187*1.12,CE187)</f>
        <v>0</v>
      </c>
      <c r="CG187" s="37"/>
      <c r="CH187" s="37"/>
      <c r="CI187" s="37">
        <f>CG187*CH187</f>
        <v>0</v>
      </c>
      <c r="CJ187" s="37">
        <f>IF(BL187="С НДС",CI187*1.12,CI187)</f>
        <v>0</v>
      </c>
      <c r="CK187" s="37"/>
      <c r="CL187" s="37"/>
      <c r="CM187" s="37">
        <f>CK187*CL187</f>
        <v>0</v>
      </c>
      <c r="CN187" s="37">
        <f>IF(BP187="С НДС",CM187*1.12,CM187)</f>
        <v>0</v>
      </c>
      <c r="CO187" s="37"/>
      <c r="CP187" s="37"/>
      <c r="CQ187" s="37">
        <f>CO187*CP187</f>
        <v>0</v>
      </c>
      <c r="CR187" s="37">
        <f>IF(BT187="С НДС",CQ187*1.12,CQ187)</f>
        <v>0</v>
      </c>
      <c r="CS187" s="37"/>
      <c r="CT187" s="37"/>
      <c r="CU187" s="37">
        <f>CS187*CT187</f>
        <v>0</v>
      </c>
      <c r="CV187" s="37">
        <f>IF(BX187="С НДС",CU187*1.12,CU187)</f>
        <v>0</v>
      </c>
      <c r="CW187" s="37"/>
      <c r="CX187" s="37"/>
      <c r="CY187" s="37">
        <f>CW187*CX187</f>
        <v>0</v>
      </c>
      <c r="CZ187" s="37">
        <f>IF(CB187="С НДС",CY187*1.12,CY187)</f>
        <v>0</v>
      </c>
      <c r="DA187" s="37"/>
      <c r="DB187" s="37"/>
      <c r="DC187" s="37">
        <f>DA187*DB187</f>
        <v>0</v>
      </c>
      <c r="DD187" s="37">
        <f>IF(CF187="С НДС",DC187*1.12,DC187)</f>
        <v>0</v>
      </c>
      <c r="DE187" s="37"/>
      <c r="DF187" s="37"/>
      <c r="DG187" s="37">
        <f>DE187*DF187</f>
        <v>0</v>
      </c>
      <c r="DH187" s="37">
        <f>IF(CJ187="С НДС",DG187*1.12,DG187)</f>
        <v>0</v>
      </c>
      <c r="DI187" s="37"/>
      <c r="DJ187" s="37"/>
      <c r="DK187" s="37">
        <f>DI187*DJ187</f>
        <v>0</v>
      </c>
      <c r="DL187" s="37">
        <f>IF(CN187="С НДС",DK187*1.12,DK187)</f>
        <v>0</v>
      </c>
      <c r="DM187" s="37"/>
      <c r="DN187" s="37"/>
      <c r="DO187" s="37">
        <f>DM187*DN187</f>
        <v>0</v>
      </c>
      <c r="DP187" s="37">
        <f>IF(CR187="С НДС",DO187*1.12,DO187)</f>
        <v>0</v>
      </c>
      <c r="DQ187" s="37"/>
      <c r="DR187" s="37"/>
      <c r="DS187" s="37">
        <f>DQ187*DR187</f>
        <v>0</v>
      </c>
      <c r="DT187" s="37">
        <f>IF(CV187="С НДС",DS187*1.12,DS187)</f>
        <v>0</v>
      </c>
      <c r="DU187" s="37"/>
      <c r="DV187" s="37"/>
      <c r="DW187" s="37">
        <f>DU187*DV187</f>
        <v>0</v>
      </c>
      <c r="DX187" s="37">
        <f>IF(CZ187="С НДС",DW187*1.12,DW187)</f>
        <v>0</v>
      </c>
      <c r="DY187" s="37"/>
      <c r="DZ187" s="37"/>
      <c r="EA187" s="37">
        <f>DY187*DZ187</f>
        <v>0</v>
      </c>
      <c r="EB187" s="37">
        <f>IF(DD187="С НДС",EA187*1.12,EA187)</f>
        <v>0</v>
      </c>
      <c r="EC187" s="32">
        <f>Y187+AC187+AG187+AK187+AO187+AS187+AW187+BA187+BE187+BI187+BM187+BQ187+BU187+BY187+CC187+CG187+CK187+CO187+CS187+CW187+DA187+DE187+DI187+DM187+DQ187+DU187+DY187</f>
        <v>700915</v>
      </c>
      <c r="ED187" s="32">
        <f>AA187+AE187+AI187+AM187+AQ187+AU187+AY187+BC187+BG187+BK187</f>
        <v>1748782925</v>
      </c>
      <c r="EE187" s="32">
        <f>IF(X187="С НДС",ED187*1.12,ED187)</f>
        <v>1958636876.0000002</v>
      </c>
      <c r="EF187" s="58" t="s">
        <v>1532</v>
      </c>
      <c r="EG187" s="46" t="s">
        <v>2061</v>
      </c>
      <c r="EH187" s="58" t="s">
        <v>2062</v>
      </c>
      <c r="EI187" s="46"/>
      <c r="EJ187" s="46"/>
      <c r="EK187" s="46"/>
      <c r="EL187" s="46"/>
      <c r="EM187" s="46"/>
      <c r="EN187" s="46"/>
      <c r="EO187" s="46"/>
      <c r="EP187" s="46"/>
      <c r="EQ187" s="46"/>
    </row>
    <row r="188" spans="1:147" ht="19.5" customHeight="1">
      <c r="A188" s="28"/>
      <c r="B188" s="34" t="s">
        <v>1937</v>
      </c>
      <c r="C188" s="63" t="s">
        <v>1920</v>
      </c>
      <c r="D188" s="63" t="s">
        <v>1921</v>
      </c>
      <c r="E188" s="63" t="s">
        <v>1921</v>
      </c>
      <c r="F188" s="63" t="s">
        <v>855</v>
      </c>
      <c r="G188" s="63"/>
      <c r="H188" s="63"/>
      <c r="I188" s="63">
        <v>100</v>
      </c>
      <c r="J188" s="63">
        <v>710000000</v>
      </c>
      <c r="K188" s="63" t="s">
        <v>1745</v>
      </c>
      <c r="L188" s="63" t="s">
        <v>1912</v>
      </c>
      <c r="M188" s="63" t="s">
        <v>359</v>
      </c>
      <c r="N188" s="63">
        <v>230000000</v>
      </c>
      <c r="O188" s="63" t="s">
        <v>1938</v>
      </c>
      <c r="P188" s="63"/>
      <c r="Q188" s="63" t="s">
        <v>1923</v>
      </c>
      <c r="R188" s="63"/>
      <c r="S188" s="63"/>
      <c r="T188" s="63">
        <v>0</v>
      </c>
      <c r="U188" s="63">
        <v>0</v>
      </c>
      <c r="V188" s="63">
        <v>100</v>
      </c>
      <c r="W188" s="63" t="s">
        <v>1924</v>
      </c>
      <c r="X188" s="63" t="s">
        <v>886</v>
      </c>
      <c r="Y188" s="42">
        <v>1605</v>
      </c>
      <c r="Z188" s="37">
        <v>1656</v>
      </c>
      <c r="AA188" s="37">
        <f t="shared" si="59"/>
        <v>2657880</v>
      </c>
      <c r="AB188" s="32">
        <f t="shared" si="60"/>
        <v>2976825.6</v>
      </c>
      <c r="AC188" s="42">
        <v>3210</v>
      </c>
      <c r="AD188" s="37">
        <v>1656</v>
      </c>
      <c r="AE188" s="37">
        <f t="shared" si="61"/>
        <v>5315760</v>
      </c>
      <c r="AF188" s="32">
        <f t="shared" si="65"/>
        <v>5953651.2</v>
      </c>
      <c r="AG188" s="42">
        <v>3210</v>
      </c>
      <c r="AH188" s="37">
        <v>1656</v>
      </c>
      <c r="AI188" s="37">
        <f t="shared" si="62"/>
        <v>5315760</v>
      </c>
      <c r="AJ188" s="32">
        <f t="shared" si="66"/>
        <v>5953651.2</v>
      </c>
      <c r="AK188" s="42">
        <v>3210</v>
      </c>
      <c r="AL188" s="37">
        <v>1656</v>
      </c>
      <c r="AM188" s="37">
        <f t="shared" si="63"/>
        <v>5315760</v>
      </c>
      <c r="AN188" s="32">
        <f t="shared" si="67"/>
        <v>5953651.2</v>
      </c>
      <c r="AO188" s="42">
        <v>3210</v>
      </c>
      <c r="AP188" s="37">
        <v>1656</v>
      </c>
      <c r="AQ188" s="37">
        <f t="shared" si="64"/>
        <v>5315760</v>
      </c>
      <c r="AR188" s="32">
        <f t="shared" si="68"/>
        <v>5953651.2</v>
      </c>
      <c r="AS188" s="42">
        <v>3210</v>
      </c>
      <c r="AT188" s="37">
        <v>1656</v>
      </c>
      <c r="AU188" s="37">
        <f t="shared" si="69"/>
        <v>5315760</v>
      </c>
      <c r="AV188" s="32">
        <f t="shared" si="74"/>
        <v>5953651.2</v>
      </c>
      <c r="AW188" s="42">
        <v>3210</v>
      </c>
      <c r="AX188" s="37">
        <v>1656</v>
      </c>
      <c r="AY188" s="37">
        <f t="shared" si="70"/>
        <v>5315760</v>
      </c>
      <c r="AZ188" s="32">
        <f t="shared" si="75"/>
        <v>5953651.2</v>
      </c>
      <c r="BA188" s="42">
        <v>3210</v>
      </c>
      <c r="BB188" s="37">
        <v>1656</v>
      </c>
      <c r="BC188" s="37">
        <f t="shared" si="71"/>
        <v>5315760</v>
      </c>
      <c r="BD188" s="32">
        <f t="shared" si="76"/>
        <v>5953651.2</v>
      </c>
      <c r="BE188" s="42">
        <v>3210</v>
      </c>
      <c r="BF188" s="37">
        <v>1656</v>
      </c>
      <c r="BG188" s="37">
        <f t="shared" si="72"/>
        <v>5315760</v>
      </c>
      <c r="BH188" s="32">
        <f t="shared" si="77"/>
        <v>5953651.2</v>
      </c>
      <c r="BI188" s="42">
        <v>3210</v>
      </c>
      <c r="BJ188" s="37">
        <v>1656</v>
      </c>
      <c r="BK188" s="37">
        <f t="shared" si="73"/>
        <v>5315760</v>
      </c>
      <c r="BL188" s="32">
        <f t="shared" si="78"/>
        <v>5953651.2</v>
      </c>
      <c r="BM188" s="37"/>
      <c r="BN188" s="37"/>
      <c r="BO188" s="37">
        <f t="shared" si="79"/>
        <v>0</v>
      </c>
      <c r="BP188" s="37">
        <f t="shared" si="80"/>
        <v>0</v>
      </c>
      <c r="BQ188" s="37"/>
      <c r="BR188" s="37"/>
      <c r="BS188" s="37">
        <f t="shared" si="81"/>
        <v>0</v>
      </c>
      <c r="BT188" s="37">
        <f t="shared" si="82"/>
        <v>0</v>
      </c>
      <c r="BU188" s="37"/>
      <c r="BV188" s="37"/>
      <c r="BW188" s="37">
        <f t="shared" si="83"/>
        <v>0</v>
      </c>
      <c r="BX188" s="37">
        <f t="shared" si="84"/>
        <v>0</v>
      </c>
      <c r="BY188" s="37"/>
      <c r="BZ188" s="37"/>
      <c r="CA188" s="37">
        <f t="shared" si="85"/>
        <v>0</v>
      </c>
      <c r="CB188" s="37">
        <f t="shared" si="86"/>
        <v>0</v>
      </c>
      <c r="CC188" s="37"/>
      <c r="CD188" s="37"/>
      <c r="CE188" s="37">
        <f t="shared" si="87"/>
        <v>0</v>
      </c>
      <c r="CF188" s="37">
        <f t="shared" si="88"/>
        <v>0</v>
      </c>
      <c r="CG188" s="37"/>
      <c r="CH188" s="37"/>
      <c r="CI188" s="37">
        <f t="shared" si="89"/>
        <v>0</v>
      </c>
      <c r="CJ188" s="37">
        <f t="shared" si="90"/>
        <v>0</v>
      </c>
      <c r="CK188" s="37"/>
      <c r="CL188" s="37"/>
      <c r="CM188" s="37">
        <f t="shared" si="91"/>
        <v>0</v>
      </c>
      <c r="CN188" s="37">
        <f t="shared" si="92"/>
        <v>0</v>
      </c>
      <c r="CO188" s="37"/>
      <c r="CP188" s="37"/>
      <c r="CQ188" s="37">
        <f t="shared" si="93"/>
        <v>0</v>
      </c>
      <c r="CR188" s="37">
        <f t="shared" si="94"/>
        <v>0</v>
      </c>
      <c r="CS188" s="37"/>
      <c r="CT188" s="37"/>
      <c r="CU188" s="37">
        <f t="shared" si="95"/>
        <v>0</v>
      </c>
      <c r="CV188" s="37">
        <f t="shared" si="96"/>
        <v>0</v>
      </c>
      <c r="CW188" s="37"/>
      <c r="CX188" s="37"/>
      <c r="CY188" s="37">
        <f t="shared" si="97"/>
        <v>0</v>
      </c>
      <c r="CZ188" s="37">
        <f t="shared" si="98"/>
        <v>0</v>
      </c>
      <c r="DA188" s="37"/>
      <c r="DB188" s="37"/>
      <c r="DC188" s="37">
        <f t="shared" si="99"/>
        <v>0</v>
      </c>
      <c r="DD188" s="37">
        <f t="shared" si="100"/>
        <v>0</v>
      </c>
      <c r="DE188" s="37"/>
      <c r="DF188" s="37"/>
      <c r="DG188" s="37">
        <f t="shared" si="101"/>
        <v>0</v>
      </c>
      <c r="DH188" s="37">
        <f t="shared" si="102"/>
        <v>0</v>
      </c>
      <c r="DI188" s="37"/>
      <c r="DJ188" s="37"/>
      <c r="DK188" s="37">
        <f t="shared" si="103"/>
        <v>0</v>
      </c>
      <c r="DL188" s="37">
        <f t="shared" si="104"/>
        <v>0</v>
      </c>
      <c r="DM188" s="37"/>
      <c r="DN188" s="37"/>
      <c r="DO188" s="37">
        <f t="shared" si="105"/>
        <v>0</v>
      </c>
      <c r="DP188" s="37">
        <f t="shared" si="106"/>
        <v>0</v>
      </c>
      <c r="DQ188" s="37"/>
      <c r="DR188" s="37"/>
      <c r="DS188" s="37">
        <f t="shared" si="107"/>
        <v>0</v>
      </c>
      <c r="DT188" s="37">
        <f t="shared" si="108"/>
        <v>0</v>
      </c>
      <c r="DU188" s="37"/>
      <c r="DV188" s="37"/>
      <c r="DW188" s="37">
        <f t="shared" si="109"/>
        <v>0</v>
      </c>
      <c r="DX188" s="37">
        <f t="shared" si="110"/>
        <v>0</v>
      </c>
      <c r="DY188" s="37"/>
      <c r="DZ188" s="37"/>
      <c r="EA188" s="37">
        <f t="shared" si="111"/>
        <v>0</v>
      </c>
      <c r="EB188" s="37">
        <f t="shared" si="112"/>
        <v>0</v>
      </c>
      <c r="EC188" s="32">
        <f t="shared" si="113"/>
        <v>30495</v>
      </c>
      <c r="ED188" s="32">
        <v>0</v>
      </c>
      <c r="EE188" s="32">
        <v>0</v>
      </c>
      <c r="EF188" s="63" t="s">
        <v>1532</v>
      </c>
      <c r="EG188" s="63" t="s">
        <v>2061</v>
      </c>
      <c r="EH188" s="38" t="s">
        <v>2062</v>
      </c>
      <c r="EI188" s="68"/>
      <c r="EJ188" s="68"/>
      <c r="EK188" s="68"/>
      <c r="EL188" s="68"/>
      <c r="EM188" s="68"/>
      <c r="EN188" s="68"/>
      <c r="EO188" s="68"/>
      <c r="EP188" s="68"/>
      <c r="EQ188" s="68"/>
    </row>
    <row r="189" spans="1:147" ht="19.5" customHeight="1">
      <c r="A189" s="28"/>
      <c r="B189" s="45" t="s">
        <v>2082</v>
      </c>
      <c r="C189" s="46" t="s">
        <v>1920</v>
      </c>
      <c r="D189" s="46" t="s">
        <v>1921</v>
      </c>
      <c r="E189" s="46" t="s">
        <v>1921</v>
      </c>
      <c r="F189" s="46" t="s">
        <v>855</v>
      </c>
      <c r="G189" s="46"/>
      <c r="H189" s="46"/>
      <c r="I189" s="46" t="s">
        <v>1655</v>
      </c>
      <c r="J189" s="46">
        <v>710000000</v>
      </c>
      <c r="K189" s="46" t="s">
        <v>1531</v>
      </c>
      <c r="L189" s="46" t="s">
        <v>1912</v>
      </c>
      <c r="M189" s="46" t="s">
        <v>359</v>
      </c>
      <c r="N189" s="46">
        <v>510000000</v>
      </c>
      <c r="O189" s="46" t="s">
        <v>2083</v>
      </c>
      <c r="P189" s="46"/>
      <c r="Q189" s="46" t="s">
        <v>1923</v>
      </c>
      <c r="R189" s="46"/>
      <c r="S189" s="46"/>
      <c r="T189" s="46">
        <v>0</v>
      </c>
      <c r="U189" s="46">
        <v>0</v>
      </c>
      <c r="V189" s="46">
        <v>100</v>
      </c>
      <c r="W189" s="46" t="s">
        <v>1924</v>
      </c>
      <c r="X189" s="46" t="s">
        <v>886</v>
      </c>
      <c r="Y189" s="59">
        <v>20500</v>
      </c>
      <c r="Z189" s="56">
        <v>2495</v>
      </c>
      <c r="AA189" s="56">
        <f t="shared" si="59"/>
        <v>51147500</v>
      </c>
      <c r="AB189" s="57">
        <f>AA189*1.12</f>
        <v>57285200.00000001</v>
      </c>
      <c r="AC189" s="59">
        <v>41000</v>
      </c>
      <c r="AD189" s="56">
        <v>2495</v>
      </c>
      <c r="AE189" s="56">
        <f t="shared" si="61"/>
        <v>102295000</v>
      </c>
      <c r="AF189" s="57">
        <f t="shared" si="65"/>
        <v>114570400.00000001</v>
      </c>
      <c r="AG189" s="59">
        <v>41000</v>
      </c>
      <c r="AH189" s="56">
        <v>2495</v>
      </c>
      <c r="AI189" s="56">
        <f t="shared" si="62"/>
        <v>102295000</v>
      </c>
      <c r="AJ189" s="57">
        <f t="shared" si="66"/>
        <v>114570400.00000001</v>
      </c>
      <c r="AK189" s="59">
        <v>41000</v>
      </c>
      <c r="AL189" s="56">
        <v>2495</v>
      </c>
      <c r="AM189" s="56">
        <f t="shared" si="63"/>
        <v>102295000</v>
      </c>
      <c r="AN189" s="57">
        <f t="shared" si="67"/>
        <v>114570400.00000001</v>
      </c>
      <c r="AO189" s="59">
        <v>41000</v>
      </c>
      <c r="AP189" s="56">
        <v>2495</v>
      </c>
      <c r="AQ189" s="56">
        <f t="shared" si="64"/>
        <v>102295000</v>
      </c>
      <c r="AR189" s="57">
        <f t="shared" si="68"/>
        <v>114570400.00000001</v>
      </c>
      <c r="AS189" s="59">
        <v>41000</v>
      </c>
      <c r="AT189" s="56">
        <v>2495</v>
      </c>
      <c r="AU189" s="56">
        <f t="shared" si="69"/>
        <v>102295000</v>
      </c>
      <c r="AV189" s="57">
        <f t="shared" si="74"/>
        <v>114570400.00000001</v>
      </c>
      <c r="AW189" s="59">
        <v>41000</v>
      </c>
      <c r="AX189" s="56">
        <v>2495</v>
      </c>
      <c r="AY189" s="56">
        <f t="shared" si="70"/>
        <v>102295000</v>
      </c>
      <c r="AZ189" s="57">
        <f t="shared" si="75"/>
        <v>114570400.00000001</v>
      </c>
      <c r="BA189" s="59">
        <v>41000</v>
      </c>
      <c r="BB189" s="56">
        <v>2495</v>
      </c>
      <c r="BC189" s="56">
        <f t="shared" si="71"/>
        <v>102295000</v>
      </c>
      <c r="BD189" s="57">
        <f t="shared" si="76"/>
        <v>114570400.00000001</v>
      </c>
      <c r="BE189" s="59">
        <v>41000</v>
      </c>
      <c r="BF189" s="56">
        <v>2495</v>
      </c>
      <c r="BG189" s="56">
        <f t="shared" si="72"/>
        <v>102295000</v>
      </c>
      <c r="BH189" s="57">
        <f t="shared" si="77"/>
        <v>114570400.00000001</v>
      </c>
      <c r="BI189" s="59">
        <v>41000</v>
      </c>
      <c r="BJ189" s="56">
        <v>2495</v>
      </c>
      <c r="BK189" s="56">
        <f t="shared" si="73"/>
        <v>102295000</v>
      </c>
      <c r="BL189" s="57">
        <f t="shared" si="78"/>
        <v>114570400.00000001</v>
      </c>
      <c r="BM189" s="37"/>
      <c r="BN189" s="37"/>
      <c r="BO189" s="37">
        <f t="shared" si="79"/>
        <v>0</v>
      </c>
      <c r="BP189" s="37">
        <f t="shared" si="80"/>
        <v>0</v>
      </c>
      <c r="BQ189" s="37"/>
      <c r="BR189" s="37"/>
      <c r="BS189" s="37">
        <f t="shared" si="81"/>
        <v>0</v>
      </c>
      <c r="BT189" s="37">
        <f t="shared" si="82"/>
        <v>0</v>
      </c>
      <c r="BU189" s="37"/>
      <c r="BV189" s="37"/>
      <c r="BW189" s="37">
        <f t="shared" si="83"/>
        <v>0</v>
      </c>
      <c r="BX189" s="37">
        <f t="shared" si="84"/>
        <v>0</v>
      </c>
      <c r="BY189" s="37"/>
      <c r="BZ189" s="37"/>
      <c r="CA189" s="37">
        <f t="shared" si="85"/>
        <v>0</v>
      </c>
      <c r="CB189" s="37">
        <f t="shared" si="86"/>
        <v>0</v>
      </c>
      <c r="CC189" s="37"/>
      <c r="CD189" s="37"/>
      <c r="CE189" s="37">
        <f t="shared" si="87"/>
        <v>0</v>
      </c>
      <c r="CF189" s="37">
        <f t="shared" si="88"/>
        <v>0</v>
      </c>
      <c r="CG189" s="37"/>
      <c r="CH189" s="37"/>
      <c r="CI189" s="37">
        <f t="shared" si="89"/>
        <v>0</v>
      </c>
      <c r="CJ189" s="37">
        <f t="shared" si="90"/>
        <v>0</v>
      </c>
      <c r="CK189" s="37"/>
      <c r="CL189" s="37"/>
      <c r="CM189" s="37">
        <f t="shared" si="91"/>
        <v>0</v>
      </c>
      <c r="CN189" s="37">
        <f t="shared" si="92"/>
        <v>0</v>
      </c>
      <c r="CO189" s="37"/>
      <c r="CP189" s="37"/>
      <c r="CQ189" s="37">
        <f t="shared" si="93"/>
        <v>0</v>
      </c>
      <c r="CR189" s="37">
        <f t="shared" si="94"/>
        <v>0</v>
      </c>
      <c r="CS189" s="37"/>
      <c r="CT189" s="37"/>
      <c r="CU189" s="37">
        <f t="shared" si="95"/>
        <v>0</v>
      </c>
      <c r="CV189" s="37">
        <f t="shared" si="96"/>
        <v>0</v>
      </c>
      <c r="CW189" s="37"/>
      <c r="CX189" s="37"/>
      <c r="CY189" s="37">
        <f t="shared" si="97"/>
        <v>0</v>
      </c>
      <c r="CZ189" s="37">
        <f t="shared" si="98"/>
        <v>0</v>
      </c>
      <c r="DA189" s="37"/>
      <c r="DB189" s="37"/>
      <c r="DC189" s="37">
        <f t="shared" si="99"/>
        <v>0</v>
      </c>
      <c r="DD189" s="37">
        <f t="shared" si="100"/>
        <v>0</v>
      </c>
      <c r="DE189" s="37"/>
      <c r="DF189" s="37"/>
      <c r="DG189" s="37">
        <f t="shared" si="101"/>
        <v>0</v>
      </c>
      <c r="DH189" s="37">
        <f t="shared" si="102"/>
        <v>0</v>
      </c>
      <c r="DI189" s="37"/>
      <c r="DJ189" s="37"/>
      <c r="DK189" s="37">
        <f t="shared" si="103"/>
        <v>0</v>
      </c>
      <c r="DL189" s="37">
        <f t="shared" si="104"/>
        <v>0</v>
      </c>
      <c r="DM189" s="37"/>
      <c r="DN189" s="37"/>
      <c r="DO189" s="37">
        <f t="shared" si="105"/>
        <v>0</v>
      </c>
      <c r="DP189" s="37">
        <f t="shared" si="106"/>
        <v>0</v>
      </c>
      <c r="DQ189" s="37"/>
      <c r="DR189" s="37"/>
      <c r="DS189" s="37">
        <f t="shared" si="107"/>
        <v>0</v>
      </c>
      <c r="DT189" s="37">
        <f t="shared" si="108"/>
        <v>0</v>
      </c>
      <c r="DU189" s="37"/>
      <c r="DV189" s="37"/>
      <c r="DW189" s="37">
        <f t="shared" si="109"/>
        <v>0</v>
      </c>
      <c r="DX189" s="37">
        <f t="shared" si="110"/>
        <v>0</v>
      </c>
      <c r="DY189" s="37"/>
      <c r="DZ189" s="37"/>
      <c r="EA189" s="37">
        <f t="shared" si="111"/>
        <v>0</v>
      </c>
      <c r="EB189" s="37">
        <f t="shared" si="112"/>
        <v>0</v>
      </c>
      <c r="EC189" s="32">
        <f>Y189+AC189+AG189+AK189+AO189+AS189+AW189+BA189+BE189+BI189+BM189+BQ189+BU189+BY189+CC189+CG189+CK189+CO189+CS189+CW189+DA189+DE189+DI189+DM189+DQ189+DU189+DY189</f>
        <v>389500</v>
      </c>
      <c r="ED189" s="32">
        <v>0</v>
      </c>
      <c r="EE189" s="32">
        <v>0</v>
      </c>
      <c r="EF189" s="58" t="s">
        <v>1532</v>
      </c>
      <c r="EG189" s="46" t="s">
        <v>2061</v>
      </c>
      <c r="EH189" s="58" t="s">
        <v>2062</v>
      </c>
      <c r="EI189" s="46"/>
      <c r="EJ189" s="46"/>
      <c r="EK189" s="46"/>
      <c r="EL189" s="46"/>
      <c r="EM189" s="46"/>
      <c r="EN189" s="46"/>
      <c r="EO189" s="46"/>
      <c r="EP189" s="46"/>
      <c r="EQ189" s="46"/>
    </row>
    <row r="190" spans="1:147" ht="19.5" customHeight="1">
      <c r="A190" s="28"/>
      <c r="B190" s="45" t="s">
        <v>2114</v>
      </c>
      <c r="C190" s="46" t="s">
        <v>1920</v>
      </c>
      <c r="D190" s="46" t="s">
        <v>1921</v>
      </c>
      <c r="E190" s="46" t="s">
        <v>1921</v>
      </c>
      <c r="F190" s="46" t="s">
        <v>855</v>
      </c>
      <c r="G190" s="46"/>
      <c r="H190" s="46"/>
      <c r="I190" s="46" t="s">
        <v>1655</v>
      </c>
      <c r="J190" s="46">
        <v>710000000</v>
      </c>
      <c r="K190" s="46" t="s">
        <v>1531</v>
      </c>
      <c r="L190" s="46" t="s">
        <v>2101</v>
      </c>
      <c r="M190" s="46" t="s">
        <v>359</v>
      </c>
      <c r="N190" s="46">
        <v>510000000</v>
      </c>
      <c r="O190" s="46" t="s">
        <v>2083</v>
      </c>
      <c r="P190" s="46"/>
      <c r="Q190" s="46" t="s">
        <v>1923</v>
      </c>
      <c r="R190" s="46"/>
      <c r="S190" s="46"/>
      <c r="T190" s="46">
        <v>0</v>
      </c>
      <c r="U190" s="46">
        <v>0</v>
      </c>
      <c r="V190" s="46">
        <v>100</v>
      </c>
      <c r="W190" s="46" t="s">
        <v>1924</v>
      </c>
      <c r="X190" s="46" t="s">
        <v>886</v>
      </c>
      <c r="Y190" s="59">
        <v>13667</v>
      </c>
      <c r="Z190" s="56">
        <v>2495</v>
      </c>
      <c r="AA190" s="56">
        <f>Y190*Z190</f>
        <v>34099165</v>
      </c>
      <c r="AB190" s="57">
        <f>AA190*1.12</f>
        <v>38191064.800000004</v>
      </c>
      <c r="AC190" s="59">
        <v>41000</v>
      </c>
      <c r="AD190" s="56">
        <v>2495</v>
      </c>
      <c r="AE190" s="56">
        <f>AC190*AD190</f>
        <v>102295000</v>
      </c>
      <c r="AF190" s="57">
        <f>AE190*1.12</f>
        <v>114570400.00000001</v>
      </c>
      <c r="AG190" s="59">
        <v>41000</v>
      </c>
      <c r="AH190" s="56">
        <v>2495</v>
      </c>
      <c r="AI190" s="56">
        <f>AG190*AH190</f>
        <v>102295000</v>
      </c>
      <c r="AJ190" s="57">
        <f>AI190*1.12</f>
        <v>114570400.00000001</v>
      </c>
      <c r="AK190" s="59">
        <v>41000</v>
      </c>
      <c r="AL190" s="56">
        <v>2495</v>
      </c>
      <c r="AM190" s="56">
        <f>AK190*AL190</f>
        <v>102295000</v>
      </c>
      <c r="AN190" s="57">
        <f>AM190*1.12</f>
        <v>114570400.00000001</v>
      </c>
      <c r="AO190" s="59">
        <v>41000</v>
      </c>
      <c r="AP190" s="56">
        <v>2495</v>
      </c>
      <c r="AQ190" s="56">
        <f>AO190*AP190</f>
        <v>102295000</v>
      </c>
      <c r="AR190" s="57">
        <f>AQ190*1.12</f>
        <v>114570400.00000001</v>
      </c>
      <c r="AS190" s="59">
        <v>41000</v>
      </c>
      <c r="AT190" s="56">
        <v>2495</v>
      </c>
      <c r="AU190" s="56">
        <f>AS190*AT190</f>
        <v>102295000</v>
      </c>
      <c r="AV190" s="57">
        <f>AU190*1.12</f>
        <v>114570400.00000001</v>
      </c>
      <c r="AW190" s="59">
        <v>41000</v>
      </c>
      <c r="AX190" s="56">
        <v>2495</v>
      </c>
      <c r="AY190" s="56">
        <f>AW190*AX190</f>
        <v>102295000</v>
      </c>
      <c r="AZ190" s="57">
        <f>AY190*1.12</f>
        <v>114570400.00000001</v>
      </c>
      <c r="BA190" s="59">
        <v>41000</v>
      </c>
      <c r="BB190" s="56">
        <v>2495</v>
      </c>
      <c r="BC190" s="56">
        <f>BA190*BB190</f>
        <v>102295000</v>
      </c>
      <c r="BD190" s="57">
        <f>BC190*1.12</f>
        <v>114570400.00000001</v>
      </c>
      <c r="BE190" s="59">
        <v>41000</v>
      </c>
      <c r="BF190" s="56">
        <v>2495</v>
      </c>
      <c r="BG190" s="56">
        <f>BE190*BF190</f>
        <v>102295000</v>
      </c>
      <c r="BH190" s="57">
        <f>BG190*1.12</f>
        <v>114570400.00000001</v>
      </c>
      <c r="BI190" s="59">
        <v>41000</v>
      </c>
      <c r="BJ190" s="56">
        <v>2495</v>
      </c>
      <c r="BK190" s="56">
        <f>BI190*BJ190</f>
        <v>102295000</v>
      </c>
      <c r="BL190" s="57">
        <f>BK190*1.12</f>
        <v>114570400.00000001</v>
      </c>
      <c r="BM190" s="37"/>
      <c r="BN190" s="37"/>
      <c r="BO190" s="37">
        <f>BM190*BN190</f>
        <v>0</v>
      </c>
      <c r="BP190" s="37">
        <f>IF(AR190="С НДС",BO190*1.12,BO190)</f>
        <v>0</v>
      </c>
      <c r="BQ190" s="37"/>
      <c r="BR190" s="37"/>
      <c r="BS190" s="37">
        <f>BQ190*BR190</f>
        <v>0</v>
      </c>
      <c r="BT190" s="37">
        <f>IF(AV190="С НДС",BS190*1.12,BS190)</f>
        <v>0</v>
      </c>
      <c r="BU190" s="37"/>
      <c r="BV190" s="37"/>
      <c r="BW190" s="37">
        <f>BU190*BV190</f>
        <v>0</v>
      </c>
      <c r="BX190" s="37">
        <f>IF(AZ190="С НДС",BW190*1.12,BW190)</f>
        <v>0</v>
      </c>
      <c r="BY190" s="37"/>
      <c r="BZ190" s="37"/>
      <c r="CA190" s="37">
        <f>BY190*BZ190</f>
        <v>0</v>
      </c>
      <c r="CB190" s="37">
        <f>IF(BD190="С НДС",CA190*1.12,CA190)</f>
        <v>0</v>
      </c>
      <c r="CC190" s="37"/>
      <c r="CD190" s="37"/>
      <c r="CE190" s="37">
        <f>CC190*CD190</f>
        <v>0</v>
      </c>
      <c r="CF190" s="37">
        <f>IF(BH190="С НДС",CE190*1.12,CE190)</f>
        <v>0</v>
      </c>
      <c r="CG190" s="37"/>
      <c r="CH190" s="37"/>
      <c r="CI190" s="37">
        <f>CG190*CH190</f>
        <v>0</v>
      </c>
      <c r="CJ190" s="37">
        <f>IF(BL190="С НДС",CI190*1.12,CI190)</f>
        <v>0</v>
      </c>
      <c r="CK190" s="37"/>
      <c r="CL190" s="37"/>
      <c r="CM190" s="37">
        <f>CK190*CL190</f>
        <v>0</v>
      </c>
      <c r="CN190" s="37">
        <f>IF(BP190="С НДС",CM190*1.12,CM190)</f>
        <v>0</v>
      </c>
      <c r="CO190" s="37"/>
      <c r="CP190" s="37"/>
      <c r="CQ190" s="37">
        <f>CO190*CP190</f>
        <v>0</v>
      </c>
      <c r="CR190" s="37">
        <f>IF(BT190="С НДС",CQ190*1.12,CQ190)</f>
        <v>0</v>
      </c>
      <c r="CS190" s="37"/>
      <c r="CT190" s="37"/>
      <c r="CU190" s="37">
        <f>CS190*CT190</f>
        <v>0</v>
      </c>
      <c r="CV190" s="37">
        <f>IF(BX190="С НДС",CU190*1.12,CU190)</f>
        <v>0</v>
      </c>
      <c r="CW190" s="37"/>
      <c r="CX190" s="37"/>
      <c r="CY190" s="37">
        <f>CW190*CX190</f>
        <v>0</v>
      </c>
      <c r="CZ190" s="37">
        <f>IF(CB190="С НДС",CY190*1.12,CY190)</f>
        <v>0</v>
      </c>
      <c r="DA190" s="37"/>
      <c r="DB190" s="37"/>
      <c r="DC190" s="37">
        <f>DA190*DB190</f>
        <v>0</v>
      </c>
      <c r="DD190" s="37">
        <f>IF(CF190="С НДС",DC190*1.12,DC190)</f>
        <v>0</v>
      </c>
      <c r="DE190" s="37"/>
      <c r="DF190" s="37"/>
      <c r="DG190" s="37">
        <f>DE190*DF190</f>
        <v>0</v>
      </c>
      <c r="DH190" s="37">
        <f>IF(CJ190="С НДС",DG190*1.12,DG190)</f>
        <v>0</v>
      </c>
      <c r="DI190" s="37"/>
      <c r="DJ190" s="37"/>
      <c r="DK190" s="37">
        <f>DI190*DJ190</f>
        <v>0</v>
      </c>
      <c r="DL190" s="37">
        <f>IF(CN190="С НДС",DK190*1.12,DK190)</f>
        <v>0</v>
      </c>
      <c r="DM190" s="37"/>
      <c r="DN190" s="37"/>
      <c r="DO190" s="37">
        <f>DM190*DN190</f>
        <v>0</v>
      </c>
      <c r="DP190" s="37">
        <f>IF(CR190="С НДС",DO190*1.12,DO190)</f>
        <v>0</v>
      </c>
      <c r="DQ190" s="37"/>
      <c r="DR190" s="37"/>
      <c r="DS190" s="37">
        <f>DQ190*DR190</f>
        <v>0</v>
      </c>
      <c r="DT190" s="37">
        <f>IF(CV190="С НДС",DS190*1.12,DS190)</f>
        <v>0</v>
      </c>
      <c r="DU190" s="37"/>
      <c r="DV190" s="37"/>
      <c r="DW190" s="37">
        <f>DU190*DV190</f>
        <v>0</v>
      </c>
      <c r="DX190" s="37">
        <f>IF(CZ190="С НДС",DW190*1.12,DW190)</f>
        <v>0</v>
      </c>
      <c r="DY190" s="37"/>
      <c r="DZ190" s="37"/>
      <c r="EA190" s="37">
        <f>DY190*DZ190</f>
        <v>0</v>
      </c>
      <c r="EB190" s="37">
        <f>IF(DD190="С НДС",EA190*1.12,EA190)</f>
        <v>0</v>
      </c>
      <c r="EC190" s="32">
        <f>Y190+AC190+AG190+AK190+AO190+AS190+AW190+BA190+BE190+BI190+BM190+BQ190+BU190+BY190+CC190+CG190+CK190+CO190+CS190+CW190+DA190+DE190+DI190+DM190+DQ190+DU190+DY190</f>
        <v>382667</v>
      </c>
      <c r="ED190" s="32">
        <f>AA190+AE190+AI190+AM190+AQ190+AU190+AY190+BC190+BG190+BK190</f>
        <v>954754165</v>
      </c>
      <c r="EE190" s="32">
        <f>IF(X190="С НДС",ED190*1.12,ED190)</f>
        <v>1069324664.8000001</v>
      </c>
      <c r="EF190" s="58" t="s">
        <v>1532</v>
      </c>
      <c r="EG190" s="46" t="s">
        <v>2061</v>
      </c>
      <c r="EH190" s="58" t="s">
        <v>2062</v>
      </c>
      <c r="EI190" s="46"/>
      <c r="EJ190" s="46"/>
      <c r="EK190" s="46"/>
      <c r="EL190" s="46"/>
      <c r="EM190" s="46"/>
      <c r="EN190" s="46"/>
      <c r="EO190" s="46"/>
      <c r="EP190" s="46"/>
      <c r="EQ190" s="46"/>
    </row>
    <row r="191" spans="1:147" ht="19.5" customHeight="1">
      <c r="A191" s="28"/>
      <c r="B191" s="34" t="s">
        <v>1939</v>
      </c>
      <c r="C191" s="63" t="s">
        <v>1920</v>
      </c>
      <c r="D191" s="63" t="s">
        <v>1921</v>
      </c>
      <c r="E191" s="63" t="s">
        <v>1921</v>
      </c>
      <c r="F191" s="63" t="s">
        <v>855</v>
      </c>
      <c r="G191" s="63"/>
      <c r="H191" s="63"/>
      <c r="I191" s="63">
        <v>100</v>
      </c>
      <c r="J191" s="63">
        <v>710000000</v>
      </c>
      <c r="K191" s="63" t="s">
        <v>1745</v>
      </c>
      <c r="L191" s="63" t="s">
        <v>1912</v>
      </c>
      <c r="M191" s="63" t="s">
        <v>359</v>
      </c>
      <c r="N191" s="35" t="s">
        <v>1583</v>
      </c>
      <c r="O191" s="63" t="s">
        <v>1940</v>
      </c>
      <c r="P191" s="63"/>
      <c r="Q191" s="63" t="s">
        <v>1923</v>
      </c>
      <c r="R191" s="63"/>
      <c r="S191" s="63"/>
      <c r="T191" s="63">
        <v>0</v>
      </c>
      <c r="U191" s="63">
        <v>0</v>
      </c>
      <c r="V191" s="63">
        <v>100</v>
      </c>
      <c r="W191" s="63" t="s">
        <v>1924</v>
      </c>
      <c r="X191" s="63" t="s">
        <v>886</v>
      </c>
      <c r="Y191" s="37">
        <v>1430</v>
      </c>
      <c r="Z191" s="37">
        <v>1656</v>
      </c>
      <c r="AA191" s="37">
        <f t="shared" si="59"/>
        <v>2368080</v>
      </c>
      <c r="AB191" s="32">
        <f t="shared" si="60"/>
        <v>2652249.6</v>
      </c>
      <c r="AC191" s="37">
        <v>2860</v>
      </c>
      <c r="AD191" s="37">
        <v>1656</v>
      </c>
      <c r="AE191" s="37">
        <f t="shared" si="61"/>
        <v>4736160</v>
      </c>
      <c r="AF191" s="32">
        <f t="shared" si="65"/>
        <v>5304499.2</v>
      </c>
      <c r="AG191" s="37">
        <v>2860</v>
      </c>
      <c r="AH191" s="37">
        <v>1656</v>
      </c>
      <c r="AI191" s="37">
        <f t="shared" si="62"/>
        <v>4736160</v>
      </c>
      <c r="AJ191" s="32">
        <f t="shared" si="66"/>
        <v>5304499.2</v>
      </c>
      <c r="AK191" s="37">
        <v>2860</v>
      </c>
      <c r="AL191" s="37">
        <v>1656</v>
      </c>
      <c r="AM191" s="37">
        <f t="shared" si="63"/>
        <v>4736160</v>
      </c>
      <c r="AN191" s="32">
        <f t="shared" si="67"/>
        <v>5304499.2</v>
      </c>
      <c r="AO191" s="37">
        <v>2860</v>
      </c>
      <c r="AP191" s="37">
        <v>1656</v>
      </c>
      <c r="AQ191" s="37">
        <f t="shared" si="64"/>
        <v>4736160</v>
      </c>
      <c r="AR191" s="32">
        <f t="shared" si="68"/>
        <v>5304499.2</v>
      </c>
      <c r="AS191" s="37">
        <v>2860</v>
      </c>
      <c r="AT191" s="37">
        <v>1656</v>
      </c>
      <c r="AU191" s="37">
        <f t="shared" si="69"/>
        <v>4736160</v>
      </c>
      <c r="AV191" s="32">
        <f t="shared" si="74"/>
        <v>5304499.2</v>
      </c>
      <c r="AW191" s="37">
        <v>2860</v>
      </c>
      <c r="AX191" s="37">
        <v>1656</v>
      </c>
      <c r="AY191" s="37">
        <f t="shared" si="70"/>
        <v>4736160</v>
      </c>
      <c r="AZ191" s="32">
        <f t="shared" si="75"/>
        <v>5304499.2</v>
      </c>
      <c r="BA191" s="37">
        <v>2860</v>
      </c>
      <c r="BB191" s="37">
        <v>1656</v>
      </c>
      <c r="BC191" s="37">
        <f t="shared" si="71"/>
        <v>4736160</v>
      </c>
      <c r="BD191" s="32">
        <f t="shared" si="76"/>
        <v>5304499.2</v>
      </c>
      <c r="BE191" s="37">
        <v>2860</v>
      </c>
      <c r="BF191" s="37">
        <v>1656</v>
      </c>
      <c r="BG191" s="37">
        <f t="shared" si="72"/>
        <v>4736160</v>
      </c>
      <c r="BH191" s="32">
        <f t="shared" si="77"/>
        <v>5304499.2</v>
      </c>
      <c r="BI191" s="37">
        <v>2860</v>
      </c>
      <c r="BJ191" s="37">
        <v>1656</v>
      </c>
      <c r="BK191" s="37">
        <f t="shared" si="73"/>
        <v>4736160</v>
      </c>
      <c r="BL191" s="32">
        <f t="shared" si="78"/>
        <v>5304499.2</v>
      </c>
      <c r="BM191" s="37"/>
      <c r="BN191" s="37"/>
      <c r="BO191" s="37">
        <f t="shared" si="79"/>
        <v>0</v>
      </c>
      <c r="BP191" s="37">
        <f t="shared" si="80"/>
        <v>0</v>
      </c>
      <c r="BQ191" s="37"/>
      <c r="BR191" s="37"/>
      <c r="BS191" s="37">
        <f t="shared" si="81"/>
        <v>0</v>
      </c>
      <c r="BT191" s="37">
        <f t="shared" si="82"/>
        <v>0</v>
      </c>
      <c r="BU191" s="37"/>
      <c r="BV191" s="37"/>
      <c r="BW191" s="37">
        <f t="shared" si="83"/>
        <v>0</v>
      </c>
      <c r="BX191" s="37">
        <f t="shared" si="84"/>
        <v>0</v>
      </c>
      <c r="BY191" s="37"/>
      <c r="BZ191" s="37"/>
      <c r="CA191" s="37">
        <f t="shared" si="85"/>
        <v>0</v>
      </c>
      <c r="CB191" s="37">
        <f t="shared" si="86"/>
        <v>0</v>
      </c>
      <c r="CC191" s="37"/>
      <c r="CD191" s="37"/>
      <c r="CE191" s="37">
        <f t="shared" si="87"/>
        <v>0</v>
      </c>
      <c r="CF191" s="37">
        <f t="shared" si="88"/>
        <v>0</v>
      </c>
      <c r="CG191" s="37"/>
      <c r="CH191" s="37"/>
      <c r="CI191" s="37">
        <f t="shared" si="89"/>
        <v>0</v>
      </c>
      <c r="CJ191" s="37">
        <f t="shared" si="90"/>
        <v>0</v>
      </c>
      <c r="CK191" s="37"/>
      <c r="CL191" s="37"/>
      <c r="CM191" s="37">
        <f t="shared" si="91"/>
        <v>0</v>
      </c>
      <c r="CN191" s="37">
        <f t="shared" si="92"/>
        <v>0</v>
      </c>
      <c r="CO191" s="37"/>
      <c r="CP191" s="37"/>
      <c r="CQ191" s="37">
        <f t="shared" si="93"/>
        <v>0</v>
      </c>
      <c r="CR191" s="37">
        <f t="shared" si="94"/>
        <v>0</v>
      </c>
      <c r="CS191" s="37"/>
      <c r="CT191" s="37"/>
      <c r="CU191" s="37">
        <f t="shared" si="95"/>
        <v>0</v>
      </c>
      <c r="CV191" s="37">
        <f t="shared" si="96"/>
        <v>0</v>
      </c>
      <c r="CW191" s="37"/>
      <c r="CX191" s="37"/>
      <c r="CY191" s="37">
        <f t="shared" si="97"/>
        <v>0</v>
      </c>
      <c r="CZ191" s="37">
        <f t="shared" si="98"/>
        <v>0</v>
      </c>
      <c r="DA191" s="37"/>
      <c r="DB191" s="37"/>
      <c r="DC191" s="37">
        <f t="shared" si="99"/>
        <v>0</v>
      </c>
      <c r="DD191" s="37">
        <f t="shared" si="100"/>
        <v>0</v>
      </c>
      <c r="DE191" s="37"/>
      <c r="DF191" s="37"/>
      <c r="DG191" s="37">
        <f t="shared" si="101"/>
        <v>0</v>
      </c>
      <c r="DH191" s="37">
        <f t="shared" si="102"/>
        <v>0</v>
      </c>
      <c r="DI191" s="37"/>
      <c r="DJ191" s="37"/>
      <c r="DK191" s="37">
        <f t="shared" si="103"/>
        <v>0</v>
      </c>
      <c r="DL191" s="37">
        <f t="shared" si="104"/>
        <v>0</v>
      </c>
      <c r="DM191" s="37"/>
      <c r="DN191" s="37"/>
      <c r="DO191" s="37">
        <f t="shared" si="105"/>
        <v>0</v>
      </c>
      <c r="DP191" s="37">
        <f t="shared" si="106"/>
        <v>0</v>
      </c>
      <c r="DQ191" s="37"/>
      <c r="DR191" s="37"/>
      <c r="DS191" s="37">
        <f t="shared" si="107"/>
        <v>0</v>
      </c>
      <c r="DT191" s="37">
        <f t="shared" si="108"/>
        <v>0</v>
      </c>
      <c r="DU191" s="37"/>
      <c r="DV191" s="37"/>
      <c r="DW191" s="37">
        <f t="shared" si="109"/>
        <v>0</v>
      </c>
      <c r="DX191" s="37">
        <f t="shared" si="110"/>
        <v>0</v>
      </c>
      <c r="DY191" s="37"/>
      <c r="DZ191" s="37"/>
      <c r="EA191" s="37">
        <f t="shared" si="111"/>
        <v>0</v>
      </c>
      <c r="EB191" s="37">
        <f t="shared" si="112"/>
        <v>0</v>
      </c>
      <c r="EC191" s="32">
        <f t="shared" si="113"/>
        <v>27170</v>
      </c>
      <c r="ED191" s="32">
        <v>0</v>
      </c>
      <c r="EE191" s="32">
        <v>0</v>
      </c>
      <c r="EF191" s="38" t="s">
        <v>1532</v>
      </c>
      <c r="EG191" s="63" t="s">
        <v>2061</v>
      </c>
      <c r="EH191" s="38" t="s">
        <v>2062</v>
      </c>
      <c r="EI191" s="68"/>
      <c r="EJ191" s="68"/>
      <c r="EK191" s="68"/>
      <c r="EL191" s="68"/>
      <c r="EM191" s="68"/>
      <c r="EN191" s="68"/>
      <c r="EO191" s="68"/>
      <c r="EP191" s="68"/>
      <c r="EQ191" s="68"/>
    </row>
    <row r="192" spans="1:147" ht="19.5" customHeight="1">
      <c r="A192" s="28"/>
      <c r="B192" s="45" t="s">
        <v>2084</v>
      </c>
      <c r="C192" s="46" t="s">
        <v>1920</v>
      </c>
      <c r="D192" s="46" t="s">
        <v>1921</v>
      </c>
      <c r="E192" s="46" t="s">
        <v>1921</v>
      </c>
      <c r="F192" s="46" t="s">
        <v>855</v>
      </c>
      <c r="G192" s="46"/>
      <c r="H192" s="46"/>
      <c r="I192" s="46" t="s">
        <v>1655</v>
      </c>
      <c r="J192" s="46">
        <v>710000000</v>
      </c>
      <c r="K192" s="46" t="s">
        <v>1531</v>
      </c>
      <c r="L192" s="46" t="s">
        <v>1912</v>
      </c>
      <c r="M192" s="46" t="s">
        <v>359</v>
      </c>
      <c r="N192" s="46">
        <v>430000000</v>
      </c>
      <c r="O192" s="46" t="s">
        <v>2085</v>
      </c>
      <c r="P192" s="46"/>
      <c r="Q192" s="46" t="s">
        <v>1923</v>
      </c>
      <c r="R192" s="46"/>
      <c r="S192" s="46"/>
      <c r="T192" s="46">
        <v>0</v>
      </c>
      <c r="U192" s="46">
        <v>0</v>
      </c>
      <c r="V192" s="46">
        <v>100</v>
      </c>
      <c r="W192" s="46" t="s">
        <v>1924</v>
      </c>
      <c r="X192" s="46" t="s">
        <v>886</v>
      </c>
      <c r="Y192" s="56">
        <v>22827</v>
      </c>
      <c r="Z192" s="56">
        <v>2495</v>
      </c>
      <c r="AA192" s="56">
        <f t="shared" si="59"/>
        <v>56953365</v>
      </c>
      <c r="AB192" s="57">
        <f>AA192*1.12</f>
        <v>63787768.800000004</v>
      </c>
      <c r="AC192" s="56">
        <v>45654</v>
      </c>
      <c r="AD192" s="56">
        <v>2495</v>
      </c>
      <c r="AE192" s="56">
        <f t="shared" si="61"/>
        <v>113906730</v>
      </c>
      <c r="AF192" s="57">
        <f t="shared" si="65"/>
        <v>127575537.60000001</v>
      </c>
      <c r="AG192" s="56">
        <v>45654</v>
      </c>
      <c r="AH192" s="56">
        <v>2495</v>
      </c>
      <c r="AI192" s="56">
        <f t="shared" si="62"/>
        <v>113906730</v>
      </c>
      <c r="AJ192" s="57">
        <f t="shared" si="66"/>
        <v>127575537.60000001</v>
      </c>
      <c r="AK192" s="56">
        <v>45654</v>
      </c>
      <c r="AL192" s="56">
        <v>2495</v>
      </c>
      <c r="AM192" s="56">
        <f t="shared" si="63"/>
        <v>113906730</v>
      </c>
      <c r="AN192" s="57">
        <f t="shared" si="67"/>
        <v>127575537.60000001</v>
      </c>
      <c r="AO192" s="56">
        <v>45654</v>
      </c>
      <c r="AP192" s="56">
        <v>2495</v>
      </c>
      <c r="AQ192" s="56">
        <f t="shared" si="64"/>
        <v>113906730</v>
      </c>
      <c r="AR192" s="57">
        <f t="shared" si="68"/>
        <v>127575537.60000001</v>
      </c>
      <c r="AS192" s="56">
        <v>45654</v>
      </c>
      <c r="AT192" s="56">
        <v>2495</v>
      </c>
      <c r="AU192" s="56">
        <f t="shared" si="69"/>
        <v>113906730</v>
      </c>
      <c r="AV192" s="57">
        <f t="shared" si="74"/>
        <v>127575537.60000001</v>
      </c>
      <c r="AW192" s="56">
        <v>45654</v>
      </c>
      <c r="AX192" s="56">
        <v>2495</v>
      </c>
      <c r="AY192" s="56">
        <f t="shared" si="70"/>
        <v>113906730</v>
      </c>
      <c r="AZ192" s="57">
        <f t="shared" si="75"/>
        <v>127575537.60000001</v>
      </c>
      <c r="BA192" s="56">
        <v>45654</v>
      </c>
      <c r="BB192" s="56">
        <v>2495</v>
      </c>
      <c r="BC192" s="56">
        <f t="shared" si="71"/>
        <v>113906730</v>
      </c>
      <c r="BD192" s="57">
        <f t="shared" si="76"/>
        <v>127575537.60000001</v>
      </c>
      <c r="BE192" s="56">
        <v>45654</v>
      </c>
      <c r="BF192" s="56">
        <v>2495</v>
      </c>
      <c r="BG192" s="56">
        <f t="shared" si="72"/>
        <v>113906730</v>
      </c>
      <c r="BH192" s="57">
        <f t="shared" si="77"/>
        <v>127575537.60000001</v>
      </c>
      <c r="BI192" s="56">
        <v>45654</v>
      </c>
      <c r="BJ192" s="56">
        <v>2495</v>
      </c>
      <c r="BK192" s="56">
        <f t="shared" si="73"/>
        <v>113906730</v>
      </c>
      <c r="BL192" s="57">
        <f t="shared" si="78"/>
        <v>127575537.60000001</v>
      </c>
      <c r="BM192" s="37"/>
      <c r="BN192" s="37"/>
      <c r="BO192" s="37">
        <f>BM192*BN192</f>
        <v>0</v>
      </c>
      <c r="BP192" s="37">
        <f>IF(AR192="С НДС",BO192*1.12,BO192)</f>
        <v>0</v>
      </c>
      <c r="BQ192" s="37"/>
      <c r="BR192" s="37"/>
      <c r="BS192" s="37">
        <f>BQ192*BR192</f>
        <v>0</v>
      </c>
      <c r="BT192" s="37">
        <f>IF(AV192="С НДС",BS192*1.12,BS192)</f>
        <v>0</v>
      </c>
      <c r="BU192" s="37"/>
      <c r="BV192" s="37"/>
      <c r="BW192" s="37">
        <f>BU192*BV192</f>
        <v>0</v>
      </c>
      <c r="BX192" s="37">
        <f>IF(AZ192="С НДС",BW192*1.12,BW192)</f>
        <v>0</v>
      </c>
      <c r="BY192" s="37"/>
      <c r="BZ192" s="37"/>
      <c r="CA192" s="37">
        <f>BY192*BZ192</f>
        <v>0</v>
      </c>
      <c r="CB192" s="37">
        <f>IF(BD192="С НДС",CA192*1.12,CA192)</f>
        <v>0</v>
      </c>
      <c r="CC192" s="37"/>
      <c r="CD192" s="37"/>
      <c r="CE192" s="37">
        <f>CC192*CD192</f>
        <v>0</v>
      </c>
      <c r="CF192" s="37">
        <f>IF(BH192="С НДС",CE192*1.12,CE192)</f>
        <v>0</v>
      </c>
      <c r="CG192" s="37"/>
      <c r="CH192" s="37"/>
      <c r="CI192" s="37">
        <f>CG192*CH192</f>
        <v>0</v>
      </c>
      <c r="CJ192" s="37">
        <f>IF(BL192="С НДС",CI192*1.12,CI192)</f>
        <v>0</v>
      </c>
      <c r="CK192" s="37"/>
      <c r="CL192" s="37"/>
      <c r="CM192" s="37">
        <f>CK192*CL192</f>
        <v>0</v>
      </c>
      <c r="CN192" s="37">
        <f>IF(BP192="С НДС",CM192*1.12,CM192)</f>
        <v>0</v>
      </c>
      <c r="CO192" s="37"/>
      <c r="CP192" s="37"/>
      <c r="CQ192" s="37">
        <f>CO192*CP192</f>
        <v>0</v>
      </c>
      <c r="CR192" s="37">
        <f>IF(BT192="С НДС",CQ192*1.12,CQ192)</f>
        <v>0</v>
      </c>
      <c r="CS192" s="37"/>
      <c r="CT192" s="37"/>
      <c r="CU192" s="37">
        <f>CS192*CT192</f>
        <v>0</v>
      </c>
      <c r="CV192" s="37">
        <f>IF(BX192="С НДС",CU192*1.12,CU192)</f>
        <v>0</v>
      </c>
      <c r="CW192" s="37"/>
      <c r="CX192" s="37"/>
      <c r="CY192" s="37">
        <f>CW192*CX192</f>
        <v>0</v>
      </c>
      <c r="CZ192" s="37">
        <f>IF(CB192="С НДС",CY192*1.12,CY192)</f>
        <v>0</v>
      </c>
      <c r="DA192" s="37"/>
      <c r="DB192" s="37"/>
      <c r="DC192" s="37">
        <f>DA192*DB192</f>
        <v>0</v>
      </c>
      <c r="DD192" s="37">
        <f>IF(CF192="С НДС",DC192*1.12,DC192)</f>
        <v>0</v>
      </c>
      <c r="DE192" s="37"/>
      <c r="DF192" s="37"/>
      <c r="DG192" s="37">
        <f>DE192*DF192</f>
        <v>0</v>
      </c>
      <c r="DH192" s="37">
        <f>IF(CJ192="С НДС",DG192*1.12,DG192)</f>
        <v>0</v>
      </c>
      <c r="DI192" s="37"/>
      <c r="DJ192" s="37"/>
      <c r="DK192" s="37">
        <f>DI192*DJ192</f>
        <v>0</v>
      </c>
      <c r="DL192" s="37">
        <f>IF(CN192="С НДС",DK192*1.12,DK192)</f>
        <v>0</v>
      </c>
      <c r="DM192" s="37"/>
      <c r="DN192" s="37"/>
      <c r="DO192" s="37">
        <f>DM192*DN192</f>
        <v>0</v>
      </c>
      <c r="DP192" s="37">
        <f>IF(CR192="С НДС",DO192*1.12,DO192)</f>
        <v>0</v>
      </c>
      <c r="DQ192" s="37"/>
      <c r="DR192" s="37"/>
      <c r="DS192" s="37">
        <f>DQ192*DR192</f>
        <v>0</v>
      </c>
      <c r="DT192" s="37">
        <f>IF(CV192="С НДС",DS192*1.12,DS192)</f>
        <v>0</v>
      </c>
      <c r="DU192" s="37"/>
      <c r="DV192" s="37"/>
      <c r="DW192" s="37">
        <f>DU192*DV192</f>
        <v>0</v>
      </c>
      <c r="DX192" s="37">
        <f>IF(CZ192="С НДС",DW192*1.12,DW192)</f>
        <v>0</v>
      </c>
      <c r="DY192" s="37"/>
      <c r="DZ192" s="37"/>
      <c r="EA192" s="37">
        <f>DY192*DZ192</f>
        <v>0</v>
      </c>
      <c r="EB192" s="37">
        <f>IF(DD192="С НДС",EA192*1.12,EA192)</f>
        <v>0</v>
      </c>
      <c r="EC192" s="32">
        <f t="shared" si="113"/>
        <v>433713</v>
      </c>
      <c r="ED192" s="32">
        <v>0</v>
      </c>
      <c r="EE192" s="32">
        <v>0</v>
      </c>
      <c r="EF192" s="58" t="s">
        <v>1532</v>
      </c>
      <c r="EG192" s="46" t="s">
        <v>2061</v>
      </c>
      <c r="EH192" s="58" t="s">
        <v>2062</v>
      </c>
      <c r="EI192" s="46"/>
      <c r="EJ192" s="46"/>
      <c r="EK192" s="46"/>
      <c r="EL192" s="46"/>
      <c r="EM192" s="46"/>
      <c r="EN192" s="46"/>
      <c r="EO192" s="46"/>
      <c r="EP192" s="46"/>
      <c r="EQ192" s="46"/>
    </row>
    <row r="193" spans="1:147" ht="19.5" customHeight="1">
      <c r="A193" s="28"/>
      <c r="B193" s="45" t="s">
        <v>2115</v>
      </c>
      <c r="C193" s="46" t="s">
        <v>1920</v>
      </c>
      <c r="D193" s="46" t="s">
        <v>1921</v>
      </c>
      <c r="E193" s="46" t="s">
        <v>1921</v>
      </c>
      <c r="F193" s="46" t="s">
        <v>855</v>
      </c>
      <c r="G193" s="46"/>
      <c r="H193" s="46"/>
      <c r="I193" s="46" t="s">
        <v>1655</v>
      </c>
      <c r="J193" s="46">
        <v>710000000</v>
      </c>
      <c r="K193" s="46" t="s">
        <v>1531</v>
      </c>
      <c r="L193" s="46" t="s">
        <v>2101</v>
      </c>
      <c r="M193" s="46" t="s">
        <v>359</v>
      </c>
      <c r="N193" s="46">
        <v>430000000</v>
      </c>
      <c r="O193" s="46" t="s">
        <v>2085</v>
      </c>
      <c r="P193" s="46"/>
      <c r="Q193" s="46" t="s">
        <v>1923</v>
      </c>
      <c r="R193" s="46"/>
      <c r="S193" s="46"/>
      <c r="T193" s="46">
        <v>0</v>
      </c>
      <c r="U193" s="46">
        <v>0</v>
      </c>
      <c r="V193" s="46">
        <v>100</v>
      </c>
      <c r="W193" s="46" t="s">
        <v>1924</v>
      </c>
      <c r="X193" s="46" t="s">
        <v>886</v>
      </c>
      <c r="Y193" s="56">
        <v>15218</v>
      </c>
      <c r="Z193" s="56">
        <v>2495</v>
      </c>
      <c r="AA193" s="56">
        <f>Y193*Z193</f>
        <v>37968910</v>
      </c>
      <c r="AB193" s="57">
        <f>AA193*1.12</f>
        <v>42525179.2</v>
      </c>
      <c r="AC193" s="56">
        <v>45654</v>
      </c>
      <c r="AD193" s="56">
        <v>2495</v>
      </c>
      <c r="AE193" s="56">
        <f>AC193*AD193</f>
        <v>113906730</v>
      </c>
      <c r="AF193" s="57">
        <f>AE193*1.12</f>
        <v>127575537.60000001</v>
      </c>
      <c r="AG193" s="56">
        <v>45654</v>
      </c>
      <c r="AH193" s="56">
        <v>2495</v>
      </c>
      <c r="AI193" s="56">
        <f>AG193*AH193</f>
        <v>113906730</v>
      </c>
      <c r="AJ193" s="57">
        <f>AI193*1.12</f>
        <v>127575537.60000001</v>
      </c>
      <c r="AK193" s="56">
        <v>45654</v>
      </c>
      <c r="AL193" s="56">
        <v>2495</v>
      </c>
      <c r="AM193" s="56">
        <f>AK193*AL193</f>
        <v>113906730</v>
      </c>
      <c r="AN193" s="57">
        <f>AM193*1.12</f>
        <v>127575537.60000001</v>
      </c>
      <c r="AO193" s="56">
        <v>45654</v>
      </c>
      <c r="AP193" s="56">
        <v>2495</v>
      </c>
      <c r="AQ193" s="56">
        <f>AO193*AP193</f>
        <v>113906730</v>
      </c>
      <c r="AR193" s="57">
        <f>AQ193*1.12</f>
        <v>127575537.60000001</v>
      </c>
      <c r="AS193" s="56">
        <v>45654</v>
      </c>
      <c r="AT193" s="56">
        <v>2495</v>
      </c>
      <c r="AU193" s="56">
        <f>AS193*AT193</f>
        <v>113906730</v>
      </c>
      <c r="AV193" s="57">
        <f>AU193*1.12</f>
        <v>127575537.60000001</v>
      </c>
      <c r="AW193" s="56">
        <v>45654</v>
      </c>
      <c r="AX193" s="56">
        <v>2495</v>
      </c>
      <c r="AY193" s="56">
        <f>AW193*AX193</f>
        <v>113906730</v>
      </c>
      <c r="AZ193" s="57">
        <f>AY193*1.12</f>
        <v>127575537.60000001</v>
      </c>
      <c r="BA193" s="56">
        <v>45654</v>
      </c>
      <c r="BB193" s="56">
        <v>2495</v>
      </c>
      <c r="BC193" s="56">
        <f>BA193*BB193</f>
        <v>113906730</v>
      </c>
      <c r="BD193" s="57">
        <f>BC193*1.12</f>
        <v>127575537.60000001</v>
      </c>
      <c r="BE193" s="56">
        <v>45654</v>
      </c>
      <c r="BF193" s="56">
        <v>2495</v>
      </c>
      <c r="BG193" s="56">
        <f>BE193*BF193</f>
        <v>113906730</v>
      </c>
      <c r="BH193" s="57">
        <f>BG193*1.12</f>
        <v>127575537.60000001</v>
      </c>
      <c r="BI193" s="56">
        <v>45654</v>
      </c>
      <c r="BJ193" s="56">
        <v>2495</v>
      </c>
      <c r="BK193" s="56">
        <f>BI193*BJ193</f>
        <v>113906730</v>
      </c>
      <c r="BL193" s="57">
        <f>BK193*1.12</f>
        <v>127575537.60000001</v>
      </c>
      <c r="BM193" s="37"/>
      <c r="BN193" s="37"/>
      <c r="BO193" s="37">
        <f>BM193*BN193</f>
        <v>0</v>
      </c>
      <c r="BP193" s="37">
        <f>IF(AR193="С НДС",BO193*1.12,BO193)</f>
        <v>0</v>
      </c>
      <c r="BQ193" s="37"/>
      <c r="BR193" s="37"/>
      <c r="BS193" s="37">
        <f>BQ193*BR193</f>
        <v>0</v>
      </c>
      <c r="BT193" s="37">
        <f>IF(AV193="С НДС",BS193*1.12,BS193)</f>
        <v>0</v>
      </c>
      <c r="BU193" s="37"/>
      <c r="BV193" s="37"/>
      <c r="BW193" s="37">
        <f>BU193*BV193</f>
        <v>0</v>
      </c>
      <c r="BX193" s="37">
        <f>IF(AZ193="С НДС",BW193*1.12,BW193)</f>
        <v>0</v>
      </c>
      <c r="BY193" s="37"/>
      <c r="BZ193" s="37"/>
      <c r="CA193" s="37">
        <f>BY193*BZ193</f>
        <v>0</v>
      </c>
      <c r="CB193" s="37">
        <f>IF(BD193="С НДС",CA193*1.12,CA193)</f>
        <v>0</v>
      </c>
      <c r="CC193" s="37"/>
      <c r="CD193" s="37"/>
      <c r="CE193" s="37">
        <f>CC193*CD193</f>
        <v>0</v>
      </c>
      <c r="CF193" s="37">
        <f>IF(BH193="С НДС",CE193*1.12,CE193)</f>
        <v>0</v>
      </c>
      <c r="CG193" s="37"/>
      <c r="CH193" s="37"/>
      <c r="CI193" s="37">
        <f>CG193*CH193</f>
        <v>0</v>
      </c>
      <c r="CJ193" s="37">
        <f>IF(BL193="С НДС",CI193*1.12,CI193)</f>
        <v>0</v>
      </c>
      <c r="CK193" s="37"/>
      <c r="CL193" s="37"/>
      <c r="CM193" s="37">
        <f>CK193*CL193</f>
        <v>0</v>
      </c>
      <c r="CN193" s="37">
        <f>IF(BP193="С НДС",CM193*1.12,CM193)</f>
        <v>0</v>
      </c>
      <c r="CO193" s="37"/>
      <c r="CP193" s="37"/>
      <c r="CQ193" s="37">
        <f>CO193*CP193</f>
        <v>0</v>
      </c>
      <c r="CR193" s="37">
        <f>IF(BT193="С НДС",CQ193*1.12,CQ193)</f>
        <v>0</v>
      </c>
      <c r="CS193" s="37"/>
      <c r="CT193" s="37"/>
      <c r="CU193" s="37">
        <f>CS193*CT193</f>
        <v>0</v>
      </c>
      <c r="CV193" s="37">
        <f>IF(BX193="С НДС",CU193*1.12,CU193)</f>
        <v>0</v>
      </c>
      <c r="CW193" s="37"/>
      <c r="CX193" s="37"/>
      <c r="CY193" s="37">
        <f>CW193*CX193</f>
        <v>0</v>
      </c>
      <c r="CZ193" s="37">
        <f>IF(CB193="С НДС",CY193*1.12,CY193)</f>
        <v>0</v>
      </c>
      <c r="DA193" s="37"/>
      <c r="DB193" s="37"/>
      <c r="DC193" s="37">
        <f>DA193*DB193</f>
        <v>0</v>
      </c>
      <c r="DD193" s="37">
        <f>IF(CF193="С НДС",DC193*1.12,DC193)</f>
        <v>0</v>
      </c>
      <c r="DE193" s="37"/>
      <c r="DF193" s="37"/>
      <c r="DG193" s="37">
        <f>DE193*DF193</f>
        <v>0</v>
      </c>
      <c r="DH193" s="37">
        <f>IF(CJ193="С НДС",DG193*1.12,DG193)</f>
        <v>0</v>
      </c>
      <c r="DI193" s="37"/>
      <c r="DJ193" s="37"/>
      <c r="DK193" s="37">
        <f>DI193*DJ193</f>
        <v>0</v>
      </c>
      <c r="DL193" s="37">
        <f>IF(CN193="С НДС",DK193*1.12,DK193)</f>
        <v>0</v>
      </c>
      <c r="DM193" s="37"/>
      <c r="DN193" s="37"/>
      <c r="DO193" s="37">
        <f>DM193*DN193</f>
        <v>0</v>
      </c>
      <c r="DP193" s="37">
        <f>IF(CR193="С НДС",DO193*1.12,DO193)</f>
        <v>0</v>
      </c>
      <c r="DQ193" s="37"/>
      <c r="DR193" s="37"/>
      <c r="DS193" s="37">
        <f>DQ193*DR193</f>
        <v>0</v>
      </c>
      <c r="DT193" s="37">
        <f>IF(CV193="С НДС",DS193*1.12,DS193)</f>
        <v>0</v>
      </c>
      <c r="DU193" s="37"/>
      <c r="DV193" s="37"/>
      <c r="DW193" s="37">
        <f>DU193*DV193</f>
        <v>0</v>
      </c>
      <c r="DX193" s="37">
        <f>IF(CZ193="С НДС",DW193*1.12,DW193)</f>
        <v>0</v>
      </c>
      <c r="DY193" s="37"/>
      <c r="DZ193" s="37"/>
      <c r="EA193" s="37">
        <f>DY193*DZ193</f>
        <v>0</v>
      </c>
      <c r="EB193" s="37">
        <f>IF(DD193="С НДС",EA193*1.12,EA193)</f>
        <v>0</v>
      </c>
      <c r="EC193" s="32">
        <f>Y193+AC193+AG193+AK193+AO193+AS193+AW193+BA193+BE193+BI193+BM193+BQ193+BU193+BY193+CC193+CG193+CK193+CO193+CS193+CW193+DA193+DE193+DI193+DM193+DQ193+DU193+DY193</f>
        <v>426104</v>
      </c>
      <c r="ED193" s="32">
        <f>AA193+AE193+AI193+AM193+AQ193+AU193+AY193+BC193+BG193+BK193</f>
        <v>1063129480</v>
      </c>
      <c r="EE193" s="32">
        <f>IF(X193="С НДС",ED193*1.12,ED193)</f>
        <v>1190705017.6000001</v>
      </c>
      <c r="EF193" s="58" t="s">
        <v>1532</v>
      </c>
      <c r="EG193" s="46" t="s">
        <v>2061</v>
      </c>
      <c r="EH193" s="58" t="s">
        <v>2062</v>
      </c>
      <c r="EI193" s="46"/>
      <c r="EJ193" s="46"/>
      <c r="EK193" s="46"/>
      <c r="EL193" s="46"/>
      <c r="EM193" s="46"/>
      <c r="EN193" s="46"/>
      <c r="EO193" s="46"/>
      <c r="EP193" s="46"/>
      <c r="EQ193" s="46"/>
    </row>
    <row r="194" spans="1:147" ht="19.5" customHeight="1">
      <c r="A194" s="28"/>
      <c r="B194" s="34" t="s">
        <v>1941</v>
      </c>
      <c r="C194" s="63" t="s">
        <v>1920</v>
      </c>
      <c r="D194" s="63" t="s">
        <v>1921</v>
      </c>
      <c r="E194" s="63" t="s">
        <v>1921</v>
      </c>
      <c r="F194" s="63" t="s">
        <v>855</v>
      </c>
      <c r="G194" s="63"/>
      <c r="H194" s="63"/>
      <c r="I194" s="63">
        <v>100</v>
      </c>
      <c r="J194" s="63">
        <v>710000000</v>
      </c>
      <c r="K194" s="63" t="s">
        <v>1745</v>
      </c>
      <c r="L194" s="63" t="s">
        <v>1912</v>
      </c>
      <c r="M194" s="63" t="s">
        <v>359</v>
      </c>
      <c r="N194" s="63">
        <v>230000000</v>
      </c>
      <c r="O194" s="63" t="s">
        <v>1942</v>
      </c>
      <c r="P194" s="63"/>
      <c r="Q194" s="63" t="s">
        <v>1923</v>
      </c>
      <c r="R194" s="63"/>
      <c r="S194" s="63"/>
      <c r="T194" s="63">
        <v>0</v>
      </c>
      <c r="U194" s="63">
        <v>0</v>
      </c>
      <c r="V194" s="63">
        <v>100</v>
      </c>
      <c r="W194" s="63" t="s">
        <v>1924</v>
      </c>
      <c r="X194" s="63" t="s">
        <v>886</v>
      </c>
      <c r="Y194" s="36">
        <v>2105</v>
      </c>
      <c r="Z194" s="37">
        <v>1656</v>
      </c>
      <c r="AA194" s="37">
        <f t="shared" si="59"/>
        <v>3485880</v>
      </c>
      <c r="AB194" s="32">
        <f t="shared" si="60"/>
        <v>3904185.6000000006</v>
      </c>
      <c r="AC194" s="36">
        <v>4210</v>
      </c>
      <c r="AD194" s="37">
        <v>1656</v>
      </c>
      <c r="AE194" s="37">
        <f t="shared" si="61"/>
        <v>6971760</v>
      </c>
      <c r="AF194" s="32">
        <f t="shared" si="65"/>
        <v>7808371.200000001</v>
      </c>
      <c r="AG194" s="36">
        <v>4210</v>
      </c>
      <c r="AH194" s="37">
        <v>1656</v>
      </c>
      <c r="AI194" s="37">
        <f t="shared" si="62"/>
        <v>6971760</v>
      </c>
      <c r="AJ194" s="32">
        <f t="shared" si="66"/>
        <v>7808371.200000001</v>
      </c>
      <c r="AK194" s="36">
        <v>4210</v>
      </c>
      <c r="AL194" s="37">
        <v>1656</v>
      </c>
      <c r="AM194" s="37">
        <f t="shared" si="63"/>
        <v>6971760</v>
      </c>
      <c r="AN194" s="32">
        <f t="shared" si="67"/>
        <v>7808371.200000001</v>
      </c>
      <c r="AO194" s="36">
        <v>4210</v>
      </c>
      <c r="AP194" s="37">
        <v>1656</v>
      </c>
      <c r="AQ194" s="37">
        <f t="shared" si="64"/>
        <v>6971760</v>
      </c>
      <c r="AR194" s="32">
        <f t="shared" si="68"/>
        <v>7808371.200000001</v>
      </c>
      <c r="AS194" s="36">
        <v>4210</v>
      </c>
      <c r="AT194" s="37">
        <v>1656</v>
      </c>
      <c r="AU194" s="37">
        <f t="shared" si="69"/>
        <v>6971760</v>
      </c>
      <c r="AV194" s="32">
        <f t="shared" si="74"/>
        <v>7808371.200000001</v>
      </c>
      <c r="AW194" s="36">
        <v>4210</v>
      </c>
      <c r="AX194" s="37">
        <v>1656</v>
      </c>
      <c r="AY194" s="37">
        <f t="shared" si="70"/>
        <v>6971760</v>
      </c>
      <c r="AZ194" s="32">
        <f t="shared" si="75"/>
        <v>7808371.200000001</v>
      </c>
      <c r="BA194" s="36">
        <v>4210</v>
      </c>
      <c r="BB194" s="37">
        <v>1656</v>
      </c>
      <c r="BC194" s="37">
        <f t="shared" si="71"/>
        <v>6971760</v>
      </c>
      <c r="BD194" s="32">
        <f t="shared" si="76"/>
        <v>7808371.200000001</v>
      </c>
      <c r="BE194" s="36">
        <v>4210</v>
      </c>
      <c r="BF194" s="37">
        <v>1656</v>
      </c>
      <c r="BG194" s="37">
        <f t="shared" si="72"/>
        <v>6971760</v>
      </c>
      <c r="BH194" s="32">
        <f t="shared" si="77"/>
        <v>7808371.200000001</v>
      </c>
      <c r="BI194" s="36">
        <v>4210</v>
      </c>
      <c r="BJ194" s="37">
        <v>1656</v>
      </c>
      <c r="BK194" s="37">
        <f t="shared" si="73"/>
        <v>6971760</v>
      </c>
      <c r="BL194" s="32">
        <f t="shared" si="78"/>
        <v>7808371.200000001</v>
      </c>
      <c r="BM194" s="37"/>
      <c r="BN194" s="37"/>
      <c r="BO194" s="37">
        <f t="shared" si="79"/>
        <v>0</v>
      </c>
      <c r="BP194" s="37">
        <f t="shared" si="80"/>
        <v>0</v>
      </c>
      <c r="BQ194" s="37"/>
      <c r="BR194" s="37"/>
      <c r="BS194" s="37">
        <f t="shared" si="81"/>
        <v>0</v>
      </c>
      <c r="BT194" s="37">
        <f t="shared" si="82"/>
        <v>0</v>
      </c>
      <c r="BU194" s="37"/>
      <c r="BV194" s="37"/>
      <c r="BW194" s="37">
        <f t="shared" si="83"/>
        <v>0</v>
      </c>
      <c r="BX194" s="37">
        <f t="shared" si="84"/>
        <v>0</v>
      </c>
      <c r="BY194" s="37"/>
      <c r="BZ194" s="37"/>
      <c r="CA194" s="37">
        <f t="shared" si="85"/>
        <v>0</v>
      </c>
      <c r="CB194" s="37">
        <f t="shared" si="86"/>
        <v>0</v>
      </c>
      <c r="CC194" s="37"/>
      <c r="CD194" s="37"/>
      <c r="CE194" s="37">
        <f t="shared" si="87"/>
        <v>0</v>
      </c>
      <c r="CF194" s="37">
        <f t="shared" si="88"/>
        <v>0</v>
      </c>
      <c r="CG194" s="37"/>
      <c r="CH194" s="37"/>
      <c r="CI194" s="37">
        <f t="shared" si="89"/>
        <v>0</v>
      </c>
      <c r="CJ194" s="37">
        <f t="shared" si="90"/>
        <v>0</v>
      </c>
      <c r="CK194" s="37"/>
      <c r="CL194" s="37"/>
      <c r="CM194" s="37">
        <f t="shared" si="91"/>
        <v>0</v>
      </c>
      <c r="CN194" s="37">
        <f t="shared" si="92"/>
        <v>0</v>
      </c>
      <c r="CO194" s="37"/>
      <c r="CP194" s="37"/>
      <c r="CQ194" s="37">
        <f t="shared" si="93"/>
        <v>0</v>
      </c>
      <c r="CR194" s="37">
        <f t="shared" si="94"/>
        <v>0</v>
      </c>
      <c r="CS194" s="37"/>
      <c r="CT194" s="37"/>
      <c r="CU194" s="37">
        <f t="shared" si="95"/>
        <v>0</v>
      </c>
      <c r="CV194" s="37">
        <f t="shared" si="96"/>
        <v>0</v>
      </c>
      <c r="CW194" s="37"/>
      <c r="CX194" s="37"/>
      <c r="CY194" s="37">
        <f t="shared" si="97"/>
        <v>0</v>
      </c>
      <c r="CZ194" s="37">
        <f t="shared" si="98"/>
        <v>0</v>
      </c>
      <c r="DA194" s="37"/>
      <c r="DB194" s="37"/>
      <c r="DC194" s="37">
        <f t="shared" si="99"/>
        <v>0</v>
      </c>
      <c r="DD194" s="37">
        <f t="shared" si="100"/>
        <v>0</v>
      </c>
      <c r="DE194" s="37"/>
      <c r="DF194" s="37"/>
      <c r="DG194" s="37">
        <f t="shared" si="101"/>
        <v>0</v>
      </c>
      <c r="DH194" s="37">
        <f t="shared" si="102"/>
        <v>0</v>
      </c>
      <c r="DI194" s="37"/>
      <c r="DJ194" s="37"/>
      <c r="DK194" s="37">
        <f t="shared" si="103"/>
        <v>0</v>
      </c>
      <c r="DL194" s="37">
        <f t="shared" si="104"/>
        <v>0</v>
      </c>
      <c r="DM194" s="37"/>
      <c r="DN194" s="37"/>
      <c r="DO194" s="37">
        <f t="shared" si="105"/>
        <v>0</v>
      </c>
      <c r="DP194" s="37">
        <f t="shared" si="106"/>
        <v>0</v>
      </c>
      <c r="DQ194" s="37"/>
      <c r="DR194" s="37"/>
      <c r="DS194" s="37">
        <f t="shared" si="107"/>
        <v>0</v>
      </c>
      <c r="DT194" s="37">
        <f t="shared" si="108"/>
        <v>0</v>
      </c>
      <c r="DU194" s="37"/>
      <c r="DV194" s="37"/>
      <c r="DW194" s="37">
        <f t="shared" si="109"/>
        <v>0</v>
      </c>
      <c r="DX194" s="37">
        <f t="shared" si="110"/>
        <v>0</v>
      </c>
      <c r="DY194" s="37"/>
      <c r="DZ194" s="37"/>
      <c r="EA194" s="37">
        <f t="shared" si="111"/>
        <v>0</v>
      </c>
      <c r="EB194" s="37">
        <f t="shared" si="112"/>
        <v>0</v>
      </c>
      <c r="EC194" s="32">
        <f t="shared" si="113"/>
        <v>39995</v>
      </c>
      <c r="ED194" s="32">
        <v>0</v>
      </c>
      <c r="EE194" s="32">
        <v>0</v>
      </c>
      <c r="EF194" s="38" t="s">
        <v>1532</v>
      </c>
      <c r="EG194" s="63" t="s">
        <v>2061</v>
      </c>
      <c r="EH194" s="38" t="s">
        <v>2062</v>
      </c>
      <c r="EI194" s="68"/>
      <c r="EJ194" s="68"/>
      <c r="EK194" s="68"/>
      <c r="EL194" s="68"/>
      <c r="EM194" s="68"/>
      <c r="EN194" s="68"/>
      <c r="EO194" s="68"/>
      <c r="EP194" s="68"/>
      <c r="EQ194" s="68"/>
    </row>
    <row r="195" spans="1:147" ht="19.5" customHeight="1">
      <c r="A195" s="28"/>
      <c r="B195" s="45" t="s">
        <v>2086</v>
      </c>
      <c r="C195" s="46" t="s">
        <v>1920</v>
      </c>
      <c r="D195" s="46" t="s">
        <v>1921</v>
      </c>
      <c r="E195" s="46" t="s">
        <v>1921</v>
      </c>
      <c r="F195" s="46" t="s">
        <v>855</v>
      </c>
      <c r="G195" s="46"/>
      <c r="H195" s="46"/>
      <c r="I195" s="46" t="s">
        <v>1655</v>
      </c>
      <c r="J195" s="46">
        <v>710000000</v>
      </c>
      <c r="K195" s="46" t="s">
        <v>1531</v>
      </c>
      <c r="L195" s="46" t="s">
        <v>1912</v>
      </c>
      <c r="M195" s="46" t="s">
        <v>359</v>
      </c>
      <c r="N195" s="46">
        <v>150000000</v>
      </c>
      <c r="O195" s="46" t="s">
        <v>2087</v>
      </c>
      <c r="P195" s="46"/>
      <c r="Q195" s="46" t="s">
        <v>1923</v>
      </c>
      <c r="R195" s="46"/>
      <c r="S195" s="46"/>
      <c r="T195" s="46">
        <v>0</v>
      </c>
      <c r="U195" s="46">
        <v>0</v>
      </c>
      <c r="V195" s="46">
        <v>100</v>
      </c>
      <c r="W195" s="46" t="s">
        <v>1924</v>
      </c>
      <c r="X195" s="46" t="s">
        <v>886</v>
      </c>
      <c r="Y195" s="55">
        <v>30147</v>
      </c>
      <c r="Z195" s="56">
        <v>2495</v>
      </c>
      <c r="AA195" s="56">
        <f t="shared" si="59"/>
        <v>75216765</v>
      </c>
      <c r="AB195" s="57">
        <f>AA195*1.12</f>
        <v>84242776.80000001</v>
      </c>
      <c r="AC195" s="55">
        <v>60294</v>
      </c>
      <c r="AD195" s="56">
        <v>2495</v>
      </c>
      <c r="AE195" s="56">
        <f t="shared" si="61"/>
        <v>150433530</v>
      </c>
      <c r="AF195" s="57">
        <f t="shared" si="65"/>
        <v>168485553.60000002</v>
      </c>
      <c r="AG195" s="55">
        <v>60294</v>
      </c>
      <c r="AH195" s="56">
        <v>2495</v>
      </c>
      <c r="AI195" s="56">
        <f t="shared" si="62"/>
        <v>150433530</v>
      </c>
      <c r="AJ195" s="57">
        <f t="shared" si="66"/>
        <v>168485553.60000002</v>
      </c>
      <c r="AK195" s="55">
        <v>60294</v>
      </c>
      <c r="AL195" s="56">
        <v>2495</v>
      </c>
      <c r="AM195" s="56">
        <f t="shared" si="63"/>
        <v>150433530</v>
      </c>
      <c r="AN195" s="57">
        <f t="shared" si="67"/>
        <v>168485553.60000002</v>
      </c>
      <c r="AO195" s="55">
        <v>60294</v>
      </c>
      <c r="AP195" s="56">
        <v>2495</v>
      </c>
      <c r="AQ195" s="56">
        <f t="shared" si="64"/>
        <v>150433530</v>
      </c>
      <c r="AR195" s="57">
        <f t="shared" si="68"/>
        <v>168485553.60000002</v>
      </c>
      <c r="AS195" s="55">
        <v>60294</v>
      </c>
      <c r="AT195" s="56">
        <v>2495</v>
      </c>
      <c r="AU195" s="56">
        <f t="shared" si="69"/>
        <v>150433530</v>
      </c>
      <c r="AV195" s="57">
        <f t="shared" si="74"/>
        <v>168485553.60000002</v>
      </c>
      <c r="AW195" s="55">
        <v>60294</v>
      </c>
      <c r="AX195" s="56">
        <v>2495</v>
      </c>
      <c r="AY195" s="56">
        <f t="shared" si="70"/>
        <v>150433530</v>
      </c>
      <c r="AZ195" s="57">
        <f t="shared" si="75"/>
        <v>168485553.60000002</v>
      </c>
      <c r="BA195" s="55">
        <v>60294</v>
      </c>
      <c r="BB195" s="56">
        <v>2495</v>
      </c>
      <c r="BC195" s="56">
        <f t="shared" si="71"/>
        <v>150433530</v>
      </c>
      <c r="BD195" s="57">
        <f t="shared" si="76"/>
        <v>168485553.60000002</v>
      </c>
      <c r="BE195" s="55">
        <v>60294</v>
      </c>
      <c r="BF195" s="56">
        <v>2495</v>
      </c>
      <c r="BG195" s="56">
        <f t="shared" si="72"/>
        <v>150433530</v>
      </c>
      <c r="BH195" s="57">
        <f t="shared" si="77"/>
        <v>168485553.60000002</v>
      </c>
      <c r="BI195" s="55">
        <v>60294</v>
      </c>
      <c r="BJ195" s="56">
        <v>2495</v>
      </c>
      <c r="BK195" s="56">
        <f t="shared" si="73"/>
        <v>150433530</v>
      </c>
      <c r="BL195" s="57">
        <f t="shared" si="78"/>
        <v>168485553.60000002</v>
      </c>
      <c r="BM195" s="37"/>
      <c r="BN195" s="37"/>
      <c r="BO195" s="37">
        <f t="shared" si="79"/>
        <v>0</v>
      </c>
      <c r="BP195" s="37">
        <f t="shared" si="80"/>
        <v>0</v>
      </c>
      <c r="BQ195" s="37"/>
      <c r="BR195" s="37"/>
      <c r="BS195" s="37">
        <f t="shared" si="81"/>
        <v>0</v>
      </c>
      <c r="BT195" s="37">
        <f t="shared" si="82"/>
        <v>0</v>
      </c>
      <c r="BU195" s="37"/>
      <c r="BV195" s="37"/>
      <c r="BW195" s="37">
        <f t="shared" si="83"/>
        <v>0</v>
      </c>
      <c r="BX195" s="37">
        <f t="shared" si="84"/>
        <v>0</v>
      </c>
      <c r="BY195" s="37"/>
      <c r="BZ195" s="37"/>
      <c r="CA195" s="37">
        <f t="shared" si="85"/>
        <v>0</v>
      </c>
      <c r="CB195" s="37">
        <f t="shared" si="86"/>
        <v>0</v>
      </c>
      <c r="CC195" s="37"/>
      <c r="CD195" s="37"/>
      <c r="CE195" s="37">
        <f t="shared" si="87"/>
        <v>0</v>
      </c>
      <c r="CF195" s="37">
        <f t="shared" si="88"/>
        <v>0</v>
      </c>
      <c r="CG195" s="37"/>
      <c r="CH195" s="37"/>
      <c r="CI195" s="37">
        <f t="shared" si="89"/>
        <v>0</v>
      </c>
      <c r="CJ195" s="37">
        <f t="shared" si="90"/>
        <v>0</v>
      </c>
      <c r="CK195" s="37"/>
      <c r="CL195" s="37"/>
      <c r="CM195" s="37">
        <f t="shared" si="91"/>
        <v>0</v>
      </c>
      <c r="CN195" s="37">
        <f t="shared" si="92"/>
        <v>0</v>
      </c>
      <c r="CO195" s="37"/>
      <c r="CP195" s="37"/>
      <c r="CQ195" s="37">
        <f t="shared" si="93"/>
        <v>0</v>
      </c>
      <c r="CR195" s="37">
        <f t="shared" si="94"/>
        <v>0</v>
      </c>
      <c r="CS195" s="37"/>
      <c r="CT195" s="37"/>
      <c r="CU195" s="37">
        <f t="shared" si="95"/>
        <v>0</v>
      </c>
      <c r="CV195" s="37">
        <f t="shared" si="96"/>
        <v>0</v>
      </c>
      <c r="CW195" s="37"/>
      <c r="CX195" s="37"/>
      <c r="CY195" s="37">
        <f t="shared" si="97"/>
        <v>0</v>
      </c>
      <c r="CZ195" s="37">
        <f t="shared" si="98"/>
        <v>0</v>
      </c>
      <c r="DA195" s="37"/>
      <c r="DB195" s="37"/>
      <c r="DC195" s="37">
        <f t="shared" si="99"/>
        <v>0</v>
      </c>
      <c r="DD195" s="37">
        <f t="shared" si="100"/>
        <v>0</v>
      </c>
      <c r="DE195" s="37"/>
      <c r="DF195" s="37"/>
      <c r="DG195" s="37">
        <f t="shared" si="101"/>
        <v>0</v>
      </c>
      <c r="DH195" s="37">
        <f t="shared" si="102"/>
        <v>0</v>
      </c>
      <c r="DI195" s="37"/>
      <c r="DJ195" s="37"/>
      <c r="DK195" s="37">
        <f t="shared" si="103"/>
        <v>0</v>
      </c>
      <c r="DL195" s="37">
        <f t="shared" si="104"/>
        <v>0</v>
      </c>
      <c r="DM195" s="37"/>
      <c r="DN195" s="37"/>
      <c r="DO195" s="37">
        <f t="shared" si="105"/>
        <v>0</v>
      </c>
      <c r="DP195" s="37">
        <f t="shared" si="106"/>
        <v>0</v>
      </c>
      <c r="DQ195" s="37"/>
      <c r="DR195" s="37"/>
      <c r="DS195" s="37">
        <f t="shared" si="107"/>
        <v>0</v>
      </c>
      <c r="DT195" s="37">
        <f t="shared" si="108"/>
        <v>0</v>
      </c>
      <c r="DU195" s="37"/>
      <c r="DV195" s="37"/>
      <c r="DW195" s="37">
        <f t="shared" si="109"/>
        <v>0</v>
      </c>
      <c r="DX195" s="37">
        <f t="shared" si="110"/>
        <v>0</v>
      </c>
      <c r="DY195" s="37"/>
      <c r="DZ195" s="37"/>
      <c r="EA195" s="37">
        <f t="shared" si="111"/>
        <v>0</v>
      </c>
      <c r="EB195" s="37">
        <f t="shared" si="112"/>
        <v>0</v>
      </c>
      <c r="EC195" s="32">
        <f>Y195+AC195+AG195+AK195+AO195+AS195+AW195+BA195+BE195+BI195+BM195+BQ195+BU195+BY195+CC195+CG195+CK195+CO195+CS195+CW195+DA195+DE195+DI195+DM195+DQ195+DU195+DY195</f>
        <v>572793</v>
      </c>
      <c r="ED195" s="32">
        <v>0</v>
      </c>
      <c r="EE195" s="32">
        <v>0</v>
      </c>
      <c r="EF195" s="58" t="s">
        <v>1532</v>
      </c>
      <c r="EG195" s="46" t="s">
        <v>2061</v>
      </c>
      <c r="EH195" s="58" t="s">
        <v>2062</v>
      </c>
      <c r="EI195" s="46"/>
      <c r="EJ195" s="46"/>
      <c r="EK195" s="46"/>
      <c r="EL195" s="46"/>
      <c r="EM195" s="46"/>
      <c r="EN195" s="46"/>
      <c r="EO195" s="46"/>
      <c r="EP195" s="46"/>
      <c r="EQ195" s="46"/>
    </row>
    <row r="196" spans="1:147" ht="19.5" customHeight="1">
      <c r="A196" s="28"/>
      <c r="B196" s="45" t="s">
        <v>2116</v>
      </c>
      <c r="C196" s="46" t="s">
        <v>1920</v>
      </c>
      <c r="D196" s="46" t="s">
        <v>1921</v>
      </c>
      <c r="E196" s="46" t="s">
        <v>1921</v>
      </c>
      <c r="F196" s="46" t="s">
        <v>855</v>
      </c>
      <c r="G196" s="46"/>
      <c r="H196" s="46"/>
      <c r="I196" s="46" t="s">
        <v>1655</v>
      </c>
      <c r="J196" s="46">
        <v>710000000</v>
      </c>
      <c r="K196" s="46" t="s">
        <v>1531</v>
      </c>
      <c r="L196" s="46" t="s">
        <v>2101</v>
      </c>
      <c r="M196" s="46" t="s">
        <v>359</v>
      </c>
      <c r="N196" s="46">
        <v>150000000</v>
      </c>
      <c r="O196" s="46" t="s">
        <v>2087</v>
      </c>
      <c r="P196" s="46"/>
      <c r="Q196" s="46" t="s">
        <v>1923</v>
      </c>
      <c r="R196" s="46"/>
      <c r="S196" s="46"/>
      <c r="T196" s="46">
        <v>0</v>
      </c>
      <c r="U196" s="46">
        <v>0</v>
      </c>
      <c r="V196" s="46">
        <v>100</v>
      </c>
      <c r="W196" s="46" t="s">
        <v>1924</v>
      </c>
      <c r="X196" s="46" t="s">
        <v>886</v>
      </c>
      <c r="Y196" s="55">
        <v>20098</v>
      </c>
      <c r="Z196" s="56">
        <v>2495</v>
      </c>
      <c r="AA196" s="56">
        <f>Y196*Z196</f>
        <v>50144510</v>
      </c>
      <c r="AB196" s="57">
        <f>AA196*1.12</f>
        <v>56161851.2</v>
      </c>
      <c r="AC196" s="55">
        <v>60294</v>
      </c>
      <c r="AD196" s="56">
        <v>2495</v>
      </c>
      <c r="AE196" s="56">
        <f>AC196*AD196</f>
        <v>150433530</v>
      </c>
      <c r="AF196" s="57">
        <f>AE196*1.12</f>
        <v>168485553.60000002</v>
      </c>
      <c r="AG196" s="55">
        <v>60294</v>
      </c>
      <c r="AH196" s="56">
        <v>2495</v>
      </c>
      <c r="AI196" s="56">
        <f>AG196*AH196</f>
        <v>150433530</v>
      </c>
      <c r="AJ196" s="57">
        <f>AI196*1.12</f>
        <v>168485553.60000002</v>
      </c>
      <c r="AK196" s="55">
        <v>60294</v>
      </c>
      <c r="AL196" s="56">
        <v>2495</v>
      </c>
      <c r="AM196" s="56">
        <f>AK196*AL196</f>
        <v>150433530</v>
      </c>
      <c r="AN196" s="57">
        <f>AM196*1.12</f>
        <v>168485553.60000002</v>
      </c>
      <c r="AO196" s="55">
        <v>60294</v>
      </c>
      <c r="AP196" s="56">
        <v>2495</v>
      </c>
      <c r="AQ196" s="56">
        <f>AO196*AP196</f>
        <v>150433530</v>
      </c>
      <c r="AR196" s="57">
        <f>AQ196*1.12</f>
        <v>168485553.60000002</v>
      </c>
      <c r="AS196" s="55">
        <v>60294</v>
      </c>
      <c r="AT196" s="56">
        <v>2495</v>
      </c>
      <c r="AU196" s="56">
        <f>AS196*AT196</f>
        <v>150433530</v>
      </c>
      <c r="AV196" s="57">
        <f>AU196*1.12</f>
        <v>168485553.60000002</v>
      </c>
      <c r="AW196" s="55">
        <v>60294</v>
      </c>
      <c r="AX196" s="56">
        <v>2495</v>
      </c>
      <c r="AY196" s="56">
        <f>AW196*AX196</f>
        <v>150433530</v>
      </c>
      <c r="AZ196" s="57">
        <f>AY196*1.12</f>
        <v>168485553.60000002</v>
      </c>
      <c r="BA196" s="55">
        <v>60294</v>
      </c>
      <c r="BB196" s="56">
        <v>2495</v>
      </c>
      <c r="BC196" s="56">
        <f>BA196*BB196</f>
        <v>150433530</v>
      </c>
      <c r="BD196" s="57">
        <f>BC196*1.12</f>
        <v>168485553.60000002</v>
      </c>
      <c r="BE196" s="55">
        <v>60294</v>
      </c>
      <c r="BF196" s="56">
        <v>2495</v>
      </c>
      <c r="BG196" s="56">
        <f>BE196*BF196</f>
        <v>150433530</v>
      </c>
      <c r="BH196" s="57">
        <f>BG196*1.12</f>
        <v>168485553.60000002</v>
      </c>
      <c r="BI196" s="55">
        <v>60294</v>
      </c>
      <c r="BJ196" s="56">
        <v>2495</v>
      </c>
      <c r="BK196" s="56">
        <f>BI196*BJ196</f>
        <v>150433530</v>
      </c>
      <c r="BL196" s="57">
        <f>BK196*1.12</f>
        <v>168485553.60000002</v>
      </c>
      <c r="BM196" s="37"/>
      <c r="BN196" s="37"/>
      <c r="BO196" s="37">
        <f>BM196*BN196</f>
        <v>0</v>
      </c>
      <c r="BP196" s="37">
        <f>IF(AR196="С НДС",BO196*1.12,BO196)</f>
        <v>0</v>
      </c>
      <c r="BQ196" s="37"/>
      <c r="BR196" s="37"/>
      <c r="BS196" s="37">
        <f>BQ196*BR196</f>
        <v>0</v>
      </c>
      <c r="BT196" s="37">
        <f>IF(AV196="С НДС",BS196*1.12,BS196)</f>
        <v>0</v>
      </c>
      <c r="BU196" s="37"/>
      <c r="BV196" s="37"/>
      <c r="BW196" s="37">
        <f>BU196*BV196</f>
        <v>0</v>
      </c>
      <c r="BX196" s="37">
        <f>IF(AZ196="С НДС",BW196*1.12,BW196)</f>
        <v>0</v>
      </c>
      <c r="BY196" s="37"/>
      <c r="BZ196" s="37"/>
      <c r="CA196" s="37">
        <f>BY196*BZ196</f>
        <v>0</v>
      </c>
      <c r="CB196" s="37">
        <f>IF(BD196="С НДС",CA196*1.12,CA196)</f>
        <v>0</v>
      </c>
      <c r="CC196" s="37"/>
      <c r="CD196" s="37"/>
      <c r="CE196" s="37">
        <f>CC196*CD196</f>
        <v>0</v>
      </c>
      <c r="CF196" s="37">
        <f>IF(BH196="С НДС",CE196*1.12,CE196)</f>
        <v>0</v>
      </c>
      <c r="CG196" s="37"/>
      <c r="CH196" s="37"/>
      <c r="CI196" s="37">
        <f>CG196*CH196</f>
        <v>0</v>
      </c>
      <c r="CJ196" s="37">
        <f>IF(BL196="С НДС",CI196*1.12,CI196)</f>
        <v>0</v>
      </c>
      <c r="CK196" s="37"/>
      <c r="CL196" s="37"/>
      <c r="CM196" s="37">
        <f>CK196*CL196</f>
        <v>0</v>
      </c>
      <c r="CN196" s="37">
        <f>IF(BP196="С НДС",CM196*1.12,CM196)</f>
        <v>0</v>
      </c>
      <c r="CO196" s="37"/>
      <c r="CP196" s="37"/>
      <c r="CQ196" s="37">
        <f>CO196*CP196</f>
        <v>0</v>
      </c>
      <c r="CR196" s="37">
        <f>IF(BT196="С НДС",CQ196*1.12,CQ196)</f>
        <v>0</v>
      </c>
      <c r="CS196" s="37"/>
      <c r="CT196" s="37"/>
      <c r="CU196" s="37">
        <f>CS196*CT196</f>
        <v>0</v>
      </c>
      <c r="CV196" s="37">
        <f>IF(BX196="С НДС",CU196*1.12,CU196)</f>
        <v>0</v>
      </c>
      <c r="CW196" s="37"/>
      <c r="CX196" s="37"/>
      <c r="CY196" s="37">
        <f>CW196*CX196</f>
        <v>0</v>
      </c>
      <c r="CZ196" s="37">
        <f>IF(CB196="С НДС",CY196*1.12,CY196)</f>
        <v>0</v>
      </c>
      <c r="DA196" s="37"/>
      <c r="DB196" s="37"/>
      <c r="DC196" s="37">
        <f>DA196*DB196</f>
        <v>0</v>
      </c>
      <c r="DD196" s="37">
        <f>IF(CF196="С НДС",DC196*1.12,DC196)</f>
        <v>0</v>
      </c>
      <c r="DE196" s="37"/>
      <c r="DF196" s="37"/>
      <c r="DG196" s="37">
        <f>DE196*DF196</f>
        <v>0</v>
      </c>
      <c r="DH196" s="37">
        <f>IF(CJ196="С НДС",DG196*1.12,DG196)</f>
        <v>0</v>
      </c>
      <c r="DI196" s="37"/>
      <c r="DJ196" s="37"/>
      <c r="DK196" s="37">
        <f>DI196*DJ196</f>
        <v>0</v>
      </c>
      <c r="DL196" s="37">
        <f>IF(CN196="С НДС",DK196*1.12,DK196)</f>
        <v>0</v>
      </c>
      <c r="DM196" s="37"/>
      <c r="DN196" s="37"/>
      <c r="DO196" s="37">
        <f>DM196*DN196</f>
        <v>0</v>
      </c>
      <c r="DP196" s="37">
        <f>IF(CR196="С НДС",DO196*1.12,DO196)</f>
        <v>0</v>
      </c>
      <c r="DQ196" s="37"/>
      <c r="DR196" s="37"/>
      <c r="DS196" s="37">
        <f>DQ196*DR196</f>
        <v>0</v>
      </c>
      <c r="DT196" s="37">
        <f>IF(CV196="С НДС",DS196*1.12,DS196)</f>
        <v>0</v>
      </c>
      <c r="DU196" s="37"/>
      <c r="DV196" s="37"/>
      <c r="DW196" s="37">
        <f>DU196*DV196</f>
        <v>0</v>
      </c>
      <c r="DX196" s="37">
        <f>IF(CZ196="С НДС",DW196*1.12,DW196)</f>
        <v>0</v>
      </c>
      <c r="DY196" s="37"/>
      <c r="DZ196" s="37"/>
      <c r="EA196" s="37">
        <f>DY196*DZ196</f>
        <v>0</v>
      </c>
      <c r="EB196" s="37">
        <f>IF(DD196="С НДС",EA196*1.12,EA196)</f>
        <v>0</v>
      </c>
      <c r="EC196" s="32">
        <f>Y196+AC196+AG196+AK196+AO196+AS196+AW196+BA196+BE196+BI196+BM196+BQ196+BU196+BY196+CC196+CG196+CK196+CO196+CS196+CW196+DA196+DE196+DI196+DM196+DQ196+DU196+DY196</f>
        <v>562744</v>
      </c>
      <c r="ED196" s="32">
        <f>AA196+AE196+AI196+AM196+AQ196+AU196+AY196+BC196+BG196+BK196</f>
        <v>1404046280</v>
      </c>
      <c r="EE196" s="32">
        <f>IF(X196="С НДС",ED196*1.12,ED196)</f>
        <v>1572531833.6000001</v>
      </c>
      <c r="EF196" s="58" t="s">
        <v>1532</v>
      </c>
      <c r="EG196" s="46" t="s">
        <v>2061</v>
      </c>
      <c r="EH196" s="58" t="s">
        <v>2062</v>
      </c>
      <c r="EI196" s="46"/>
      <c r="EJ196" s="46"/>
      <c r="EK196" s="46"/>
      <c r="EL196" s="46"/>
      <c r="EM196" s="46"/>
      <c r="EN196" s="46"/>
      <c r="EO196" s="46"/>
      <c r="EP196" s="46"/>
      <c r="EQ196" s="46"/>
    </row>
    <row r="197" spans="1:147" ht="19.5" customHeight="1">
      <c r="A197" s="28"/>
      <c r="B197" s="34" t="s">
        <v>1943</v>
      </c>
      <c r="C197" s="63" t="s">
        <v>1920</v>
      </c>
      <c r="D197" s="63" t="s">
        <v>1921</v>
      </c>
      <c r="E197" s="63" t="s">
        <v>1921</v>
      </c>
      <c r="F197" s="63" t="s">
        <v>855</v>
      </c>
      <c r="G197" s="63"/>
      <c r="H197" s="63"/>
      <c r="I197" s="63">
        <v>100</v>
      </c>
      <c r="J197" s="63">
        <v>710000000</v>
      </c>
      <c r="K197" s="63" t="s">
        <v>1745</v>
      </c>
      <c r="L197" s="63" t="s">
        <v>1912</v>
      </c>
      <c r="M197" s="63" t="s">
        <v>359</v>
      </c>
      <c r="N197" s="27">
        <v>231010000</v>
      </c>
      <c r="O197" s="63" t="s">
        <v>1944</v>
      </c>
      <c r="P197" s="63"/>
      <c r="Q197" s="63" t="s">
        <v>1923</v>
      </c>
      <c r="R197" s="63"/>
      <c r="S197" s="63"/>
      <c r="T197" s="63">
        <v>0</v>
      </c>
      <c r="U197" s="63">
        <v>0</v>
      </c>
      <c r="V197" s="63">
        <v>100</v>
      </c>
      <c r="W197" s="63" t="s">
        <v>1924</v>
      </c>
      <c r="X197" s="63" t="s">
        <v>886</v>
      </c>
      <c r="Y197" s="44">
        <v>2975</v>
      </c>
      <c r="Z197" s="37">
        <v>1656</v>
      </c>
      <c r="AA197" s="37">
        <f t="shared" si="59"/>
        <v>4926600</v>
      </c>
      <c r="AB197" s="32">
        <f t="shared" si="60"/>
        <v>5517792.000000001</v>
      </c>
      <c r="AC197" s="44">
        <v>5950</v>
      </c>
      <c r="AD197" s="37">
        <v>1656</v>
      </c>
      <c r="AE197" s="37">
        <f t="shared" si="61"/>
        <v>9853200</v>
      </c>
      <c r="AF197" s="32">
        <f t="shared" si="65"/>
        <v>11035584.000000002</v>
      </c>
      <c r="AG197" s="44">
        <v>5950</v>
      </c>
      <c r="AH197" s="37">
        <v>1656</v>
      </c>
      <c r="AI197" s="37">
        <f t="shared" si="62"/>
        <v>9853200</v>
      </c>
      <c r="AJ197" s="32">
        <f t="shared" si="66"/>
        <v>11035584.000000002</v>
      </c>
      <c r="AK197" s="44">
        <v>5950</v>
      </c>
      <c r="AL197" s="37">
        <v>1656</v>
      </c>
      <c r="AM197" s="37">
        <f t="shared" si="63"/>
        <v>9853200</v>
      </c>
      <c r="AN197" s="32">
        <f t="shared" si="67"/>
        <v>11035584.000000002</v>
      </c>
      <c r="AO197" s="44">
        <v>5950</v>
      </c>
      <c r="AP197" s="37">
        <v>1656</v>
      </c>
      <c r="AQ197" s="37">
        <f t="shared" si="64"/>
        <v>9853200</v>
      </c>
      <c r="AR197" s="32">
        <f t="shared" si="68"/>
        <v>11035584.000000002</v>
      </c>
      <c r="AS197" s="44">
        <v>5950</v>
      </c>
      <c r="AT197" s="37">
        <v>1656</v>
      </c>
      <c r="AU197" s="37">
        <f t="shared" si="69"/>
        <v>9853200</v>
      </c>
      <c r="AV197" s="32">
        <f t="shared" si="74"/>
        <v>11035584.000000002</v>
      </c>
      <c r="AW197" s="44">
        <v>5950</v>
      </c>
      <c r="AX197" s="37">
        <v>1656</v>
      </c>
      <c r="AY197" s="37">
        <f t="shared" si="70"/>
        <v>9853200</v>
      </c>
      <c r="AZ197" s="32">
        <f t="shared" si="75"/>
        <v>11035584.000000002</v>
      </c>
      <c r="BA197" s="44">
        <v>5950</v>
      </c>
      <c r="BB197" s="37">
        <v>1656</v>
      </c>
      <c r="BC197" s="37">
        <f t="shared" si="71"/>
        <v>9853200</v>
      </c>
      <c r="BD197" s="32">
        <f t="shared" si="76"/>
        <v>11035584.000000002</v>
      </c>
      <c r="BE197" s="44">
        <v>5950</v>
      </c>
      <c r="BF197" s="37">
        <v>1656</v>
      </c>
      <c r="BG197" s="37">
        <f t="shared" si="72"/>
        <v>9853200</v>
      </c>
      <c r="BH197" s="32">
        <f t="shared" si="77"/>
        <v>11035584.000000002</v>
      </c>
      <c r="BI197" s="44">
        <v>5950</v>
      </c>
      <c r="BJ197" s="37">
        <v>1656</v>
      </c>
      <c r="BK197" s="37">
        <f t="shared" si="73"/>
        <v>9853200</v>
      </c>
      <c r="BL197" s="32">
        <f t="shared" si="78"/>
        <v>11035584.000000002</v>
      </c>
      <c r="BM197" s="37"/>
      <c r="BN197" s="37"/>
      <c r="BO197" s="37">
        <f t="shared" si="79"/>
        <v>0</v>
      </c>
      <c r="BP197" s="37">
        <f t="shared" si="80"/>
        <v>0</v>
      </c>
      <c r="BQ197" s="37"/>
      <c r="BR197" s="37"/>
      <c r="BS197" s="37">
        <f t="shared" si="81"/>
        <v>0</v>
      </c>
      <c r="BT197" s="37">
        <f t="shared" si="82"/>
        <v>0</v>
      </c>
      <c r="BU197" s="37"/>
      <c r="BV197" s="37"/>
      <c r="BW197" s="37">
        <f t="shared" si="83"/>
        <v>0</v>
      </c>
      <c r="BX197" s="37">
        <f t="shared" si="84"/>
        <v>0</v>
      </c>
      <c r="BY197" s="37"/>
      <c r="BZ197" s="37"/>
      <c r="CA197" s="37">
        <f t="shared" si="85"/>
        <v>0</v>
      </c>
      <c r="CB197" s="37">
        <f t="shared" si="86"/>
        <v>0</v>
      </c>
      <c r="CC197" s="37"/>
      <c r="CD197" s="37"/>
      <c r="CE197" s="37">
        <f t="shared" si="87"/>
        <v>0</v>
      </c>
      <c r="CF197" s="37">
        <f t="shared" si="88"/>
        <v>0</v>
      </c>
      <c r="CG197" s="37"/>
      <c r="CH197" s="37"/>
      <c r="CI197" s="37">
        <f t="shared" si="89"/>
        <v>0</v>
      </c>
      <c r="CJ197" s="37">
        <f t="shared" si="90"/>
        <v>0</v>
      </c>
      <c r="CK197" s="37"/>
      <c r="CL197" s="37"/>
      <c r="CM197" s="37">
        <f t="shared" si="91"/>
        <v>0</v>
      </c>
      <c r="CN197" s="37">
        <f t="shared" si="92"/>
        <v>0</v>
      </c>
      <c r="CO197" s="37"/>
      <c r="CP197" s="37"/>
      <c r="CQ197" s="37">
        <f t="shared" si="93"/>
        <v>0</v>
      </c>
      <c r="CR197" s="37">
        <f t="shared" si="94"/>
        <v>0</v>
      </c>
      <c r="CS197" s="37"/>
      <c r="CT197" s="37"/>
      <c r="CU197" s="37">
        <f t="shared" si="95"/>
        <v>0</v>
      </c>
      <c r="CV197" s="37">
        <f t="shared" si="96"/>
        <v>0</v>
      </c>
      <c r="CW197" s="37"/>
      <c r="CX197" s="37"/>
      <c r="CY197" s="37">
        <f t="shared" si="97"/>
        <v>0</v>
      </c>
      <c r="CZ197" s="37">
        <f t="shared" si="98"/>
        <v>0</v>
      </c>
      <c r="DA197" s="37"/>
      <c r="DB197" s="37"/>
      <c r="DC197" s="37">
        <f t="shared" si="99"/>
        <v>0</v>
      </c>
      <c r="DD197" s="37">
        <f t="shared" si="100"/>
        <v>0</v>
      </c>
      <c r="DE197" s="37"/>
      <c r="DF197" s="37"/>
      <c r="DG197" s="37">
        <f t="shared" si="101"/>
        <v>0</v>
      </c>
      <c r="DH197" s="37">
        <f t="shared" si="102"/>
        <v>0</v>
      </c>
      <c r="DI197" s="37"/>
      <c r="DJ197" s="37"/>
      <c r="DK197" s="37">
        <f t="shared" si="103"/>
        <v>0</v>
      </c>
      <c r="DL197" s="37">
        <f t="shared" si="104"/>
        <v>0</v>
      </c>
      <c r="DM197" s="37"/>
      <c r="DN197" s="37"/>
      <c r="DO197" s="37">
        <f t="shared" si="105"/>
        <v>0</v>
      </c>
      <c r="DP197" s="37">
        <f t="shared" si="106"/>
        <v>0</v>
      </c>
      <c r="DQ197" s="37"/>
      <c r="DR197" s="37"/>
      <c r="DS197" s="37">
        <f t="shared" si="107"/>
        <v>0</v>
      </c>
      <c r="DT197" s="37">
        <f t="shared" si="108"/>
        <v>0</v>
      </c>
      <c r="DU197" s="37"/>
      <c r="DV197" s="37"/>
      <c r="DW197" s="37">
        <f t="shared" si="109"/>
        <v>0</v>
      </c>
      <c r="DX197" s="37">
        <f t="shared" si="110"/>
        <v>0</v>
      </c>
      <c r="DY197" s="37"/>
      <c r="DZ197" s="37"/>
      <c r="EA197" s="37">
        <f t="shared" si="111"/>
        <v>0</v>
      </c>
      <c r="EB197" s="37">
        <f t="shared" si="112"/>
        <v>0</v>
      </c>
      <c r="EC197" s="32">
        <f t="shared" si="113"/>
        <v>56525</v>
      </c>
      <c r="ED197" s="32">
        <v>0</v>
      </c>
      <c r="EE197" s="32">
        <v>0</v>
      </c>
      <c r="EF197" s="38" t="s">
        <v>1532</v>
      </c>
      <c r="EG197" s="63" t="s">
        <v>2061</v>
      </c>
      <c r="EH197" s="38" t="s">
        <v>2062</v>
      </c>
      <c r="EI197" s="68"/>
      <c r="EJ197" s="68"/>
      <c r="EK197" s="68"/>
      <c r="EL197" s="68"/>
      <c r="EM197" s="68"/>
      <c r="EN197" s="68"/>
      <c r="EO197" s="68"/>
      <c r="EP197" s="68"/>
      <c r="EQ197" s="68"/>
    </row>
    <row r="198" spans="1:147" ht="19.5" customHeight="1">
      <c r="A198" s="28"/>
      <c r="B198" s="45" t="s">
        <v>2088</v>
      </c>
      <c r="C198" s="46" t="s">
        <v>1920</v>
      </c>
      <c r="D198" s="46" t="s">
        <v>1921</v>
      </c>
      <c r="E198" s="46" t="s">
        <v>1921</v>
      </c>
      <c r="F198" s="46" t="s">
        <v>855</v>
      </c>
      <c r="G198" s="46"/>
      <c r="H198" s="46"/>
      <c r="I198" s="46" t="s">
        <v>1655</v>
      </c>
      <c r="J198" s="46">
        <v>710000000</v>
      </c>
      <c r="K198" s="46" t="s">
        <v>1531</v>
      </c>
      <c r="L198" s="46" t="s">
        <v>1912</v>
      </c>
      <c r="M198" s="46" t="s">
        <v>359</v>
      </c>
      <c r="N198" s="46">
        <v>230000000</v>
      </c>
      <c r="O198" s="46" t="s">
        <v>2089</v>
      </c>
      <c r="P198" s="46"/>
      <c r="Q198" s="46" t="s">
        <v>1923</v>
      </c>
      <c r="R198" s="46"/>
      <c r="S198" s="46"/>
      <c r="T198" s="46">
        <v>0</v>
      </c>
      <c r="U198" s="46">
        <v>0</v>
      </c>
      <c r="V198" s="46">
        <v>100</v>
      </c>
      <c r="W198" s="46" t="s">
        <v>1924</v>
      </c>
      <c r="X198" s="46" t="s">
        <v>886</v>
      </c>
      <c r="Y198" s="59">
        <v>9140</v>
      </c>
      <c r="Z198" s="56">
        <v>2495</v>
      </c>
      <c r="AA198" s="56">
        <f t="shared" si="59"/>
        <v>22804300</v>
      </c>
      <c r="AB198" s="57">
        <f>AA198*1.12</f>
        <v>25540816.000000004</v>
      </c>
      <c r="AC198" s="59">
        <v>18280</v>
      </c>
      <c r="AD198" s="56">
        <v>2495</v>
      </c>
      <c r="AE198" s="56">
        <f t="shared" si="61"/>
        <v>45608600</v>
      </c>
      <c r="AF198" s="57">
        <f t="shared" si="65"/>
        <v>51081632.00000001</v>
      </c>
      <c r="AG198" s="60">
        <v>18280</v>
      </c>
      <c r="AH198" s="56">
        <v>2495</v>
      </c>
      <c r="AI198" s="56">
        <f t="shared" si="62"/>
        <v>45608600</v>
      </c>
      <c r="AJ198" s="57">
        <f t="shared" si="66"/>
        <v>51081632.00000001</v>
      </c>
      <c r="AK198" s="60">
        <v>18280</v>
      </c>
      <c r="AL198" s="56">
        <v>2495</v>
      </c>
      <c r="AM198" s="56">
        <f t="shared" si="63"/>
        <v>45608600</v>
      </c>
      <c r="AN198" s="57">
        <f t="shared" si="67"/>
        <v>51081632.00000001</v>
      </c>
      <c r="AO198" s="60">
        <v>18280</v>
      </c>
      <c r="AP198" s="56">
        <v>2495</v>
      </c>
      <c r="AQ198" s="56">
        <f t="shared" si="64"/>
        <v>45608600</v>
      </c>
      <c r="AR198" s="57">
        <f t="shared" si="68"/>
        <v>51081632.00000001</v>
      </c>
      <c r="AS198" s="60">
        <v>18280</v>
      </c>
      <c r="AT198" s="56">
        <v>2495</v>
      </c>
      <c r="AU198" s="56">
        <f t="shared" si="69"/>
        <v>45608600</v>
      </c>
      <c r="AV198" s="57">
        <f t="shared" si="74"/>
        <v>51081632.00000001</v>
      </c>
      <c r="AW198" s="60">
        <v>18280</v>
      </c>
      <c r="AX198" s="56">
        <v>2495</v>
      </c>
      <c r="AY198" s="56">
        <f t="shared" si="70"/>
        <v>45608600</v>
      </c>
      <c r="AZ198" s="57">
        <f t="shared" si="75"/>
        <v>51081632.00000001</v>
      </c>
      <c r="BA198" s="60">
        <v>18280</v>
      </c>
      <c r="BB198" s="56">
        <v>2495</v>
      </c>
      <c r="BC198" s="56">
        <f t="shared" si="71"/>
        <v>45608600</v>
      </c>
      <c r="BD198" s="57">
        <f t="shared" si="76"/>
        <v>51081632.00000001</v>
      </c>
      <c r="BE198" s="60">
        <v>18280</v>
      </c>
      <c r="BF198" s="56">
        <v>2495</v>
      </c>
      <c r="BG198" s="56">
        <f t="shared" si="72"/>
        <v>45608600</v>
      </c>
      <c r="BH198" s="57">
        <f t="shared" si="77"/>
        <v>51081632.00000001</v>
      </c>
      <c r="BI198" s="60">
        <v>18280</v>
      </c>
      <c r="BJ198" s="56">
        <v>2495</v>
      </c>
      <c r="BK198" s="56">
        <f t="shared" si="73"/>
        <v>45608600</v>
      </c>
      <c r="BL198" s="57">
        <f t="shared" si="78"/>
        <v>51081632.00000001</v>
      </c>
      <c r="BM198" s="37"/>
      <c r="BN198" s="37"/>
      <c r="BO198" s="37">
        <f>BM198*BN198</f>
        <v>0</v>
      </c>
      <c r="BP198" s="37">
        <f>IF(AR198="С НДС",BO198*1.12,BO198)</f>
        <v>0</v>
      </c>
      <c r="BQ198" s="37"/>
      <c r="BR198" s="37"/>
      <c r="BS198" s="37">
        <f>BQ198*BR198</f>
        <v>0</v>
      </c>
      <c r="BT198" s="37">
        <f>IF(AV198="С НДС",BS198*1.12,BS198)</f>
        <v>0</v>
      </c>
      <c r="BU198" s="37"/>
      <c r="BV198" s="37"/>
      <c r="BW198" s="37">
        <f>BU198*BV198</f>
        <v>0</v>
      </c>
      <c r="BX198" s="37">
        <f>IF(AZ198="С НДС",BW198*1.12,BW198)</f>
        <v>0</v>
      </c>
      <c r="BY198" s="37"/>
      <c r="BZ198" s="37"/>
      <c r="CA198" s="37">
        <f>BY198*BZ198</f>
        <v>0</v>
      </c>
      <c r="CB198" s="37">
        <f>IF(BD198="С НДС",CA198*1.12,CA198)</f>
        <v>0</v>
      </c>
      <c r="CC198" s="37"/>
      <c r="CD198" s="37"/>
      <c r="CE198" s="37">
        <f>CC198*CD198</f>
        <v>0</v>
      </c>
      <c r="CF198" s="37">
        <f>IF(BH198="С НДС",CE198*1.12,CE198)</f>
        <v>0</v>
      </c>
      <c r="CG198" s="37"/>
      <c r="CH198" s="37"/>
      <c r="CI198" s="37">
        <f>CG198*CH198</f>
        <v>0</v>
      </c>
      <c r="CJ198" s="37">
        <f>IF(BL198="С НДС",CI198*1.12,CI198)</f>
        <v>0</v>
      </c>
      <c r="CK198" s="37"/>
      <c r="CL198" s="37"/>
      <c r="CM198" s="37">
        <f>CK198*CL198</f>
        <v>0</v>
      </c>
      <c r="CN198" s="37">
        <f>IF(BP198="С НДС",CM198*1.12,CM198)</f>
        <v>0</v>
      </c>
      <c r="CO198" s="37"/>
      <c r="CP198" s="37"/>
      <c r="CQ198" s="37">
        <f>CO198*CP198</f>
        <v>0</v>
      </c>
      <c r="CR198" s="37">
        <f>IF(BT198="С НДС",CQ198*1.12,CQ198)</f>
        <v>0</v>
      </c>
      <c r="CS198" s="37"/>
      <c r="CT198" s="37"/>
      <c r="CU198" s="37">
        <f>CS198*CT198</f>
        <v>0</v>
      </c>
      <c r="CV198" s="37">
        <f>IF(BX198="С НДС",CU198*1.12,CU198)</f>
        <v>0</v>
      </c>
      <c r="CW198" s="37"/>
      <c r="CX198" s="37"/>
      <c r="CY198" s="37">
        <f>CW198*CX198</f>
        <v>0</v>
      </c>
      <c r="CZ198" s="37">
        <f>IF(CB198="С НДС",CY198*1.12,CY198)</f>
        <v>0</v>
      </c>
      <c r="DA198" s="37"/>
      <c r="DB198" s="37"/>
      <c r="DC198" s="37">
        <f>DA198*DB198</f>
        <v>0</v>
      </c>
      <c r="DD198" s="37">
        <f>IF(CF198="С НДС",DC198*1.12,DC198)</f>
        <v>0</v>
      </c>
      <c r="DE198" s="37"/>
      <c r="DF198" s="37"/>
      <c r="DG198" s="37">
        <f>DE198*DF198</f>
        <v>0</v>
      </c>
      <c r="DH198" s="37">
        <f>IF(CJ198="С НДС",DG198*1.12,DG198)</f>
        <v>0</v>
      </c>
      <c r="DI198" s="37"/>
      <c r="DJ198" s="37"/>
      <c r="DK198" s="37">
        <f>DI198*DJ198</f>
        <v>0</v>
      </c>
      <c r="DL198" s="37">
        <f>IF(CN198="С НДС",DK198*1.12,DK198)</f>
        <v>0</v>
      </c>
      <c r="DM198" s="37"/>
      <c r="DN198" s="37"/>
      <c r="DO198" s="37">
        <f>DM198*DN198</f>
        <v>0</v>
      </c>
      <c r="DP198" s="37">
        <f>IF(CR198="С НДС",DO198*1.12,DO198)</f>
        <v>0</v>
      </c>
      <c r="DQ198" s="37"/>
      <c r="DR198" s="37"/>
      <c r="DS198" s="37">
        <f>DQ198*DR198</f>
        <v>0</v>
      </c>
      <c r="DT198" s="37">
        <f>IF(CV198="С НДС",DS198*1.12,DS198)</f>
        <v>0</v>
      </c>
      <c r="DU198" s="37"/>
      <c r="DV198" s="37"/>
      <c r="DW198" s="37">
        <f>DU198*DV198</f>
        <v>0</v>
      </c>
      <c r="DX198" s="37">
        <f>IF(CZ198="С НДС",DW198*1.12,DW198)</f>
        <v>0</v>
      </c>
      <c r="DY198" s="37"/>
      <c r="DZ198" s="37"/>
      <c r="EA198" s="37">
        <f>DY198*DZ198</f>
        <v>0</v>
      </c>
      <c r="EB198" s="37">
        <f>IF(DD198="С НДС",EA198*1.12,EA198)</f>
        <v>0</v>
      </c>
      <c r="EC198" s="32">
        <f t="shared" si="113"/>
        <v>173660</v>
      </c>
      <c r="ED198" s="32">
        <v>0</v>
      </c>
      <c r="EE198" s="32">
        <v>0</v>
      </c>
      <c r="EF198" s="58" t="s">
        <v>1532</v>
      </c>
      <c r="EG198" s="46" t="s">
        <v>2061</v>
      </c>
      <c r="EH198" s="58" t="s">
        <v>2062</v>
      </c>
      <c r="EI198" s="46"/>
      <c r="EJ198" s="46"/>
      <c r="EK198" s="46"/>
      <c r="EL198" s="46"/>
      <c r="EM198" s="46"/>
      <c r="EN198" s="46"/>
      <c r="EO198" s="46"/>
      <c r="EP198" s="46"/>
      <c r="EQ198" s="46"/>
    </row>
    <row r="199" spans="1:147" ht="19.5" customHeight="1">
      <c r="A199" s="28"/>
      <c r="B199" s="45" t="s">
        <v>2117</v>
      </c>
      <c r="C199" s="46" t="s">
        <v>1920</v>
      </c>
      <c r="D199" s="46" t="s">
        <v>1921</v>
      </c>
      <c r="E199" s="46" t="s">
        <v>1921</v>
      </c>
      <c r="F199" s="46" t="s">
        <v>855</v>
      </c>
      <c r="G199" s="46"/>
      <c r="H199" s="46"/>
      <c r="I199" s="46" t="s">
        <v>1655</v>
      </c>
      <c r="J199" s="46">
        <v>710000000</v>
      </c>
      <c r="K199" s="46" t="s">
        <v>1531</v>
      </c>
      <c r="L199" s="46" t="s">
        <v>2101</v>
      </c>
      <c r="M199" s="46" t="s">
        <v>359</v>
      </c>
      <c r="N199" s="46">
        <v>230000000</v>
      </c>
      <c r="O199" s="46" t="s">
        <v>2089</v>
      </c>
      <c r="P199" s="46"/>
      <c r="Q199" s="46" t="s">
        <v>1923</v>
      </c>
      <c r="R199" s="46"/>
      <c r="S199" s="46"/>
      <c r="T199" s="46">
        <v>0</v>
      </c>
      <c r="U199" s="46">
        <v>0</v>
      </c>
      <c r="V199" s="46">
        <v>100</v>
      </c>
      <c r="W199" s="46" t="s">
        <v>1924</v>
      </c>
      <c r="X199" s="46" t="s">
        <v>886</v>
      </c>
      <c r="Y199" s="59">
        <v>6093</v>
      </c>
      <c r="Z199" s="56">
        <v>2495</v>
      </c>
      <c r="AA199" s="56">
        <f>Y199*Z199</f>
        <v>15202035</v>
      </c>
      <c r="AB199" s="57">
        <f>AA199*1.12</f>
        <v>17026279.200000003</v>
      </c>
      <c r="AC199" s="59">
        <v>18280</v>
      </c>
      <c r="AD199" s="56">
        <v>2495</v>
      </c>
      <c r="AE199" s="56">
        <f>AC199*AD199</f>
        <v>45608600</v>
      </c>
      <c r="AF199" s="57">
        <f>AE199*1.12</f>
        <v>51081632.00000001</v>
      </c>
      <c r="AG199" s="60">
        <v>18280</v>
      </c>
      <c r="AH199" s="56">
        <v>2495</v>
      </c>
      <c r="AI199" s="56">
        <f>AG199*AH199</f>
        <v>45608600</v>
      </c>
      <c r="AJ199" s="57">
        <f>AI199*1.12</f>
        <v>51081632.00000001</v>
      </c>
      <c r="AK199" s="60">
        <v>18280</v>
      </c>
      <c r="AL199" s="56">
        <v>2495</v>
      </c>
      <c r="AM199" s="56">
        <f>AK199*AL199</f>
        <v>45608600</v>
      </c>
      <c r="AN199" s="57">
        <f>AM199*1.12</f>
        <v>51081632.00000001</v>
      </c>
      <c r="AO199" s="60">
        <v>18280</v>
      </c>
      <c r="AP199" s="56">
        <v>2495</v>
      </c>
      <c r="AQ199" s="56">
        <f>AO199*AP199</f>
        <v>45608600</v>
      </c>
      <c r="AR199" s="57">
        <f>AQ199*1.12</f>
        <v>51081632.00000001</v>
      </c>
      <c r="AS199" s="60">
        <v>18280</v>
      </c>
      <c r="AT199" s="56">
        <v>2495</v>
      </c>
      <c r="AU199" s="56">
        <f>AS199*AT199</f>
        <v>45608600</v>
      </c>
      <c r="AV199" s="57">
        <f>AU199*1.12</f>
        <v>51081632.00000001</v>
      </c>
      <c r="AW199" s="60">
        <v>18280</v>
      </c>
      <c r="AX199" s="56">
        <v>2495</v>
      </c>
      <c r="AY199" s="56">
        <f>AW199*AX199</f>
        <v>45608600</v>
      </c>
      <c r="AZ199" s="57">
        <f>AY199*1.12</f>
        <v>51081632.00000001</v>
      </c>
      <c r="BA199" s="60">
        <v>18280</v>
      </c>
      <c r="BB199" s="56">
        <v>2495</v>
      </c>
      <c r="BC199" s="56">
        <f>BA199*BB199</f>
        <v>45608600</v>
      </c>
      <c r="BD199" s="57">
        <f>BC199*1.12</f>
        <v>51081632.00000001</v>
      </c>
      <c r="BE199" s="60">
        <v>18280</v>
      </c>
      <c r="BF199" s="56">
        <v>2495</v>
      </c>
      <c r="BG199" s="56">
        <f>BE199*BF199</f>
        <v>45608600</v>
      </c>
      <c r="BH199" s="57">
        <f>BG199*1.12</f>
        <v>51081632.00000001</v>
      </c>
      <c r="BI199" s="60">
        <v>18280</v>
      </c>
      <c r="BJ199" s="56">
        <v>2495</v>
      </c>
      <c r="BK199" s="56">
        <f>BI199*BJ199</f>
        <v>45608600</v>
      </c>
      <c r="BL199" s="57">
        <f>BK199*1.12</f>
        <v>51081632.00000001</v>
      </c>
      <c r="BM199" s="37"/>
      <c r="BN199" s="37"/>
      <c r="BO199" s="37">
        <f>BM199*BN199</f>
        <v>0</v>
      </c>
      <c r="BP199" s="37">
        <f>IF(AR199="С НДС",BO199*1.12,BO199)</f>
        <v>0</v>
      </c>
      <c r="BQ199" s="37"/>
      <c r="BR199" s="37"/>
      <c r="BS199" s="37">
        <f>BQ199*BR199</f>
        <v>0</v>
      </c>
      <c r="BT199" s="37">
        <f>IF(AV199="С НДС",BS199*1.12,BS199)</f>
        <v>0</v>
      </c>
      <c r="BU199" s="37"/>
      <c r="BV199" s="37"/>
      <c r="BW199" s="37">
        <f>BU199*BV199</f>
        <v>0</v>
      </c>
      <c r="BX199" s="37">
        <f>IF(AZ199="С НДС",BW199*1.12,BW199)</f>
        <v>0</v>
      </c>
      <c r="BY199" s="37"/>
      <c r="BZ199" s="37"/>
      <c r="CA199" s="37">
        <f>BY199*BZ199</f>
        <v>0</v>
      </c>
      <c r="CB199" s="37">
        <f>IF(BD199="С НДС",CA199*1.12,CA199)</f>
        <v>0</v>
      </c>
      <c r="CC199" s="37"/>
      <c r="CD199" s="37"/>
      <c r="CE199" s="37">
        <f>CC199*CD199</f>
        <v>0</v>
      </c>
      <c r="CF199" s="37">
        <f>IF(BH199="С НДС",CE199*1.12,CE199)</f>
        <v>0</v>
      </c>
      <c r="CG199" s="37"/>
      <c r="CH199" s="37"/>
      <c r="CI199" s="37">
        <f>CG199*CH199</f>
        <v>0</v>
      </c>
      <c r="CJ199" s="37">
        <f>IF(BL199="С НДС",CI199*1.12,CI199)</f>
        <v>0</v>
      </c>
      <c r="CK199" s="37"/>
      <c r="CL199" s="37"/>
      <c r="CM199" s="37">
        <f>CK199*CL199</f>
        <v>0</v>
      </c>
      <c r="CN199" s="37">
        <f>IF(BP199="С НДС",CM199*1.12,CM199)</f>
        <v>0</v>
      </c>
      <c r="CO199" s="37"/>
      <c r="CP199" s="37"/>
      <c r="CQ199" s="37">
        <f>CO199*CP199</f>
        <v>0</v>
      </c>
      <c r="CR199" s="37">
        <f>IF(BT199="С НДС",CQ199*1.12,CQ199)</f>
        <v>0</v>
      </c>
      <c r="CS199" s="37"/>
      <c r="CT199" s="37"/>
      <c r="CU199" s="37">
        <f>CS199*CT199</f>
        <v>0</v>
      </c>
      <c r="CV199" s="37">
        <f>IF(BX199="С НДС",CU199*1.12,CU199)</f>
        <v>0</v>
      </c>
      <c r="CW199" s="37"/>
      <c r="CX199" s="37"/>
      <c r="CY199" s="37">
        <f>CW199*CX199</f>
        <v>0</v>
      </c>
      <c r="CZ199" s="37">
        <f>IF(CB199="С НДС",CY199*1.12,CY199)</f>
        <v>0</v>
      </c>
      <c r="DA199" s="37"/>
      <c r="DB199" s="37"/>
      <c r="DC199" s="37">
        <f>DA199*DB199</f>
        <v>0</v>
      </c>
      <c r="DD199" s="37">
        <f>IF(CF199="С НДС",DC199*1.12,DC199)</f>
        <v>0</v>
      </c>
      <c r="DE199" s="37"/>
      <c r="DF199" s="37"/>
      <c r="DG199" s="37">
        <f>DE199*DF199</f>
        <v>0</v>
      </c>
      <c r="DH199" s="37">
        <f>IF(CJ199="С НДС",DG199*1.12,DG199)</f>
        <v>0</v>
      </c>
      <c r="DI199" s="37"/>
      <c r="DJ199" s="37"/>
      <c r="DK199" s="37">
        <f>DI199*DJ199</f>
        <v>0</v>
      </c>
      <c r="DL199" s="37">
        <f>IF(CN199="С НДС",DK199*1.12,DK199)</f>
        <v>0</v>
      </c>
      <c r="DM199" s="37"/>
      <c r="DN199" s="37"/>
      <c r="DO199" s="37">
        <f>DM199*DN199</f>
        <v>0</v>
      </c>
      <c r="DP199" s="37">
        <f>IF(CR199="С НДС",DO199*1.12,DO199)</f>
        <v>0</v>
      </c>
      <c r="DQ199" s="37"/>
      <c r="DR199" s="37"/>
      <c r="DS199" s="37">
        <f>DQ199*DR199</f>
        <v>0</v>
      </c>
      <c r="DT199" s="37">
        <f>IF(CV199="С НДС",DS199*1.12,DS199)</f>
        <v>0</v>
      </c>
      <c r="DU199" s="37"/>
      <c r="DV199" s="37"/>
      <c r="DW199" s="37">
        <f>DU199*DV199</f>
        <v>0</v>
      </c>
      <c r="DX199" s="37">
        <f>IF(CZ199="С НДС",DW199*1.12,DW199)</f>
        <v>0</v>
      </c>
      <c r="DY199" s="37"/>
      <c r="DZ199" s="37"/>
      <c r="EA199" s="37">
        <f>DY199*DZ199</f>
        <v>0</v>
      </c>
      <c r="EB199" s="37">
        <f>IF(DD199="С НДС",EA199*1.12,EA199)</f>
        <v>0</v>
      </c>
      <c r="EC199" s="32">
        <f>Y199+AC199+AG199+AK199+AO199+AS199+AW199+BA199+BE199+BI199+BM199+BQ199+BU199+BY199+CC199+CG199+CK199+CO199+CS199+CW199+DA199+DE199+DI199+DM199+DQ199+DU199+DY199</f>
        <v>170613</v>
      </c>
      <c r="ED199" s="32">
        <f>AA199+AE199+AI199+AM199+AQ199+AU199+AY199+BC199+BG199+BK199</f>
        <v>425679435</v>
      </c>
      <c r="EE199" s="32">
        <f>IF(X199="С НДС",ED199*1.12,ED199)</f>
        <v>476760967.20000005</v>
      </c>
      <c r="EF199" s="58" t="s">
        <v>1532</v>
      </c>
      <c r="EG199" s="46" t="s">
        <v>2061</v>
      </c>
      <c r="EH199" s="58" t="s">
        <v>2062</v>
      </c>
      <c r="EI199" s="46"/>
      <c r="EJ199" s="46"/>
      <c r="EK199" s="46"/>
      <c r="EL199" s="46"/>
      <c r="EM199" s="46"/>
      <c r="EN199" s="46"/>
      <c r="EO199" s="46"/>
      <c r="EP199" s="46"/>
      <c r="EQ199" s="46"/>
    </row>
    <row r="200" spans="1:147" ht="19.5" customHeight="1">
      <c r="A200" s="28"/>
      <c r="B200" s="34" t="s">
        <v>1945</v>
      </c>
      <c r="C200" s="63" t="s">
        <v>1920</v>
      </c>
      <c r="D200" s="63" t="s">
        <v>1921</v>
      </c>
      <c r="E200" s="63" t="s">
        <v>1921</v>
      </c>
      <c r="F200" s="63" t="s">
        <v>855</v>
      </c>
      <c r="G200" s="63"/>
      <c r="H200" s="63"/>
      <c r="I200" s="63">
        <v>100</v>
      </c>
      <c r="J200" s="63">
        <v>710000000</v>
      </c>
      <c r="K200" s="63" t="s">
        <v>1745</v>
      </c>
      <c r="L200" s="63" t="s">
        <v>1912</v>
      </c>
      <c r="M200" s="63" t="s">
        <v>359</v>
      </c>
      <c r="N200" s="63" t="s">
        <v>1946</v>
      </c>
      <c r="O200" s="63" t="s">
        <v>1947</v>
      </c>
      <c r="P200" s="63"/>
      <c r="Q200" s="63" t="s">
        <v>1923</v>
      </c>
      <c r="R200" s="63"/>
      <c r="S200" s="63"/>
      <c r="T200" s="63">
        <v>0</v>
      </c>
      <c r="U200" s="63">
        <v>0</v>
      </c>
      <c r="V200" s="63">
        <v>100</v>
      </c>
      <c r="W200" s="63" t="s">
        <v>1924</v>
      </c>
      <c r="X200" s="63" t="s">
        <v>886</v>
      </c>
      <c r="Y200" s="36">
        <v>5159</v>
      </c>
      <c r="Z200" s="37">
        <v>1656</v>
      </c>
      <c r="AA200" s="37">
        <f t="shared" si="59"/>
        <v>8543304</v>
      </c>
      <c r="AB200" s="32">
        <f t="shared" si="60"/>
        <v>9568500.48</v>
      </c>
      <c r="AC200" s="36">
        <v>10318</v>
      </c>
      <c r="AD200" s="37">
        <v>1656</v>
      </c>
      <c r="AE200" s="37">
        <f t="shared" si="61"/>
        <v>17086608</v>
      </c>
      <c r="AF200" s="32">
        <f t="shared" si="65"/>
        <v>19137000.96</v>
      </c>
      <c r="AG200" s="36">
        <v>10318</v>
      </c>
      <c r="AH200" s="37">
        <v>1656</v>
      </c>
      <c r="AI200" s="37">
        <f t="shared" si="62"/>
        <v>17086608</v>
      </c>
      <c r="AJ200" s="32">
        <f t="shared" si="66"/>
        <v>19137000.96</v>
      </c>
      <c r="AK200" s="36">
        <v>10318</v>
      </c>
      <c r="AL200" s="37">
        <v>1656</v>
      </c>
      <c r="AM200" s="37">
        <f t="shared" si="63"/>
        <v>17086608</v>
      </c>
      <c r="AN200" s="32">
        <f t="shared" si="67"/>
        <v>19137000.96</v>
      </c>
      <c r="AO200" s="36">
        <v>10318</v>
      </c>
      <c r="AP200" s="37">
        <v>1656</v>
      </c>
      <c r="AQ200" s="37">
        <f t="shared" si="64"/>
        <v>17086608</v>
      </c>
      <c r="AR200" s="32">
        <f t="shared" si="68"/>
        <v>19137000.96</v>
      </c>
      <c r="AS200" s="36">
        <v>10318</v>
      </c>
      <c r="AT200" s="37">
        <v>1656</v>
      </c>
      <c r="AU200" s="37">
        <f t="shared" si="69"/>
        <v>17086608</v>
      </c>
      <c r="AV200" s="32">
        <f t="shared" si="74"/>
        <v>19137000.96</v>
      </c>
      <c r="AW200" s="36">
        <v>10318</v>
      </c>
      <c r="AX200" s="37">
        <v>1656</v>
      </c>
      <c r="AY200" s="37">
        <f t="shared" si="70"/>
        <v>17086608</v>
      </c>
      <c r="AZ200" s="32">
        <f t="shared" si="75"/>
        <v>19137000.96</v>
      </c>
      <c r="BA200" s="36">
        <v>10318</v>
      </c>
      <c r="BB200" s="37">
        <v>1656</v>
      </c>
      <c r="BC200" s="37">
        <f t="shared" si="71"/>
        <v>17086608</v>
      </c>
      <c r="BD200" s="32">
        <f t="shared" si="76"/>
        <v>19137000.96</v>
      </c>
      <c r="BE200" s="36">
        <v>10318</v>
      </c>
      <c r="BF200" s="37">
        <v>1656</v>
      </c>
      <c r="BG200" s="37">
        <f t="shared" si="72"/>
        <v>17086608</v>
      </c>
      <c r="BH200" s="32">
        <f t="shared" si="77"/>
        <v>19137000.96</v>
      </c>
      <c r="BI200" s="36">
        <v>10318</v>
      </c>
      <c r="BJ200" s="37">
        <v>1656</v>
      </c>
      <c r="BK200" s="37">
        <f t="shared" si="73"/>
        <v>17086608</v>
      </c>
      <c r="BL200" s="32">
        <f t="shared" si="78"/>
        <v>19137000.96</v>
      </c>
      <c r="BM200" s="37"/>
      <c r="BN200" s="37"/>
      <c r="BO200" s="37">
        <f t="shared" si="79"/>
        <v>0</v>
      </c>
      <c r="BP200" s="37">
        <f t="shared" si="80"/>
        <v>0</v>
      </c>
      <c r="BQ200" s="37"/>
      <c r="BR200" s="37"/>
      <c r="BS200" s="37">
        <f t="shared" si="81"/>
        <v>0</v>
      </c>
      <c r="BT200" s="37">
        <f t="shared" si="82"/>
        <v>0</v>
      </c>
      <c r="BU200" s="37"/>
      <c r="BV200" s="37"/>
      <c r="BW200" s="37">
        <f t="shared" si="83"/>
        <v>0</v>
      </c>
      <c r="BX200" s="37">
        <f t="shared" si="84"/>
        <v>0</v>
      </c>
      <c r="BY200" s="37"/>
      <c r="BZ200" s="37"/>
      <c r="CA200" s="37">
        <f t="shared" si="85"/>
        <v>0</v>
      </c>
      <c r="CB200" s="37">
        <f t="shared" si="86"/>
        <v>0</v>
      </c>
      <c r="CC200" s="37"/>
      <c r="CD200" s="37"/>
      <c r="CE200" s="37">
        <f t="shared" si="87"/>
        <v>0</v>
      </c>
      <c r="CF200" s="37">
        <f t="shared" si="88"/>
        <v>0</v>
      </c>
      <c r="CG200" s="37"/>
      <c r="CH200" s="37"/>
      <c r="CI200" s="37">
        <f t="shared" si="89"/>
        <v>0</v>
      </c>
      <c r="CJ200" s="37">
        <f t="shared" si="90"/>
        <v>0</v>
      </c>
      <c r="CK200" s="37"/>
      <c r="CL200" s="37"/>
      <c r="CM200" s="37">
        <f t="shared" si="91"/>
        <v>0</v>
      </c>
      <c r="CN200" s="37">
        <f t="shared" si="92"/>
        <v>0</v>
      </c>
      <c r="CO200" s="37"/>
      <c r="CP200" s="37"/>
      <c r="CQ200" s="37">
        <f t="shared" si="93"/>
        <v>0</v>
      </c>
      <c r="CR200" s="37">
        <f t="shared" si="94"/>
        <v>0</v>
      </c>
      <c r="CS200" s="37"/>
      <c r="CT200" s="37"/>
      <c r="CU200" s="37">
        <f t="shared" si="95"/>
        <v>0</v>
      </c>
      <c r="CV200" s="37">
        <f t="shared" si="96"/>
        <v>0</v>
      </c>
      <c r="CW200" s="37"/>
      <c r="CX200" s="37"/>
      <c r="CY200" s="37">
        <f t="shared" si="97"/>
        <v>0</v>
      </c>
      <c r="CZ200" s="37">
        <f t="shared" si="98"/>
        <v>0</v>
      </c>
      <c r="DA200" s="37"/>
      <c r="DB200" s="37"/>
      <c r="DC200" s="37">
        <f t="shared" si="99"/>
        <v>0</v>
      </c>
      <c r="DD200" s="37">
        <f t="shared" si="100"/>
        <v>0</v>
      </c>
      <c r="DE200" s="37"/>
      <c r="DF200" s="37"/>
      <c r="DG200" s="37">
        <f t="shared" si="101"/>
        <v>0</v>
      </c>
      <c r="DH200" s="37">
        <f t="shared" si="102"/>
        <v>0</v>
      </c>
      <c r="DI200" s="37"/>
      <c r="DJ200" s="37"/>
      <c r="DK200" s="37">
        <f t="shared" si="103"/>
        <v>0</v>
      </c>
      <c r="DL200" s="37">
        <f t="shared" si="104"/>
        <v>0</v>
      </c>
      <c r="DM200" s="37"/>
      <c r="DN200" s="37"/>
      <c r="DO200" s="37">
        <f t="shared" si="105"/>
        <v>0</v>
      </c>
      <c r="DP200" s="37">
        <f t="shared" si="106"/>
        <v>0</v>
      </c>
      <c r="DQ200" s="37"/>
      <c r="DR200" s="37"/>
      <c r="DS200" s="37">
        <f t="shared" si="107"/>
        <v>0</v>
      </c>
      <c r="DT200" s="37">
        <f t="shared" si="108"/>
        <v>0</v>
      </c>
      <c r="DU200" s="37"/>
      <c r="DV200" s="37"/>
      <c r="DW200" s="37">
        <f t="shared" si="109"/>
        <v>0</v>
      </c>
      <c r="DX200" s="37">
        <f t="shared" si="110"/>
        <v>0</v>
      </c>
      <c r="DY200" s="37"/>
      <c r="DZ200" s="37"/>
      <c r="EA200" s="37">
        <f t="shared" si="111"/>
        <v>0</v>
      </c>
      <c r="EB200" s="37">
        <f t="shared" si="112"/>
        <v>0</v>
      </c>
      <c r="EC200" s="32">
        <f aca="true" t="shared" si="114" ref="EC200:EC262">Y200+AC200+AG200+AK200+AO200+AS200+AW200+BA200+BE200+BI200+BM200+BQ200+BU200+BY200+CC200+CG200+CK200+CO200+CS200+CW200+DA200+DE200+DI200+DM200+DQ200+DU200+DY200</f>
        <v>98021</v>
      </c>
      <c r="ED200" s="32">
        <v>0</v>
      </c>
      <c r="EE200" s="32">
        <v>0</v>
      </c>
      <c r="EF200" s="38" t="s">
        <v>1532</v>
      </c>
      <c r="EG200" s="63" t="s">
        <v>2061</v>
      </c>
      <c r="EH200" s="38" t="s">
        <v>2062</v>
      </c>
      <c r="EI200" s="68"/>
      <c r="EJ200" s="68"/>
      <c r="EK200" s="68"/>
      <c r="EL200" s="68"/>
      <c r="EM200" s="68"/>
      <c r="EN200" s="68"/>
      <c r="EO200" s="68"/>
      <c r="EP200" s="68"/>
      <c r="EQ200" s="68"/>
    </row>
    <row r="201" spans="1:147" ht="19.5" customHeight="1">
      <c r="A201" s="28"/>
      <c r="B201" s="45" t="s">
        <v>2090</v>
      </c>
      <c r="C201" s="46" t="s">
        <v>1920</v>
      </c>
      <c r="D201" s="46" t="s">
        <v>1921</v>
      </c>
      <c r="E201" s="46" t="s">
        <v>1921</v>
      </c>
      <c r="F201" s="46" t="s">
        <v>855</v>
      </c>
      <c r="G201" s="46"/>
      <c r="H201" s="46"/>
      <c r="I201" s="46" t="s">
        <v>1655</v>
      </c>
      <c r="J201" s="46">
        <v>710000000</v>
      </c>
      <c r="K201" s="46" t="s">
        <v>1531</v>
      </c>
      <c r="L201" s="46" t="s">
        <v>1912</v>
      </c>
      <c r="M201" s="46" t="s">
        <v>359</v>
      </c>
      <c r="N201" s="46">
        <v>470000000</v>
      </c>
      <c r="O201" s="46" t="s">
        <v>2091</v>
      </c>
      <c r="P201" s="46"/>
      <c r="Q201" s="46" t="s">
        <v>1923</v>
      </c>
      <c r="R201" s="46"/>
      <c r="S201" s="46"/>
      <c r="T201" s="46">
        <v>0</v>
      </c>
      <c r="U201" s="46">
        <v>0</v>
      </c>
      <c r="V201" s="46">
        <v>100</v>
      </c>
      <c r="W201" s="46" t="s">
        <v>1924</v>
      </c>
      <c r="X201" s="46" t="s">
        <v>886</v>
      </c>
      <c r="Y201" s="55">
        <v>11993</v>
      </c>
      <c r="Z201" s="56">
        <v>2495</v>
      </c>
      <c r="AA201" s="56">
        <f t="shared" si="59"/>
        <v>29922535</v>
      </c>
      <c r="AB201" s="57">
        <f>AA201*1.12</f>
        <v>33513239.200000003</v>
      </c>
      <c r="AC201" s="55">
        <v>23988</v>
      </c>
      <c r="AD201" s="56">
        <v>2495</v>
      </c>
      <c r="AE201" s="56">
        <f t="shared" si="61"/>
        <v>59850060</v>
      </c>
      <c r="AF201" s="57">
        <f t="shared" si="65"/>
        <v>67032067.2</v>
      </c>
      <c r="AG201" s="55">
        <v>23988</v>
      </c>
      <c r="AH201" s="56">
        <v>2495</v>
      </c>
      <c r="AI201" s="56">
        <f t="shared" si="62"/>
        <v>59850060</v>
      </c>
      <c r="AJ201" s="57">
        <f t="shared" si="66"/>
        <v>67032067.2</v>
      </c>
      <c r="AK201" s="55">
        <v>23988</v>
      </c>
      <c r="AL201" s="56">
        <v>2495</v>
      </c>
      <c r="AM201" s="56">
        <f t="shared" si="63"/>
        <v>59850060</v>
      </c>
      <c r="AN201" s="57">
        <f t="shared" si="67"/>
        <v>67032067.2</v>
      </c>
      <c r="AO201" s="55">
        <v>23988</v>
      </c>
      <c r="AP201" s="56">
        <v>2495</v>
      </c>
      <c r="AQ201" s="56">
        <f t="shared" si="64"/>
        <v>59850060</v>
      </c>
      <c r="AR201" s="57">
        <f t="shared" si="68"/>
        <v>67032067.2</v>
      </c>
      <c r="AS201" s="55">
        <v>23988</v>
      </c>
      <c r="AT201" s="56">
        <v>2495</v>
      </c>
      <c r="AU201" s="56">
        <f t="shared" si="69"/>
        <v>59850060</v>
      </c>
      <c r="AV201" s="57">
        <f t="shared" si="74"/>
        <v>67032067.2</v>
      </c>
      <c r="AW201" s="55">
        <v>23988</v>
      </c>
      <c r="AX201" s="56">
        <v>2495</v>
      </c>
      <c r="AY201" s="56">
        <f t="shared" si="70"/>
        <v>59850060</v>
      </c>
      <c r="AZ201" s="57">
        <f t="shared" si="75"/>
        <v>67032067.2</v>
      </c>
      <c r="BA201" s="55">
        <v>23988</v>
      </c>
      <c r="BB201" s="56">
        <v>2495</v>
      </c>
      <c r="BC201" s="56">
        <f t="shared" si="71"/>
        <v>59850060</v>
      </c>
      <c r="BD201" s="57">
        <f t="shared" si="76"/>
        <v>67032067.2</v>
      </c>
      <c r="BE201" s="55">
        <v>23988</v>
      </c>
      <c r="BF201" s="56">
        <v>2495</v>
      </c>
      <c r="BG201" s="56">
        <f t="shared" si="72"/>
        <v>59850060</v>
      </c>
      <c r="BH201" s="57">
        <f t="shared" si="77"/>
        <v>67032067.2</v>
      </c>
      <c r="BI201" s="55">
        <v>23988</v>
      </c>
      <c r="BJ201" s="56">
        <v>2495</v>
      </c>
      <c r="BK201" s="56">
        <f t="shared" si="73"/>
        <v>59850060</v>
      </c>
      <c r="BL201" s="57">
        <f t="shared" si="78"/>
        <v>67032067.2</v>
      </c>
      <c r="BM201" s="37"/>
      <c r="BN201" s="37"/>
      <c r="BO201" s="37">
        <f t="shared" si="79"/>
        <v>0</v>
      </c>
      <c r="BP201" s="37">
        <f t="shared" si="80"/>
        <v>0</v>
      </c>
      <c r="BQ201" s="37"/>
      <c r="BR201" s="37"/>
      <c r="BS201" s="37">
        <f t="shared" si="81"/>
        <v>0</v>
      </c>
      <c r="BT201" s="37">
        <f t="shared" si="82"/>
        <v>0</v>
      </c>
      <c r="BU201" s="37"/>
      <c r="BV201" s="37"/>
      <c r="BW201" s="37">
        <f t="shared" si="83"/>
        <v>0</v>
      </c>
      <c r="BX201" s="37">
        <f t="shared" si="84"/>
        <v>0</v>
      </c>
      <c r="BY201" s="37"/>
      <c r="BZ201" s="37"/>
      <c r="CA201" s="37">
        <f t="shared" si="85"/>
        <v>0</v>
      </c>
      <c r="CB201" s="37">
        <f t="shared" si="86"/>
        <v>0</v>
      </c>
      <c r="CC201" s="37"/>
      <c r="CD201" s="37"/>
      <c r="CE201" s="37">
        <f t="shared" si="87"/>
        <v>0</v>
      </c>
      <c r="CF201" s="37">
        <f t="shared" si="88"/>
        <v>0</v>
      </c>
      <c r="CG201" s="37"/>
      <c r="CH201" s="37"/>
      <c r="CI201" s="37">
        <f t="shared" si="89"/>
        <v>0</v>
      </c>
      <c r="CJ201" s="37">
        <f t="shared" si="90"/>
        <v>0</v>
      </c>
      <c r="CK201" s="37"/>
      <c r="CL201" s="37"/>
      <c r="CM201" s="37">
        <f t="shared" si="91"/>
        <v>0</v>
      </c>
      <c r="CN201" s="37">
        <f t="shared" si="92"/>
        <v>0</v>
      </c>
      <c r="CO201" s="37"/>
      <c r="CP201" s="37"/>
      <c r="CQ201" s="37">
        <f t="shared" si="93"/>
        <v>0</v>
      </c>
      <c r="CR201" s="37">
        <f t="shared" si="94"/>
        <v>0</v>
      </c>
      <c r="CS201" s="37"/>
      <c r="CT201" s="37"/>
      <c r="CU201" s="37">
        <f t="shared" si="95"/>
        <v>0</v>
      </c>
      <c r="CV201" s="37">
        <f t="shared" si="96"/>
        <v>0</v>
      </c>
      <c r="CW201" s="37"/>
      <c r="CX201" s="37"/>
      <c r="CY201" s="37">
        <f t="shared" si="97"/>
        <v>0</v>
      </c>
      <c r="CZ201" s="37">
        <f t="shared" si="98"/>
        <v>0</v>
      </c>
      <c r="DA201" s="37"/>
      <c r="DB201" s="37"/>
      <c r="DC201" s="37">
        <f t="shared" si="99"/>
        <v>0</v>
      </c>
      <c r="DD201" s="37">
        <f t="shared" si="100"/>
        <v>0</v>
      </c>
      <c r="DE201" s="37"/>
      <c r="DF201" s="37"/>
      <c r="DG201" s="37">
        <f t="shared" si="101"/>
        <v>0</v>
      </c>
      <c r="DH201" s="37">
        <f t="shared" si="102"/>
        <v>0</v>
      </c>
      <c r="DI201" s="37"/>
      <c r="DJ201" s="37"/>
      <c r="DK201" s="37">
        <f t="shared" si="103"/>
        <v>0</v>
      </c>
      <c r="DL201" s="37">
        <f t="shared" si="104"/>
        <v>0</v>
      </c>
      <c r="DM201" s="37"/>
      <c r="DN201" s="37"/>
      <c r="DO201" s="37">
        <f t="shared" si="105"/>
        <v>0</v>
      </c>
      <c r="DP201" s="37">
        <f t="shared" si="106"/>
        <v>0</v>
      </c>
      <c r="DQ201" s="37"/>
      <c r="DR201" s="37"/>
      <c r="DS201" s="37">
        <f t="shared" si="107"/>
        <v>0</v>
      </c>
      <c r="DT201" s="37">
        <f t="shared" si="108"/>
        <v>0</v>
      </c>
      <c r="DU201" s="37"/>
      <c r="DV201" s="37"/>
      <c r="DW201" s="37">
        <f t="shared" si="109"/>
        <v>0</v>
      </c>
      <c r="DX201" s="37">
        <f t="shared" si="110"/>
        <v>0</v>
      </c>
      <c r="DY201" s="37"/>
      <c r="DZ201" s="37"/>
      <c r="EA201" s="37">
        <f t="shared" si="111"/>
        <v>0</v>
      </c>
      <c r="EB201" s="37">
        <f t="shared" si="112"/>
        <v>0</v>
      </c>
      <c r="EC201" s="32">
        <f t="shared" si="114"/>
        <v>227885</v>
      </c>
      <c r="ED201" s="32">
        <v>0</v>
      </c>
      <c r="EE201" s="32">
        <v>0</v>
      </c>
      <c r="EF201" s="58" t="s">
        <v>1532</v>
      </c>
      <c r="EG201" s="46" t="s">
        <v>2061</v>
      </c>
      <c r="EH201" s="58" t="s">
        <v>2062</v>
      </c>
      <c r="EI201" s="46"/>
      <c r="EJ201" s="46"/>
      <c r="EK201" s="46"/>
      <c r="EL201" s="46"/>
      <c r="EM201" s="46"/>
      <c r="EN201" s="46"/>
      <c r="EO201" s="46"/>
      <c r="EP201" s="46"/>
      <c r="EQ201" s="46"/>
    </row>
    <row r="202" spans="1:147" ht="19.5" customHeight="1">
      <c r="A202" s="28"/>
      <c r="B202" s="45" t="s">
        <v>2118</v>
      </c>
      <c r="C202" s="46" t="s">
        <v>1920</v>
      </c>
      <c r="D202" s="46" t="s">
        <v>1921</v>
      </c>
      <c r="E202" s="46" t="s">
        <v>1921</v>
      </c>
      <c r="F202" s="46" t="s">
        <v>855</v>
      </c>
      <c r="G202" s="46"/>
      <c r="H202" s="46"/>
      <c r="I202" s="46" t="s">
        <v>1655</v>
      </c>
      <c r="J202" s="46">
        <v>710000000</v>
      </c>
      <c r="K202" s="46" t="s">
        <v>1531</v>
      </c>
      <c r="L202" s="46" t="s">
        <v>2101</v>
      </c>
      <c r="M202" s="46" t="s">
        <v>359</v>
      </c>
      <c r="N202" s="46">
        <v>470000000</v>
      </c>
      <c r="O202" s="46" t="s">
        <v>2091</v>
      </c>
      <c r="P202" s="46"/>
      <c r="Q202" s="46" t="s">
        <v>1923</v>
      </c>
      <c r="R202" s="46"/>
      <c r="S202" s="46"/>
      <c r="T202" s="46">
        <v>0</v>
      </c>
      <c r="U202" s="46">
        <v>0</v>
      </c>
      <c r="V202" s="46">
        <v>100</v>
      </c>
      <c r="W202" s="46" t="s">
        <v>1924</v>
      </c>
      <c r="X202" s="46" t="s">
        <v>886</v>
      </c>
      <c r="Y202" s="55">
        <v>7995</v>
      </c>
      <c r="Z202" s="56">
        <v>2495</v>
      </c>
      <c r="AA202" s="56">
        <f>Y202*Z202</f>
        <v>19947525</v>
      </c>
      <c r="AB202" s="57">
        <f>AA202*1.12</f>
        <v>22341228.000000004</v>
      </c>
      <c r="AC202" s="55">
        <v>23988</v>
      </c>
      <c r="AD202" s="56">
        <v>2495</v>
      </c>
      <c r="AE202" s="56">
        <f>AC202*AD202</f>
        <v>59850060</v>
      </c>
      <c r="AF202" s="57">
        <f>AE202*1.12</f>
        <v>67032067.2</v>
      </c>
      <c r="AG202" s="55">
        <v>23988</v>
      </c>
      <c r="AH202" s="56">
        <v>2495</v>
      </c>
      <c r="AI202" s="56">
        <f>AG202*AH202</f>
        <v>59850060</v>
      </c>
      <c r="AJ202" s="57">
        <f>AI202*1.12</f>
        <v>67032067.2</v>
      </c>
      <c r="AK202" s="55">
        <v>23988</v>
      </c>
      <c r="AL202" s="56">
        <v>2495</v>
      </c>
      <c r="AM202" s="56">
        <f>AK202*AL202</f>
        <v>59850060</v>
      </c>
      <c r="AN202" s="57">
        <f>AM202*1.12</f>
        <v>67032067.2</v>
      </c>
      <c r="AO202" s="55">
        <v>23988</v>
      </c>
      <c r="AP202" s="56">
        <v>2495</v>
      </c>
      <c r="AQ202" s="56">
        <f>AO202*AP202</f>
        <v>59850060</v>
      </c>
      <c r="AR202" s="57">
        <f>AQ202*1.12</f>
        <v>67032067.2</v>
      </c>
      <c r="AS202" s="55">
        <v>23988</v>
      </c>
      <c r="AT202" s="56">
        <v>2495</v>
      </c>
      <c r="AU202" s="56">
        <f>AS202*AT202</f>
        <v>59850060</v>
      </c>
      <c r="AV202" s="57">
        <f>AU202*1.12</f>
        <v>67032067.2</v>
      </c>
      <c r="AW202" s="55">
        <v>23988</v>
      </c>
      <c r="AX202" s="56">
        <v>2495</v>
      </c>
      <c r="AY202" s="56">
        <f>AW202*AX202</f>
        <v>59850060</v>
      </c>
      <c r="AZ202" s="57">
        <f>AY202*1.12</f>
        <v>67032067.2</v>
      </c>
      <c r="BA202" s="55">
        <v>23988</v>
      </c>
      <c r="BB202" s="56">
        <v>2495</v>
      </c>
      <c r="BC202" s="56">
        <f>BA202*BB202</f>
        <v>59850060</v>
      </c>
      <c r="BD202" s="57">
        <f>BC202*1.12</f>
        <v>67032067.2</v>
      </c>
      <c r="BE202" s="55">
        <v>23988</v>
      </c>
      <c r="BF202" s="56">
        <v>2495</v>
      </c>
      <c r="BG202" s="56">
        <f>BE202*BF202</f>
        <v>59850060</v>
      </c>
      <c r="BH202" s="57">
        <f>BG202*1.12</f>
        <v>67032067.2</v>
      </c>
      <c r="BI202" s="55">
        <v>23988</v>
      </c>
      <c r="BJ202" s="56">
        <v>2495</v>
      </c>
      <c r="BK202" s="56">
        <f>BI202*BJ202</f>
        <v>59850060</v>
      </c>
      <c r="BL202" s="57">
        <f>BK202*1.12</f>
        <v>67032067.2</v>
      </c>
      <c r="BM202" s="37"/>
      <c r="BN202" s="37"/>
      <c r="BO202" s="37">
        <f>BM202*BN202</f>
        <v>0</v>
      </c>
      <c r="BP202" s="37">
        <f>IF(AR202="С НДС",BO202*1.12,BO202)</f>
        <v>0</v>
      </c>
      <c r="BQ202" s="37"/>
      <c r="BR202" s="37"/>
      <c r="BS202" s="37">
        <f>BQ202*BR202</f>
        <v>0</v>
      </c>
      <c r="BT202" s="37">
        <f>IF(AV202="С НДС",BS202*1.12,BS202)</f>
        <v>0</v>
      </c>
      <c r="BU202" s="37"/>
      <c r="BV202" s="37"/>
      <c r="BW202" s="37">
        <f>BU202*BV202</f>
        <v>0</v>
      </c>
      <c r="BX202" s="37">
        <f>IF(AZ202="С НДС",BW202*1.12,BW202)</f>
        <v>0</v>
      </c>
      <c r="BY202" s="37"/>
      <c r="BZ202" s="37"/>
      <c r="CA202" s="37">
        <f>BY202*BZ202</f>
        <v>0</v>
      </c>
      <c r="CB202" s="37">
        <f>IF(BD202="С НДС",CA202*1.12,CA202)</f>
        <v>0</v>
      </c>
      <c r="CC202" s="37"/>
      <c r="CD202" s="37"/>
      <c r="CE202" s="37">
        <f>CC202*CD202</f>
        <v>0</v>
      </c>
      <c r="CF202" s="37">
        <f>IF(BH202="С НДС",CE202*1.12,CE202)</f>
        <v>0</v>
      </c>
      <c r="CG202" s="37"/>
      <c r="CH202" s="37"/>
      <c r="CI202" s="37">
        <f>CG202*CH202</f>
        <v>0</v>
      </c>
      <c r="CJ202" s="37">
        <f>IF(BL202="С НДС",CI202*1.12,CI202)</f>
        <v>0</v>
      </c>
      <c r="CK202" s="37"/>
      <c r="CL202" s="37"/>
      <c r="CM202" s="37">
        <f>CK202*CL202</f>
        <v>0</v>
      </c>
      <c r="CN202" s="37">
        <f>IF(BP202="С НДС",CM202*1.12,CM202)</f>
        <v>0</v>
      </c>
      <c r="CO202" s="37"/>
      <c r="CP202" s="37"/>
      <c r="CQ202" s="37">
        <f>CO202*CP202</f>
        <v>0</v>
      </c>
      <c r="CR202" s="37">
        <f>IF(BT202="С НДС",CQ202*1.12,CQ202)</f>
        <v>0</v>
      </c>
      <c r="CS202" s="37"/>
      <c r="CT202" s="37"/>
      <c r="CU202" s="37">
        <f>CS202*CT202</f>
        <v>0</v>
      </c>
      <c r="CV202" s="37">
        <f>IF(BX202="С НДС",CU202*1.12,CU202)</f>
        <v>0</v>
      </c>
      <c r="CW202" s="37"/>
      <c r="CX202" s="37"/>
      <c r="CY202" s="37">
        <f>CW202*CX202</f>
        <v>0</v>
      </c>
      <c r="CZ202" s="37">
        <f>IF(CB202="С НДС",CY202*1.12,CY202)</f>
        <v>0</v>
      </c>
      <c r="DA202" s="37"/>
      <c r="DB202" s="37"/>
      <c r="DC202" s="37">
        <f>DA202*DB202</f>
        <v>0</v>
      </c>
      <c r="DD202" s="37">
        <f>IF(CF202="С НДС",DC202*1.12,DC202)</f>
        <v>0</v>
      </c>
      <c r="DE202" s="37"/>
      <c r="DF202" s="37"/>
      <c r="DG202" s="37">
        <f>DE202*DF202</f>
        <v>0</v>
      </c>
      <c r="DH202" s="37">
        <f>IF(CJ202="С НДС",DG202*1.12,DG202)</f>
        <v>0</v>
      </c>
      <c r="DI202" s="37"/>
      <c r="DJ202" s="37"/>
      <c r="DK202" s="37">
        <f>DI202*DJ202</f>
        <v>0</v>
      </c>
      <c r="DL202" s="37">
        <f>IF(CN202="С НДС",DK202*1.12,DK202)</f>
        <v>0</v>
      </c>
      <c r="DM202" s="37"/>
      <c r="DN202" s="37"/>
      <c r="DO202" s="37">
        <f>DM202*DN202</f>
        <v>0</v>
      </c>
      <c r="DP202" s="37">
        <f>IF(CR202="С НДС",DO202*1.12,DO202)</f>
        <v>0</v>
      </c>
      <c r="DQ202" s="37"/>
      <c r="DR202" s="37"/>
      <c r="DS202" s="37">
        <f>DQ202*DR202</f>
        <v>0</v>
      </c>
      <c r="DT202" s="37">
        <f>IF(CV202="С НДС",DS202*1.12,DS202)</f>
        <v>0</v>
      </c>
      <c r="DU202" s="37"/>
      <c r="DV202" s="37"/>
      <c r="DW202" s="37">
        <f>DU202*DV202</f>
        <v>0</v>
      </c>
      <c r="DX202" s="37">
        <f>IF(CZ202="С НДС",DW202*1.12,DW202)</f>
        <v>0</v>
      </c>
      <c r="DY202" s="37"/>
      <c r="DZ202" s="37"/>
      <c r="EA202" s="37">
        <f>DY202*DZ202</f>
        <v>0</v>
      </c>
      <c r="EB202" s="37">
        <f>IF(DD202="С НДС",EA202*1.12,EA202)</f>
        <v>0</v>
      </c>
      <c r="EC202" s="32">
        <f>Y202+AC202+AG202+AK202+AO202+AS202+AW202+BA202+BE202+BI202+BM202+BQ202+BU202+BY202+CC202+CG202+CK202+CO202+CS202+CW202+DA202+DE202+DI202+DM202+DQ202+DU202+DY202</f>
        <v>223887</v>
      </c>
      <c r="ED202" s="32">
        <f>AA202+AE202+AI202+AM202+AQ202+AU202+AY202+BC202+BG202+BK202</f>
        <v>558598065</v>
      </c>
      <c r="EE202" s="32">
        <f>IF(X202="С НДС",ED202*1.12,ED202)</f>
        <v>625629832.8000001</v>
      </c>
      <c r="EF202" s="58" t="s">
        <v>1532</v>
      </c>
      <c r="EG202" s="46" t="s">
        <v>2061</v>
      </c>
      <c r="EH202" s="58" t="s">
        <v>2062</v>
      </c>
      <c r="EI202" s="46"/>
      <c r="EJ202" s="46"/>
      <c r="EK202" s="46"/>
      <c r="EL202" s="46"/>
      <c r="EM202" s="46"/>
      <c r="EN202" s="46"/>
      <c r="EO202" s="46"/>
      <c r="EP202" s="46"/>
      <c r="EQ202" s="46"/>
    </row>
    <row r="203" spans="1:147" ht="19.5" customHeight="1">
      <c r="A203" s="28"/>
      <c r="B203" s="34" t="s">
        <v>1948</v>
      </c>
      <c r="C203" s="63" t="s">
        <v>1920</v>
      </c>
      <c r="D203" s="63" t="s">
        <v>1921</v>
      </c>
      <c r="E203" s="63" t="s">
        <v>1921</v>
      </c>
      <c r="F203" s="63" t="s">
        <v>855</v>
      </c>
      <c r="G203" s="63"/>
      <c r="H203" s="63"/>
      <c r="I203" s="63">
        <v>100</v>
      </c>
      <c r="J203" s="63">
        <v>710000000</v>
      </c>
      <c r="K203" s="63" t="s">
        <v>1745</v>
      </c>
      <c r="L203" s="63" t="s">
        <v>1912</v>
      </c>
      <c r="M203" s="63" t="s">
        <v>359</v>
      </c>
      <c r="N203" s="63">
        <v>150000000</v>
      </c>
      <c r="O203" s="63" t="s">
        <v>1949</v>
      </c>
      <c r="P203" s="63"/>
      <c r="Q203" s="63" t="s">
        <v>1923</v>
      </c>
      <c r="R203" s="63"/>
      <c r="S203" s="63"/>
      <c r="T203" s="63">
        <v>0</v>
      </c>
      <c r="U203" s="63">
        <v>0</v>
      </c>
      <c r="V203" s="63">
        <v>100</v>
      </c>
      <c r="W203" s="63" t="s">
        <v>1924</v>
      </c>
      <c r="X203" s="63" t="s">
        <v>886</v>
      </c>
      <c r="Y203" s="36">
        <v>3392</v>
      </c>
      <c r="Z203" s="37">
        <v>1656</v>
      </c>
      <c r="AA203" s="37">
        <f t="shared" si="59"/>
        <v>5617152</v>
      </c>
      <c r="AB203" s="32">
        <f t="shared" si="60"/>
        <v>6291210.24</v>
      </c>
      <c r="AC203" s="36">
        <v>6785</v>
      </c>
      <c r="AD203" s="37">
        <v>1656</v>
      </c>
      <c r="AE203" s="37">
        <f t="shared" si="61"/>
        <v>11235960</v>
      </c>
      <c r="AF203" s="32">
        <f t="shared" si="65"/>
        <v>12584275.200000001</v>
      </c>
      <c r="AG203" s="36">
        <v>6785</v>
      </c>
      <c r="AH203" s="37">
        <v>1656</v>
      </c>
      <c r="AI203" s="37">
        <f t="shared" si="62"/>
        <v>11235960</v>
      </c>
      <c r="AJ203" s="32">
        <f t="shared" si="66"/>
        <v>12584275.200000001</v>
      </c>
      <c r="AK203" s="36">
        <v>6785</v>
      </c>
      <c r="AL203" s="37">
        <v>1656</v>
      </c>
      <c r="AM203" s="37">
        <f t="shared" si="63"/>
        <v>11235960</v>
      </c>
      <c r="AN203" s="32">
        <f t="shared" si="67"/>
        <v>12584275.200000001</v>
      </c>
      <c r="AO203" s="36">
        <v>6785</v>
      </c>
      <c r="AP203" s="37">
        <v>1656</v>
      </c>
      <c r="AQ203" s="37">
        <f t="shared" si="64"/>
        <v>11235960</v>
      </c>
      <c r="AR203" s="32">
        <f t="shared" si="68"/>
        <v>12584275.200000001</v>
      </c>
      <c r="AS203" s="36">
        <v>6785</v>
      </c>
      <c r="AT203" s="37">
        <v>1656</v>
      </c>
      <c r="AU203" s="37">
        <f t="shared" si="69"/>
        <v>11235960</v>
      </c>
      <c r="AV203" s="32">
        <f t="shared" si="74"/>
        <v>12584275.200000001</v>
      </c>
      <c r="AW203" s="36">
        <v>6785</v>
      </c>
      <c r="AX203" s="37">
        <v>1656</v>
      </c>
      <c r="AY203" s="37">
        <f t="shared" si="70"/>
        <v>11235960</v>
      </c>
      <c r="AZ203" s="32">
        <f t="shared" si="75"/>
        <v>12584275.200000001</v>
      </c>
      <c r="BA203" s="36">
        <v>6785</v>
      </c>
      <c r="BB203" s="37">
        <v>1656</v>
      </c>
      <c r="BC203" s="37">
        <f t="shared" si="71"/>
        <v>11235960</v>
      </c>
      <c r="BD203" s="32">
        <f t="shared" si="76"/>
        <v>12584275.200000001</v>
      </c>
      <c r="BE203" s="36">
        <v>6785</v>
      </c>
      <c r="BF203" s="37">
        <v>1656</v>
      </c>
      <c r="BG203" s="37">
        <f t="shared" si="72"/>
        <v>11235960</v>
      </c>
      <c r="BH203" s="32">
        <f t="shared" si="77"/>
        <v>12584275.200000001</v>
      </c>
      <c r="BI203" s="36">
        <v>6785</v>
      </c>
      <c r="BJ203" s="37">
        <v>1656</v>
      </c>
      <c r="BK203" s="37">
        <f t="shared" si="73"/>
        <v>11235960</v>
      </c>
      <c r="BL203" s="32">
        <f t="shared" si="78"/>
        <v>12584275.200000001</v>
      </c>
      <c r="BM203" s="37"/>
      <c r="BN203" s="37"/>
      <c r="BO203" s="37">
        <f t="shared" si="79"/>
        <v>0</v>
      </c>
      <c r="BP203" s="37">
        <f t="shared" si="80"/>
        <v>0</v>
      </c>
      <c r="BQ203" s="37"/>
      <c r="BR203" s="37"/>
      <c r="BS203" s="37">
        <f t="shared" si="81"/>
        <v>0</v>
      </c>
      <c r="BT203" s="37">
        <f t="shared" si="82"/>
        <v>0</v>
      </c>
      <c r="BU203" s="37"/>
      <c r="BV203" s="37"/>
      <c r="BW203" s="37">
        <f t="shared" si="83"/>
        <v>0</v>
      </c>
      <c r="BX203" s="37">
        <f t="shared" si="84"/>
        <v>0</v>
      </c>
      <c r="BY203" s="37"/>
      <c r="BZ203" s="37"/>
      <c r="CA203" s="37">
        <f t="shared" si="85"/>
        <v>0</v>
      </c>
      <c r="CB203" s="37">
        <f t="shared" si="86"/>
        <v>0</v>
      </c>
      <c r="CC203" s="37"/>
      <c r="CD203" s="37"/>
      <c r="CE203" s="37">
        <f t="shared" si="87"/>
        <v>0</v>
      </c>
      <c r="CF203" s="37">
        <f t="shared" si="88"/>
        <v>0</v>
      </c>
      <c r="CG203" s="37"/>
      <c r="CH203" s="37"/>
      <c r="CI203" s="37">
        <f t="shared" si="89"/>
        <v>0</v>
      </c>
      <c r="CJ203" s="37">
        <f t="shared" si="90"/>
        <v>0</v>
      </c>
      <c r="CK203" s="37"/>
      <c r="CL203" s="37"/>
      <c r="CM203" s="37">
        <f t="shared" si="91"/>
        <v>0</v>
      </c>
      <c r="CN203" s="37">
        <f t="shared" si="92"/>
        <v>0</v>
      </c>
      <c r="CO203" s="37"/>
      <c r="CP203" s="37"/>
      <c r="CQ203" s="37">
        <f t="shared" si="93"/>
        <v>0</v>
      </c>
      <c r="CR203" s="37">
        <f t="shared" si="94"/>
        <v>0</v>
      </c>
      <c r="CS203" s="37"/>
      <c r="CT203" s="37"/>
      <c r="CU203" s="37">
        <f t="shared" si="95"/>
        <v>0</v>
      </c>
      <c r="CV203" s="37">
        <f t="shared" si="96"/>
        <v>0</v>
      </c>
      <c r="CW203" s="37"/>
      <c r="CX203" s="37"/>
      <c r="CY203" s="37">
        <f t="shared" si="97"/>
        <v>0</v>
      </c>
      <c r="CZ203" s="37">
        <f t="shared" si="98"/>
        <v>0</v>
      </c>
      <c r="DA203" s="37"/>
      <c r="DB203" s="37"/>
      <c r="DC203" s="37">
        <f t="shared" si="99"/>
        <v>0</v>
      </c>
      <c r="DD203" s="37">
        <f t="shared" si="100"/>
        <v>0</v>
      </c>
      <c r="DE203" s="37"/>
      <c r="DF203" s="37"/>
      <c r="DG203" s="37">
        <f t="shared" si="101"/>
        <v>0</v>
      </c>
      <c r="DH203" s="37">
        <f t="shared" si="102"/>
        <v>0</v>
      </c>
      <c r="DI203" s="37"/>
      <c r="DJ203" s="37"/>
      <c r="DK203" s="37">
        <f t="shared" si="103"/>
        <v>0</v>
      </c>
      <c r="DL203" s="37">
        <f t="shared" si="104"/>
        <v>0</v>
      </c>
      <c r="DM203" s="37"/>
      <c r="DN203" s="37"/>
      <c r="DO203" s="37">
        <f t="shared" si="105"/>
        <v>0</v>
      </c>
      <c r="DP203" s="37">
        <f t="shared" si="106"/>
        <v>0</v>
      </c>
      <c r="DQ203" s="37"/>
      <c r="DR203" s="37"/>
      <c r="DS203" s="37">
        <f t="shared" si="107"/>
        <v>0</v>
      </c>
      <c r="DT203" s="37">
        <f t="shared" si="108"/>
        <v>0</v>
      </c>
      <c r="DU203" s="37"/>
      <c r="DV203" s="37"/>
      <c r="DW203" s="37">
        <f t="shared" si="109"/>
        <v>0</v>
      </c>
      <c r="DX203" s="37">
        <f t="shared" si="110"/>
        <v>0</v>
      </c>
      <c r="DY203" s="37"/>
      <c r="DZ203" s="37"/>
      <c r="EA203" s="37">
        <f t="shared" si="111"/>
        <v>0</v>
      </c>
      <c r="EB203" s="37">
        <f t="shared" si="112"/>
        <v>0</v>
      </c>
      <c r="EC203" s="32">
        <f t="shared" si="114"/>
        <v>64457</v>
      </c>
      <c r="ED203" s="32">
        <v>0</v>
      </c>
      <c r="EE203" s="32">
        <v>0</v>
      </c>
      <c r="EF203" s="38" t="s">
        <v>1532</v>
      </c>
      <c r="EG203" s="63" t="s">
        <v>2061</v>
      </c>
      <c r="EH203" s="38" t="s">
        <v>2062</v>
      </c>
      <c r="EI203" s="68"/>
      <c r="EJ203" s="68"/>
      <c r="EK203" s="68"/>
      <c r="EL203" s="68"/>
      <c r="EM203" s="68"/>
      <c r="EN203" s="68"/>
      <c r="EO203" s="68"/>
      <c r="EP203" s="68"/>
      <c r="EQ203" s="68"/>
    </row>
    <row r="204" spans="1:147" ht="19.5" customHeight="1">
      <c r="A204" s="28"/>
      <c r="B204" s="45" t="s">
        <v>2092</v>
      </c>
      <c r="C204" s="46" t="s">
        <v>1920</v>
      </c>
      <c r="D204" s="46" t="s">
        <v>1921</v>
      </c>
      <c r="E204" s="46" t="s">
        <v>1921</v>
      </c>
      <c r="F204" s="46" t="s">
        <v>855</v>
      </c>
      <c r="G204" s="46"/>
      <c r="H204" s="46"/>
      <c r="I204" s="46" t="s">
        <v>1655</v>
      </c>
      <c r="J204" s="46">
        <v>710000000</v>
      </c>
      <c r="K204" s="46" t="s">
        <v>1531</v>
      </c>
      <c r="L204" s="46" t="s">
        <v>1912</v>
      </c>
      <c r="M204" s="46" t="s">
        <v>359</v>
      </c>
      <c r="N204" s="46">
        <v>270000000</v>
      </c>
      <c r="O204" s="46" t="s">
        <v>2093</v>
      </c>
      <c r="P204" s="46"/>
      <c r="Q204" s="46" t="s">
        <v>1923</v>
      </c>
      <c r="R204" s="46"/>
      <c r="S204" s="46"/>
      <c r="T204" s="46">
        <v>0</v>
      </c>
      <c r="U204" s="46">
        <v>0</v>
      </c>
      <c r="V204" s="46">
        <v>100</v>
      </c>
      <c r="W204" s="46" t="s">
        <v>1924</v>
      </c>
      <c r="X204" s="46" t="s">
        <v>886</v>
      </c>
      <c r="Y204" s="55">
        <v>778</v>
      </c>
      <c r="Z204" s="56">
        <v>2495</v>
      </c>
      <c r="AA204" s="56">
        <f t="shared" si="59"/>
        <v>1941110</v>
      </c>
      <c r="AB204" s="57">
        <f>AA204*1.12</f>
        <v>2174043.2</v>
      </c>
      <c r="AC204" s="55">
        <v>1556</v>
      </c>
      <c r="AD204" s="56">
        <v>2495</v>
      </c>
      <c r="AE204" s="56">
        <f t="shared" si="61"/>
        <v>3882220</v>
      </c>
      <c r="AF204" s="57">
        <f t="shared" si="65"/>
        <v>4348086.4</v>
      </c>
      <c r="AG204" s="55">
        <v>1556</v>
      </c>
      <c r="AH204" s="56">
        <v>2495</v>
      </c>
      <c r="AI204" s="56">
        <f t="shared" si="62"/>
        <v>3882220</v>
      </c>
      <c r="AJ204" s="57">
        <f t="shared" si="66"/>
        <v>4348086.4</v>
      </c>
      <c r="AK204" s="55">
        <v>1556</v>
      </c>
      <c r="AL204" s="56">
        <v>2495</v>
      </c>
      <c r="AM204" s="56">
        <f t="shared" si="63"/>
        <v>3882220</v>
      </c>
      <c r="AN204" s="57">
        <f t="shared" si="67"/>
        <v>4348086.4</v>
      </c>
      <c r="AO204" s="55">
        <v>1556</v>
      </c>
      <c r="AP204" s="56">
        <v>2495</v>
      </c>
      <c r="AQ204" s="56">
        <f t="shared" si="64"/>
        <v>3882220</v>
      </c>
      <c r="AR204" s="57">
        <f t="shared" si="68"/>
        <v>4348086.4</v>
      </c>
      <c r="AS204" s="55">
        <v>1556</v>
      </c>
      <c r="AT204" s="56">
        <v>2495</v>
      </c>
      <c r="AU204" s="56">
        <f t="shared" si="69"/>
        <v>3882220</v>
      </c>
      <c r="AV204" s="57">
        <f t="shared" si="74"/>
        <v>4348086.4</v>
      </c>
      <c r="AW204" s="55">
        <v>1556</v>
      </c>
      <c r="AX204" s="56">
        <v>2495</v>
      </c>
      <c r="AY204" s="56">
        <f t="shared" si="70"/>
        <v>3882220</v>
      </c>
      <c r="AZ204" s="57">
        <f t="shared" si="75"/>
        <v>4348086.4</v>
      </c>
      <c r="BA204" s="55">
        <v>1556</v>
      </c>
      <c r="BB204" s="56">
        <v>2495</v>
      </c>
      <c r="BC204" s="56">
        <f t="shared" si="71"/>
        <v>3882220</v>
      </c>
      <c r="BD204" s="57">
        <f t="shared" si="76"/>
        <v>4348086.4</v>
      </c>
      <c r="BE204" s="55">
        <v>1556</v>
      </c>
      <c r="BF204" s="56">
        <v>2495</v>
      </c>
      <c r="BG204" s="56">
        <f t="shared" si="72"/>
        <v>3882220</v>
      </c>
      <c r="BH204" s="57">
        <f t="shared" si="77"/>
        <v>4348086.4</v>
      </c>
      <c r="BI204" s="55">
        <v>1556</v>
      </c>
      <c r="BJ204" s="56">
        <v>2495</v>
      </c>
      <c r="BK204" s="56">
        <f t="shared" si="73"/>
        <v>3882220</v>
      </c>
      <c r="BL204" s="57">
        <f t="shared" si="78"/>
        <v>4348086.4</v>
      </c>
      <c r="BM204" s="37"/>
      <c r="BN204" s="37"/>
      <c r="BO204" s="37">
        <f>BM204*BN204</f>
        <v>0</v>
      </c>
      <c r="BP204" s="37">
        <f>IF(AR204="С НДС",BO204*1.12,BO204)</f>
        <v>0</v>
      </c>
      <c r="BQ204" s="37"/>
      <c r="BR204" s="37"/>
      <c r="BS204" s="37">
        <f>BQ204*BR204</f>
        <v>0</v>
      </c>
      <c r="BT204" s="37">
        <f>IF(AV204="С НДС",BS204*1.12,BS204)</f>
        <v>0</v>
      </c>
      <c r="BU204" s="37"/>
      <c r="BV204" s="37"/>
      <c r="BW204" s="37">
        <f>BU204*BV204</f>
        <v>0</v>
      </c>
      <c r="BX204" s="37">
        <f>IF(AZ204="С НДС",BW204*1.12,BW204)</f>
        <v>0</v>
      </c>
      <c r="BY204" s="37"/>
      <c r="BZ204" s="37"/>
      <c r="CA204" s="37">
        <f>BY204*BZ204</f>
        <v>0</v>
      </c>
      <c r="CB204" s="37">
        <f>IF(BD204="С НДС",CA204*1.12,CA204)</f>
        <v>0</v>
      </c>
      <c r="CC204" s="37"/>
      <c r="CD204" s="37"/>
      <c r="CE204" s="37">
        <f>CC204*CD204</f>
        <v>0</v>
      </c>
      <c r="CF204" s="37">
        <f>IF(BH204="С НДС",CE204*1.12,CE204)</f>
        <v>0</v>
      </c>
      <c r="CG204" s="37"/>
      <c r="CH204" s="37"/>
      <c r="CI204" s="37">
        <f>CG204*CH204</f>
        <v>0</v>
      </c>
      <c r="CJ204" s="37">
        <f>IF(BL204="С НДС",CI204*1.12,CI204)</f>
        <v>0</v>
      </c>
      <c r="CK204" s="37"/>
      <c r="CL204" s="37"/>
      <c r="CM204" s="37">
        <f>CK204*CL204</f>
        <v>0</v>
      </c>
      <c r="CN204" s="37">
        <f>IF(BP204="С НДС",CM204*1.12,CM204)</f>
        <v>0</v>
      </c>
      <c r="CO204" s="37"/>
      <c r="CP204" s="37"/>
      <c r="CQ204" s="37">
        <f>CO204*CP204</f>
        <v>0</v>
      </c>
      <c r="CR204" s="37">
        <f>IF(BT204="С НДС",CQ204*1.12,CQ204)</f>
        <v>0</v>
      </c>
      <c r="CS204" s="37"/>
      <c r="CT204" s="37"/>
      <c r="CU204" s="37">
        <f>CS204*CT204</f>
        <v>0</v>
      </c>
      <c r="CV204" s="37">
        <f>IF(BX204="С НДС",CU204*1.12,CU204)</f>
        <v>0</v>
      </c>
      <c r="CW204" s="37"/>
      <c r="CX204" s="37"/>
      <c r="CY204" s="37">
        <f>CW204*CX204</f>
        <v>0</v>
      </c>
      <c r="CZ204" s="37">
        <f>IF(CB204="С НДС",CY204*1.12,CY204)</f>
        <v>0</v>
      </c>
      <c r="DA204" s="37"/>
      <c r="DB204" s="37"/>
      <c r="DC204" s="37">
        <f>DA204*DB204</f>
        <v>0</v>
      </c>
      <c r="DD204" s="37">
        <f>IF(CF204="С НДС",DC204*1.12,DC204)</f>
        <v>0</v>
      </c>
      <c r="DE204" s="37"/>
      <c r="DF204" s="37"/>
      <c r="DG204" s="37">
        <f>DE204*DF204</f>
        <v>0</v>
      </c>
      <c r="DH204" s="37">
        <f>IF(CJ204="С НДС",DG204*1.12,DG204)</f>
        <v>0</v>
      </c>
      <c r="DI204" s="37"/>
      <c r="DJ204" s="37"/>
      <c r="DK204" s="37">
        <f>DI204*DJ204</f>
        <v>0</v>
      </c>
      <c r="DL204" s="37">
        <f>IF(CN204="С НДС",DK204*1.12,DK204)</f>
        <v>0</v>
      </c>
      <c r="DM204" s="37"/>
      <c r="DN204" s="37"/>
      <c r="DO204" s="37">
        <f>DM204*DN204</f>
        <v>0</v>
      </c>
      <c r="DP204" s="37">
        <f>IF(CR204="С НДС",DO204*1.12,DO204)</f>
        <v>0</v>
      </c>
      <c r="DQ204" s="37"/>
      <c r="DR204" s="37"/>
      <c r="DS204" s="37">
        <f>DQ204*DR204</f>
        <v>0</v>
      </c>
      <c r="DT204" s="37">
        <f>IF(CV204="С НДС",DS204*1.12,DS204)</f>
        <v>0</v>
      </c>
      <c r="DU204" s="37"/>
      <c r="DV204" s="37"/>
      <c r="DW204" s="37">
        <f>DU204*DV204</f>
        <v>0</v>
      </c>
      <c r="DX204" s="37">
        <f>IF(CZ204="С НДС",DW204*1.12,DW204)</f>
        <v>0</v>
      </c>
      <c r="DY204" s="37"/>
      <c r="DZ204" s="37"/>
      <c r="EA204" s="37">
        <f>DY204*DZ204</f>
        <v>0</v>
      </c>
      <c r="EB204" s="37">
        <f>IF(DD204="С НДС",EA204*1.12,EA204)</f>
        <v>0</v>
      </c>
      <c r="EC204" s="32">
        <f>Y204+AC204+AG204+AK204+AO204+AS204+AW204+BA204+BE204+BI204+BM204+BQ204+BU204+BY204+CC204+CG204+CK204+CO204+CS204+CW204+DA204+DE204+DI204+DM204+DQ204+DU204+DY204</f>
        <v>14782</v>
      </c>
      <c r="ED204" s="32">
        <v>0</v>
      </c>
      <c r="EE204" s="32">
        <v>0</v>
      </c>
      <c r="EF204" s="58" t="s">
        <v>1532</v>
      </c>
      <c r="EG204" s="46" t="s">
        <v>2061</v>
      </c>
      <c r="EH204" s="58" t="s">
        <v>2062</v>
      </c>
      <c r="EI204" s="46"/>
      <c r="EJ204" s="46"/>
      <c r="EK204" s="46"/>
      <c r="EL204" s="46"/>
      <c r="EM204" s="46"/>
      <c r="EN204" s="46"/>
      <c r="EO204" s="46"/>
      <c r="EP204" s="46"/>
      <c r="EQ204" s="46"/>
    </row>
    <row r="205" spans="1:147" ht="19.5" customHeight="1">
      <c r="A205" s="28"/>
      <c r="B205" s="45" t="s">
        <v>2119</v>
      </c>
      <c r="C205" s="46" t="s">
        <v>1920</v>
      </c>
      <c r="D205" s="46" t="s">
        <v>1921</v>
      </c>
      <c r="E205" s="46" t="s">
        <v>1921</v>
      </c>
      <c r="F205" s="46" t="s">
        <v>855</v>
      </c>
      <c r="G205" s="46"/>
      <c r="H205" s="46"/>
      <c r="I205" s="46" t="s">
        <v>1655</v>
      </c>
      <c r="J205" s="46">
        <v>710000000</v>
      </c>
      <c r="K205" s="46" t="s">
        <v>1531</v>
      </c>
      <c r="L205" s="46" t="s">
        <v>2101</v>
      </c>
      <c r="M205" s="46" t="s">
        <v>359</v>
      </c>
      <c r="N205" s="46">
        <v>270000000</v>
      </c>
      <c r="O205" s="46" t="s">
        <v>2093</v>
      </c>
      <c r="P205" s="46"/>
      <c r="Q205" s="46" t="s">
        <v>1923</v>
      </c>
      <c r="R205" s="46"/>
      <c r="S205" s="46"/>
      <c r="T205" s="46">
        <v>0</v>
      </c>
      <c r="U205" s="46">
        <v>0</v>
      </c>
      <c r="V205" s="46">
        <v>100</v>
      </c>
      <c r="W205" s="46" t="s">
        <v>1924</v>
      </c>
      <c r="X205" s="46" t="s">
        <v>886</v>
      </c>
      <c r="Y205" s="55">
        <v>518</v>
      </c>
      <c r="Z205" s="56">
        <v>2495</v>
      </c>
      <c r="AA205" s="56">
        <f>Y205*Z205</f>
        <v>1292410</v>
      </c>
      <c r="AB205" s="57">
        <f>AA205*1.12</f>
        <v>1447499.2000000002</v>
      </c>
      <c r="AC205" s="55">
        <v>1556</v>
      </c>
      <c r="AD205" s="56">
        <v>2495</v>
      </c>
      <c r="AE205" s="56">
        <f>AC205*AD205</f>
        <v>3882220</v>
      </c>
      <c r="AF205" s="57">
        <f>AE205*1.12</f>
        <v>4348086.4</v>
      </c>
      <c r="AG205" s="55">
        <v>1556</v>
      </c>
      <c r="AH205" s="56">
        <v>2495</v>
      </c>
      <c r="AI205" s="56">
        <f>AG205*AH205</f>
        <v>3882220</v>
      </c>
      <c r="AJ205" s="57">
        <f>AI205*1.12</f>
        <v>4348086.4</v>
      </c>
      <c r="AK205" s="55">
        <v>1556</v>
      </c>
      <c r="AL205" s="56">
        <v>2495</v>
      </c>
      <c r="AM205" s="56">
        <f>AK205*AL205</f>
        <v>3882220</v>
      </c>
      <c r="AN205" s="57">
        <f>AM205*1.12</f>
        <v>4348086.4</v>
      </c>
      <c r="AO205" s="55">
        <v>1556</v>
      </c>
      <c r="AP205" s="56">
        <v>2495</v>
      </c>
      <c r="AQ205" s="56">
        <f>AO205*AP205</f>
        <v>3882220</v>
      </c>
      <c r="AR205" s="57">
        <f>AQ205*1.12</f>
        <v>4348086.4</v>
      </c>
      <c r="AS205" s="55">
        <v>1556</v>
      </c>
      <c r="AT205" s="56">
        <v>2495</v>
      </c>
      <c r="AU205" s="56">
        <f>AS205*AT205</f>
        <v>3882220</v>
      </c>
      <c r="AV205" s="57">
        <f>AU205*1.12</f>
        <v>4348086.4</v>
      </c>
      <c r="AW205" s="55">
        <v>1556</v>
      </c>
      <c r="AX205" s="56">
        <v>2495</v>
      </c>
      <c r="AY205" s="56">
        <f>AW205*AX205</f>
        <v>3882220</v>
      </c>
      <c r="AZ205" s="57">
        <f>AY205*1.12</f>
        <v>4348086.4</v>
      </c>
      <c r="BA205" s="55">
        <v>1556</v>
      </c>
      <c r="BB205" s="56">
        <v>2495</v>
      </c>
      <c r="BC205" s="56">
        <f>BA205*BB205</f>
        <v>3882220</v>
      </c>
      <c r="BD205" s="57">
        <f>BC205*1.12</f>
        <v>4348086.4</v>
      </c>
      <c r="BE205" s="55">
        <v>1556</v>
      </c>
      <c r="BF205" s="56">
        <v>2495</v>
      </c>
      <c r="BG205" s="56">
        <f>BE205*BF205</f>
        <v>3882220</v>
      </c>
      <c r="BH205" s="57">
        <f>BG205*1.12</f>
        <v>4348086.4</v>
      </c>
      <c r="BI205" s="55">
        <v>1556</v>
      </c>
      <c r="BJ205" s="56">
        <v>2495</v>
      </c>
      <c r="BK205" s="56">
        <f>BI205*BJ205</f>
        <v>3882220</v>
      </c>
      <c r="BL205" s="57">
        <f>BK205*1.12</f>
        <v>4348086.4</v>
      </c>
      <c r="BM205" s="37"/>
      <c r="BN205" s="37"/>
      <c r="BO205" s="37">
        <f>BM205*BN205</f>
        <v>0</v>
      </c>
      <c r="BP205" s="37">
        <f>IF(AR205="С НДС",BO205*1.12,BO205)</f>
        <v>0</v>
      </c>
      <c r="BQ205" s="37"/>
      <c r="BR205" s="37"/>
      <c r="BS205" s="37">
        <f>BQ205*BR205</f>
        <v>0</v>
      </c>
      <c r="BT205" s="37">
        <f>IF(AV205="С НДС",BS205*1.12,BS205)</f>
        <v>0</v>
      </c>
      <c r="BU205" s="37"/>
      <c r="BV205" s="37"/>
      <c r="BW205" s="37">
        <f>BU205*BV205</f>
        <v>0</v>
      </c>
      <c r="BX205" s="37">
        <f>IF(AZ205="С НДС",BW205*1.12,BW205)</f>
        <v>0</v>
      </c>
      <c r="BY205" s="37"/>
      <c r="BZ205" s="37"/>
      <c r="CA205" s="37">
        <f>BY205*BZ205</f>
        <v>0</v>
      </c>
      <c r="CB205" s="37">
        <f>IF(BD205="С НДС",CA205*1.12,CA205)</f>
        <v>0</v>
      </c>
      <c r="CC205" s="37"/>
      <c r="CD205" s="37"/>
      <c r="CE205" s="37">
        <f>CC205*CD205</f>
        <v>0</v>
      </c>
      <c r="CF205" s="37">
        <f>IF(BH205="С НДС",CE205*1.12,CE205)</f>
        <v>0</v>
      </c>
      <c r="CG205" s="37"/>
      <c r="CH205" s="37"/>
      <c r="CI205" s="37">
        <f>CG205*CH205</f>
        <v>0</v>
      </c>
      <c r="CJ205" s="37">
        <f>IF(BL205="С НДС",CI205*1.12,CI205)</f>
        <v>0</v>
      </c>
      <c r="CK205" s="37"/>
      <c r="CL205" s="37"/>
      <c r="CM205" s="37">
        <f>CK205*CL205</f>
        <v>0</v>
      </c>
      <c r="CN205" s="37">
        <f>IF(BP205="С НДС",CM205*1.12,CM205)</f>
        <v>0</v>
      </c>
      <c r="CO205" s="37"/>
      <c r="CP205" s="37"/>
      <c r="CQ205" s="37">
        <f>CO205*CP205</f>
        <v>0</v>
      </c>
      <c r="CR205" s="37">
        <f>IF(BT205="С НДС",CQ205*1.12,CQ205)</f>
        <v>0</v>
      </c>
      <c r="CS205" s="37"/>
      <c r="CT205" s="37"/>
      <c r="CU205" s="37">
        <f>CS205*CT205</f>
        <v>0</v>
      </c>
      <c r="CV205" s="37">
        <f>IF(BX205="С НДС",CU205*1.12,CU205)</f>
        <v>0</v>
      </c>
      <c r="CW205" s="37"/>
      <c r="CX205" s="37"/>
      <c r="CY205" s="37">
        <f>CW205*CX205</f>
        <v>0</v>
      </c>
      <c r="CZ205" s="37">
        <f>IF(CB205="С НДС",CY205*1.12,CY205)</f>
        <v>0</v>
      </c>
      <c r="DA205" s="37"/>
      <c r="DB205" s="37"/>
      <c r="DC205" s="37">
        <f>DA205*DB205</f>
        <v>0</v>
      </c>
      <c r="DD205" s="37">
        <f>IF(CF205="С НДС",DC205*1.12,DC205)</f>
        <v>0</v>
      </c>
      <c r="DE205" s="37"/>
      <c r="DF205" s="37"/>
      <c r="DG205" s="37">
        <f>DE205*DF205</f>
        <v>0</v>
      </c>
      <c r="DH205" s="37">
        <f>IF(CJ205="С НДС",DG205*1.12,DG205)</f>
        <v>0</v>
      </c>
      <c r="DI205" s="37"/>
      <c r="DJ205" s="37"/>
      <c r="DK205" s="37">
        <f>DI205*DJ205</f>
        <v>0</v>
      </c>
      <c r="DL205" s="37">
        <f>IF(CN205="С НДС",DK205*1.12,DK205)</f>
        <v>0</v>
      </c>
      <c r="DM205" s="37"/>
      <c r="DN205" s="37"/>
      <c r="DO205" s="37">
        <f>DM205*DN205</f>
        <v>0</v>
      </c>
      <c r="DP205" s="37">
        <f>IF(CR205="С НДС",DO205*1.12,DO205)</f>
        <v>0</v>
      </c>
      <c r="DQ205" s="37"/>
      <c r="DR205" s="37"/>
      <c r="DS205" s="37">
        <f>DQ205*DR205</f>
        <v>0</v>
      </c>
      <c r="DT205" s="37">
        <f>IF(CV205="С НДС",DS205*1.12,DS205)</f>
        <v>0</v>
      </c>
      <c r="DU205" s="37"/>
      <c r="DV205" s="37"/>
      <c r="DW205" s="37">
        <f>DU205*DV205</f>
        <v>0</v>
      </c>
      <c r="DX205" s="37">
        <f>IF(CZ205="С НДС",DW205*1.12,DW205)</f>
        <v>0</v>
      </c>
      <c r="DY205" s="37"/>
      <c r="DZ205" s="37"/>
      <c r="EA205" s="37">
        <f>DY205*DZ205</f>
        <v>0</v>
      </c>
      <c r="EB205" s="37">
        <f>IF(DD205="С НДС",EA205*1.12,EA205)</f>
        <v>0</v>
      </c>
      <c r="EC205" s="32">
        <f>Y205+AC205+AG205+AK205+AO205+AS205+AW205+BA205+BE205+BI205+BM205+BQ205+BU205+BY205+CC205+CG205+CK205+CO205+CS205+CW205+DA205+DE205+DI205+DM205+DQ205+DU205+DY205</f>
        <v>14522</v>
      </c>
      <c r="ED205" s="32">
        <f>AA205+AE205+AI205+AM205+AQ205+AU205+AY205+BC205+BG205+BK205</f>
        <v>36232390</v>
      </c>
      <c r="EE205" s="32">
        <f>IF(X205="С НДС",ED205*1.12,ED205)</f>
        <v>40580276.800000004</v>
      </c>
      <c r="EF205" s="58" t="s">
        <v>1532</v>
      </c>
      <c r="EG205" s="46" t="s">
        <v>2061</v>
      </c>
      <c r="EH205" s="58" t="s">
        <v>2062</v>
      </c>
      <c r="EI205" s="46"/>
      <c r="EJ205" s="46"/>
      <c r="EK205" s="46"/>
      <c r="EL205" s="46"/>
      <c r="EM205" s="46"/>
      <c r="EN205" s="46"/>
      <c r="EO205" s="46"/>
      <c r="EP205" s="46"/>
      <c r="EQ205" s="46"/>
    </row>
    <row r="206" spans="1:147" ht="19.5" customHeight="1">
      <c r="A206" s="28"/>
      <c r="B206" s="34" t="s">
        <v>1950</v>
      </c>
      <c r="C206" s="63" t="s">
        <v>1920</v>
      </c>
      <c r="D206" s="63" t="s">
        <v>1921</v>
      </c>
      <c r="E206" s="63" t="s">
        <v>1921</v>
      </c>
      <c r="F206" s="63" t="s">
        <v>855</v>
      </c>
      <c r="G206" s="63"/>
      <c r="H206" s="63"/>
      <c r="I206" s="63">
        <v>100</v>
      </c>
      <c r="J206" s="63">
        <v>710000000</v>
      </c>
      <c r="K206" s="63" t="s">
        <v>1745</v>
      </c>
      <c r="L206" s="63" t="s">
        <v>1912</v>
      </c>
      <c r="M206" s="63" t="s">
        <v>359</v>
      </c>
      <c r="N206" s="63">
        <v>150000000</v>
      </c>
      <c r="O206" s="63" t="s">
        <v>1951</v>
      </c>
      <c r="P206" s="63"/>
      <c r="Q206" s="63" t="s">
        <v>1923</v>
      </c>
      <c r="R206" s="63"/>
      <c r="S206" s="63"/>
      <c r="T206" s="63">
        <v>0</v>
      </c>
      <c r="U206" s="63">
        <v>0</v>
      </c>
      <c r="V206" s="63">
        <v>100</v>
      </c>
      <c r="W206" s="63" t="s">
        <v>1924</v>
      </c>
      <c r="X206" s="63" t="s">
        <v>886</v>
      </c>
      <c r="Y206" s="36">
        <v>3300</v>
      </c>
      <c r="Z206" s="37">
        <v>1656</v>
      </c>
      <c r="AA206" s="37">
        <f t="shared" si="59"/>
        <v>5464800</v>
      </c>
      <c r="AB206" s="32">
        <f t="shared" si="60"/>
        <v>6120576.000000001</v>
      </c>
      <c r="AC206" s="36">
        <v>6601</v>
      </c>
      <c r="AD206" s="37">
        <v>1656</v>
      </c>
      <c r="AE206" s="37">
        <f t="shared" si="61"/>
        <v>10931256</v>
      </c>
      <c r="AF206" s="32">
        <f t="shared" si="65"/>
        <v>12243006.72</v>
      </c>
      <c r="AG206" s="36">
        <v>6601</v>
      </c>
      <c r="AH206" s="37">
        <v>1656</v>
      </c>
      <c r="AI206" s="37">
        <f t="shared" si="62"/>
        <v>10931256</v>
      </c>
      <c r="AJ206" s="32">
        <f t="shared" si="66"/>
        <v>12243006.72</v>
      </c>
      <c r="AK206" s="36">
        <v>6601</v>
      </c>
      <c r="AL206" s="37">
        <v>1656</v>
      </c>
      <c r="AM206" s="37">
        <f t="shared" si="63"/>
        <v>10931256</v>
      </c>
      <c r="AN206" s="32">
        <f t="shared" si="67"/>
        <v>12243006.72</v>
      </c>
      <c r="AO206" s="36">
        <v>6601</v>
      </c>
      <c r="AP206" s="37">
        <v>1656</v>
      </c>
      <c r="AQ206" s="37">
        <f t="shared" si="64"/>
        <v>10931256</v>
      </c>
      <c r="AR206" s="32">
        <f t="shared" si="68"/>
        <v>12243006.72</v>
      </c>
      <c r="AS206" s="36">
        <v>6601</v>
      </c>
      <c r="AT206" s="37">
        <v>1656</v>
      </c>
      <c r="AU206" s="37">
        <f t="shared" si="69"/>
        <v>10931256</v>
      </c>
      <c r="AV206" s="32">
        <f t="shared" si="74"/>
        <v>12243006.72</v>
      </c>
      <c r="AW206" s="36">
        <v>6601</v>
      </c>
      <c r="AX206" s="37">
        <v>1656</v>
      </c>
      <c r="AY206" s="37">
        <f t="shared" si="70"/>
        <v>10931256</v>
      </c>
      <c r="AZ206" s="32">
        <f t="shared" si="75"/>
        <v>12243006.72</v>
      </c>
      <c r="BA206" s="36">
        <v>6601</v>
      </c>
      <c r="BB206" s="37">
        <v>1656</v>
      </c>
      <c r="BC206" s="37">
        <f t="shared" si="71"/>
        <v>10931256</v>
      </c>
      <c r="BD206" s="32">
        <f t="shared" si="76"/>
        <v>12243006.72</v>
      </c>
      <c r="BE206" s="36">
        <v>6601</v>
      </c>
      <c r="BF206" s="37">
        <v>1656</v>
      </c>
      <c r="BG206" s="37">
        <f t="shared" si="72"/>
        <v>10931256</v>
      </c>
      <c r="BH206" s="32">
        <f t="shared" si="77"/>
        <v>12243006.72</v>
      </c>
      <c r="BI206" s="36">
        <v>6601</v>
      </c>
      <c r="BJ206" s="37">
        <v>1656</v>
      </c>
      <c r="BK206" s="37">
        <f t="shared" si="73"/>
        <v>10931256</v>
      </c>
      <c r="BL206" s="32">
        <f t="shared" si="78"/>
        <v>12243006.72</v>
      </c>
      <c r="BM206" s="37"/>
      <c r="BN206" s="37"/>
      <c r="BO206" s="37">
        <f t="shared" si="79"/>
        <v>0</v>
      </c>
      <c r="BP206" s="37">
        <f t="shared" si="80"/>
        <v>0</v>
      </c>
      <c r="BQ206" s="37"/>
      <c r="BR206" s="37"/>
      <c r="BS206" s="37">
        <f t="shared" si="81"/>
        <v>0</v>
      </c>
      <c r="BT206" s="37">
        <f t="shared" si="82"/>
        <v>0</v>
      </c>
      <c r="BU206" s="37"/>
      <c r="BV206" s="37"/>
      <c r="BW206" s="37">
        <f t="shared" si="83"/>
        <v>0</v>
      </c>
      <c r="BX206" s="37">
        <f t="shared" si="84"/>
        <v>0</v>
      </c>
      <c r="BY206" s="37"/>
      <c r="BZ206" s="37"/>
      <c r="CA206" s="37">
        <f t="shared" si="85"/>
        <v>0</v>
      </c>
      <c r="CB206" s="37">
        <f t="shared" si="86"/>
        <v>0</v>
      </c>
      <c r="CC206" s="37"/>
      <c r="CD206" s="37"/>
      <c r="CE206" s="37">
        <f t="shared" si="87"/>
        <v>0</v>
      </c>
      <c r="CF206" s="37">
        <f t="shared" si="88"/>
        <v>0</v>
      </c>
      <c r="CG206" s="37"/>
      <c r="CH206" s="37"/>
      <c r="CI206" s="37">
        <f t="shared" si="89"/>
        <v>0</v>
      </c>
      <c r="CJ206" s="37">
        <f t="shared" si="90"/>
        <v>0</v>
      </c>
      <c r="CK206" s="37"/>
      <c r="CL206" s="37"/>
      <c r="CM206" s="37">
        <f t="shared" si="91"/>
        <v>0</v>
      </c>
      <c r="CN206" s="37">
        <f t="shared" si="92"/>
        <v>0</v>
      </c>
      <c r="CO206" s="37"/>
      <c r="CP206" s="37"/>
      <c r="CQ206" s="37">
        <f t="shared" si="93"/>
        <v>0</v>
      </c>
      <c r="CR206" s="37">
        <f t="shared" si="94"/>
        <v>0</v>
      </c>
      <c r="CS206" s="37"/>
      <c r="CT206" s="37"/>
      <c r="CU206" s="37">
        <f t="shared" si="95"/>
        <v>0</v>
      </c>
      <c r="CV206" s="37">
        <f t="shared" si="96"/>
        <v>0</v>
      </c>
      <c r="CW206" s="37"/>
      <c r="CX206" s="37"/>
      <c r="CY206" s="37">
        <f t="shared" si="97"/>
        <v>0</v>
      </c>
      <c r="CZ206" s="37">
        <f t="shared" si="98"/>
        <v>0</v>
      </c>
      <c r="DA206" s="37"/>
      <c r="DB206" s="37"/>
      <c r="DC206" s="37">
        <f t="shared" si="99"/>
        <v>0</v>
      </c>
      <c r="DD206" s="37">
        <f t="shared" si="100"/>
        <v>0</v>
      </c>
      <c r="DE206" s="37"/>
      <c r="DF206" s="37"/>
      <c r="DG206" s="37">
        <f t="shared" si="101"/>
        <v>0</v>
      </c>
      <c r="DH206" s="37">
        <f t="shared" si="102"/>
        <v>0</v>
      </c>
      <c r="DI206" s="37"/>
      <c r="DJ206" s="37"/>
      <c r="DK206" s="37">
        <f t="shared" si="103"/>
        <v>0</v>
      </c>
      <c r="DL206" s="37">
        <f t="shared" si="104"/>
        <v>0</v>
      </c>
      <c r="DM206" s="37"/>
      <c r="DN206" s="37"/>
      <c r="DO206" s="37">
        <f t="shared" si="105"/>
        <v>0</v>
      </c>
      <c r="DP206" s="37">
        <f t="shared" si="106"/>
        <v>0</v>
      </c>
      <c r="DQ206" s="37"/>
      <c r="DR206" s="37"/>
      <c r="DS206" s="37">
        <f t="shared" si="107"/>
        <v>0</v>
      </c>
      <c r="DT206" s="37">
        <f t="shared" si="108"/>
        <v>0</v>
      </c>
      <c r="DU206" s="37"/>
      <c r="DV206" s="37"/>
      <c r="DW206" s="37">
        <f t="shared" si="109"/>
        <v>0</v>
      </c>
      <c r="DX206" s="37">
        <f t="shared" si="110"/>
        <v>0</v>
      </c>
      <c r="DY206" s="37"/>
      <c r="DZ206" s="37"/>
      <c r="EA206" s="37">
        <f t="shared" si="111"/>
        <v>0</v>
      </c>
      <c r="EB206" s="37">
        <f t="shared" si="112"/>
        <v>0</v>
      </c>
      <c r="EC206" s="32">
        <f t="shared" si="114"/>
        <v>62709</v>
      </c>
      <c r="ED206" s="32">
        <v>0</v>
      </c>
      <c r="EE206" s="32">
        <v>0</v>
      </c>
      <c r="EF206" s="58" t="s">
        <v>1532</v>
      </c>
      <c r="EG206" s="46" t="s">
        <v>2061</v>
      </c>
      <c r="EH206" s="58" t="s">
        <v>2062</v>
      </c>
      <c r="EI206" s="46"/>
      <c r="EJ206" s="46"/>
      <c r="EK206" s="46"/>
      <c r="EL206" s="46"/>
      <c r="EM206" s="46"/>
      <c r="EN206" s="46"/>
      <c r="EO206" s="46"/>
      <c r="EP206" s="46"/>
      <c r="EQ206" s="46"/>
    </row>
    <row r="207" spans="1:147" ht="19.5" customHeight="1">
      <c r="A207" s="28"/>
      <c r="B207" s="34" t="s">
        <v>1952</v>
      </c>
      <c r="C207" s="63" t="s">
        <v>1920</v>
      </c>
      <c r="D207" s="63" t="s">
        <v>1921</v>
      </c>
      <c r="E207" s="63" t="s">
        <v>1921</v>
      </c>
      <c r="F207" s="63" t="s">
        <v>855</v>
      </c>
      <c r="G207" s="63"/>
      <c r="H207" s="63"/>
      <c r="I207" s="63">
        <v>100</v>
      </c>
      <c r="J207" s="63">
        <v>710000000</v>
      </c>
      <c r="K207" s="63" t="s">
        <v>1745</v>
      </c>
      <c r="L207" s="63" t="s">
        <v>1912</v>
      </c>
      <c r="M207" s="63" t="s">
        <v>359</v>
      </c>
      <c r="N207" s="63">
        <v>150000000</v>
      </c>
      <c r="O207" s="63" t="s">
        <v>1953</v>
      </c>
      <c r="P207" s="63"/>
      <c r="Q207" s="63" t="s">
        <v>1923</v>
      </c>
      <c r="R207" s="63"/>
      <c r="S207" s="63"/>
      <c r="T207" s="63">
        <v>0</v>
      </c>
      <c r="U207" s="63">
        <v>0</v>
      </c>
      <c r="V207" s="63">
        <v>100</v>
      </c>
      <c r="W207" s="63" t="s">
        <v>1924</v>
      </c>
      <c r="X207" s="63" t="s">
        <v>886</v>
      </c>
      <c r="Y207" s="36">
        <v>4772</v>
      </c>
      <c r="Z207" s="37">
        <v>1656</v>
      </c>
      <c r="AA207" s="37">
        <f t="shared" si="59"/>
        <v>7902432</v>
      </c>
      <c r="AB207" s="32">
        <f t="shared" si="60"/>
        <v>8850723.840000002</v>
      </c>
      <c r="AC207" s="36">
        <v>9545</v>
      </c>
      <c r="AD207" s="37">
        <v>1656</v>
      </c>
      <c r="AE207" s="37">
        <f t="shared" si="61"/>
        <v>15806520</v>
      </c>
      <c r="AF207" s="32">
        <f t="shared" si="65"/>
        <v>17703302.400000002</v>
      </c>
      <c r="AG207" s="36">
        <v>9545</v>
      </c>
      <c r="AH207" s="37">
        <v>1656</v>
      </c>
      <c r="AI207" s="37">
        <f t="shared" si="62"/>
        <v>15806520</v>
      </c>
      <c r="AJ207" s="32">
        <f t="shared" si="66"/>
        <v>17703302.400000002</v>
      </c>
      <c r="AK207" s="36">
        <v>9545</v>
      </c>
      <c r="AL207" s="37">
        <v>1656</v>
      </c>
      <c r="AM207" s="37">
        <f t="shared" si="63"/>
        <v>15806520</v>
      </c>
      <c r="AN207" s="32">
        <f t="shared" si="67"/>
        <v>17703302.400000002</v>
      </c>
      <c r="AO207" s="36">
        <v>9545</v>
      </c>
      <c r="AP207" s="37">
        <v>1656</v>
      </c>
      <c r="AQ207" s="37">
        <f t="shared" si="64"/>
        <v>15806520</v>
      </c>
      <c r="AR207" s="32">
        <f t="shared" si="68"/>
        <v>17703302.400000002</v>
      </c>
      <c r="AS207" s="36">
        <v>9545</v>
      </c>
      <c r="AT207" s="37">
        <v>1656</v>
      </c>
      <c r="AU207" s="37">
        <f t="shared" si="69"/>
        <v>15806520</v>
      </c>
      <c r="AV207" s="32">
        <f t="shared" si="74"/>
        <v>17703302.400000002</v>
      </c>
      <c r="AW207" s="36">
        <v>9545</v>
      </c>
      <c r="AX207" s="37">
        <v>1656</v>
      </c>
      <c r="AY207" s="37">
        <f t="shared" si="70"/>
        <v>15806520</v>
      </c>
      <c r="AZ207" s="32">
        <f t="shared" si="75"/>
        <v>17703302.400000002</v>
      </c>
      <c r="BA207" s="36">
        <v>9545</v>
      </c>
      <c r="BB207" s="37">
        <v>1656</v>
      </c>
      <c r="BC207" s="37">
        <f t="shared" si="71"/>
        <v>15806520</v>
      </c>
      <c r="BD207" s="32">
        <f t="shared" si="76"/>
        <v>17703302.400000002</v>
      </c>
      <c r="BE207" s="36">
        <v>9545</v>
      </c>
      <c r="BF207" s="37">
        <v>1656</v>
      </c>
      <c r="BG207" s="37">
        <f t="shared" si="72"/>
        <v>15806520</v>
      </c>
      <c r="BH207" s="32">
        <f t="shared" si="77"/>
        <v>17703302.400000002</v>
      </c>
      <c r="BI207" s="36">
        <v>9545</v>
      </c>
      <c r="BJ207" s="37">
        <v>1656</v>
      </c>
      <c r="BK207" s="37">
        <f t="shared" si="73"/>
        <v>15806520</v>
      </c>
      <c r="BL207" s="32">
        <f t="shared" si="78"/>
        <v>17703302.400000002</v>
      </c>
      <c r="BM207" s="37"/>
      <c r="BN207" s="37"/>
      <c r="BO207" s="37">
        <f t="shared" si="79"/>
        <v>0</v>
      </c>
      <c r="BP207" s="37">
        <f t="shared" si="80"/>
        <v>0</v>
      </c>
      <c r="BQ207" s="37"/>
      <c r="BR207" s="37"/>
      <c r="BS207" s="37">
        <f t="shared" si="81"/>
        <v>0</v>
      </c>
      <c r="BT207" s="37">
        <f t="shared" si="82"/>
        <v>0</v>
      </c>
      <c r="BU207" s="37"/>
      <c r="BV207" s="37"/>
      <c r="BW207" s="37">
        <f t="shared" si="83"/>
        <v>0</v>
      </c>
      <c r="BX207" s="37">
        <f t="shared" si="84"/>
        <v>0</v>
      </c>
      <c r="BY207" s="37"/>
      <c r="BZ207" s="37"/>
      <c r="CA207" s="37">
        <f t="shared" si="85"/>
        <v>0</v>
      </c>
      <c r="CB207" s="37">
        <f t="shared" si="86"/>
        <v>0</v>
      </c>
      <c r="CC207" s="37"/>
      <c r="CD207" s="37"/>
      <c r="CE207" s="37">
        <f t="shared" si="87"/>
        <v>0</v>
      </c>
      <c r="CF207" s="37">
        <f t="shared" si="88"/>
        <v>0</v>
      </c>
      <c r="CG207" s="37"/>
      <c r="CH207" s="37"/>
      <c r="CI207" s="37">
        <f t="shared" si="89"/>
        <v>0</v>
      </c>
      <c r="CJ207" s="37">
        <f t="shared" si="90"/>
        <v>0</v>
      </c>
      <c r="CK207" s="37"/>
      <c r="CL207" s="37"/>
      <c r="CM207" s="37">
        <f t="shared" si="91"/>
        <v>0</v>
      </c>
      <c r="CN207" s="37">
        <f t="shared" si="92"/>
        <v>0</v>
      </c>
      <c r="CO207" s="37"/>
      <c r="CP207" s="37"/>
      <c r="CQ207" s="37">
        <f t="shared" si="93"/>
        <v>0</v>
      </c>
      <c r="CR207" s="37">
        <f t="shared" si="94"/>
        <v>0</v>
      </c>
      <c r="CS207" s="37"/>
      <c r="CT207" s="37"/>
      <c r="CU207" s="37">
        <f t="shared" si="95"/>
        <v>0</v>
      </c>
      <c r="CV207" s="37">
        <f t="shared" si="96"/>
        <v>0</v>
      </c>
      <c r="CW207" s="37"/>
      <c r="CX207" s="37"/>
      <c r="CY207" s="37">
        <f t="shared" si="97"/>
        <v>0</v>
      </c>
      <c r="CZ207" s="37">
        <f t="shared" si="98"/>
        <v>0</v>
      </c>
      <c r="DA207" s="37"/>
      <c r="DB207" s="37"/>
      <c r="DC207" s="37">
        <f t="shared" si="99"/>
        <v>0</v>
      </c>
      <c r="DD207" s="37">
        <f t="shared" si="100"/>
        <v>0</v>
      </c>
      <c r="DE207" s="37"/>
      <c r="DF207" s="37"/>
      <c r="DG207" s="37">
        <f t="shared" si="101"/>
        <v>0</v>
      </c>
      <c r="DH207" s="37">
        <f t="shared" si="102"/>
        <v>0</v>
      </c>
      <c r="DI207" s="37"/>
      <c r="DJ207" s="37"/>
      <c r="DK207" s="37">
        <f t="shared" si="103"/>
        <v>0</v>
      </c>
      <c r="DL207" s="37">
        <f t="shared" si="104"/>
        <v>0</v>
      </c>
      <c r="DM207" s="37"/>
      <c r="DN207" s="37"/>
      <c r="DO207" s="37">
        <f t="shared" si="105"/>
        <v>0</v>
      </c>
      <c r="DP207" s="37">
        <f t="shared" si="106"/>
        <v>0</v>
      </c>
      <c r="DQ207" s="37"/>
      <c r="DR207" s="37"/>
      <c r="DS207" s="37">
        <f t="shared" si="107"/>
        <v>0</v>
      </c>
      <c r="DT207" s="37">
        <f t="shared" si="108"/>
        <v>0</v>
      </c>
      <c r="DU207" s="37"/>
      <c r="DV207" s="37"/>
      <c r="DW207" s="37">
        <f t="shared" si="109"/>
        <v>0</v>
      </c>
      <c r="DX207" s="37">
        <f t="shared" si="110"/>
        <v>0</v>
      </c>
      <c r="DY207" s="37"/>
      <c r="DZ207" s="37"/>
      <c r="EA207" s="37">
        <f t="shared" si="111"/>
        <v>0</v>
      </c>
      <c r="EB207" s="37">
        <f t="shared" si="112"/>
        <v>0</v>
      </c>
      <c r="EC207" s="32">
        <f t="shared" si="114"/>
        <v>90677</v>
      </c>
      <c r="ED207" s="32">
        <v>0</v>
      </c>
      <c r="EE207" s="32">
        <v>0</v>
      </c>
      <c r="EF207" s="58" t="s">
        <v>1532</v>
      </c>
      <c r="EG207" s="46" t="s">
        <v>2061</v>
      </c>
      <c r="EH207" s="58" t="s">
        <v>2062</v>
      </c>
      <c r="EI207" s="46"/>
      <c r="EJ207" s="46"/>
      <c r="EK207" s="46"/>
      <c r="EL207" s="46"/>
      <c r="EM207" s="46"/>
      <c r="EN207" s="46"/>
      <c r="EO207" s="46"/>
      <c r="EP207" s="46"/>
      <c r="EQ207" s="46"/>
    </row>
    <row r="208" spans="1:147" ht="19.5" customHeight="1">
      <c r="A208" s="28"/>
      <c r="B208" s="34" t="s">
        <v>1954</v>
      </c>
      <c r="C208" s="63" t="s">
        <v>1920</v>
      </c>
      <c r="D208" s="63" t="s">
        <v>1921</v>
      </c>
      <c r="E208" s="63" t="s">
        <v>1921</v>
      </c>
      <c r="F208" s="63" t="s">
        <v>855</v>
      </c>
      <c r="G208" s="63"/>
      <c r="H208" s="63"/>
      <c r="I208" s="63">
        <v>100</v>
      </c>
      <c r="J208" s="63">
        <v>710000000</v>
      </c>
      <c r="K208" s="63" t="s">
        <v>1745</v>
      </c>
      <c r="L208" s="63" t="s">
        <v>1912</v>
      </c>
      <c r="M208" s="63" t="s">
        <v>359</v>
      </c>
      <c r="N208" s="63" t="s">
        <v>1946</v>
      </c>
      <c r="O208" s="63" t="s">
        <v>1955</v>
      </c>
      <c r="P208" s="63"/>
      <c r="Q208" s="63" t="s">
        <v>1923</v>
      </c>
      <c r="R208" s="63"/>
      <c r="S208" s="63"/>
      <c r="T208" s="63">
        <v>0</v>
      </c>
      <c r="U208" s="63">
        <v>0</v>
      </c>
      <c r="V208" s="63">
        <v>100</v>
      </c>
      <c r="W208" s="63" t="s">
        <v>1924</v>
      </c>
      <c r="X208" s="63" t="s">
        <v>886</v>
      </c>
      <c r="Y208" s="36">
        <v>3203</v>
      </c>
      <c r="Z208" s="37">
        <v>1656</v>
      </c>
      <c r="AA208" s="37">
        <f t="shared" si="59"/>
        <v>5304168</v>
      </c>
      <c r="AB208" s="32">
        <f t="shared" si="60"/>
        <v>5940668.16</v>
      </c>
      <c r="AC208" s="36">
        <v>6406</v>
      </c>
      <c r="AD208" s="37">
        <v>1656</v>
      </c>
      <c r="AE208" s="37">
        <f t="shared" si="61"/>
        <v>10608336</v>
      </c>
      <c r="AF208" s="32">
        <f t="shared" si="65"/>
        <v>11881336.32</v>
      </c>
      <c r="AG208" s="36">
        <v>6406</v>
      </c>
      <c r="AH208" s="37">
        <v>1656</v>
      </c>
      <c r="AI208" s="37">
        <f t="shared" si="62"/>
        <v>10608336</v>
      </c>
      <c r="AJ208" s="32">
        <f t="shared" si="66"/>
        <v>11881336.32</v>
      </c>
      <c r="AK208" s="36">
        <v>6406</v>
      </c>
      <c r="AL208" s="37">
        <v>1656</v>
      </c>
      <c r="AM208" s="37">
        <f t="shared" si="63"/>
        <v>10608336</v>
      </c>
      <c r="AN208" s="32">
        <f t="shared" si="67"/>
        <v>11881336.32</v>
      </c>
      <c r="AO208" s="36">
        <v>6406</v>
      </c>
      <c r="AP208" s="37">
        <v>1656</v>
      </c>
      <c r="AQ208" s="37">
        <f t="shared" si="64"/>
        <v>10608336</v>
      </c>
      <c r="AR208" s="32">
        <f t="shared" si="68"/>
        <v>11881336.32</v>
      </c>
      <c r="AS208" s="36">
        <v>6406</v>
      </c>
      <c r="AT208" s="37">
        <v>1656</v>
      </c>
      <c r="AU208" s="37">
        <f t="shared" si="69"/>
        <v>10608336</v>
      </c>
      <c r="AV208" s="32">
        <f t="shared" si="74"/>
        <v>11881336.32</v>
      </c>
      <c r="AW208" s="36">
        <v>6406</v>
      </c>
      <c r="AX208" s="37">
        <v>1656</v>
      </c>
      <c r="AY208" s="37">
        <f t="shared" si="70"/>
        <v>10608336</v>
      </c>
      <c r="AZ208" s="32">
        <f t="shared" si="75"/>
        <v>11881336.32</v>
      </c>
      <c r="BA208" s="36">
        <v>6406</v>
      </c>
      <c r="BB208" s="37">
        <v>1656</v>
      </c>
      <c r="BC208" s="37">
        <f t="shared" si="71"/>
        <v>10608336</v>
      </c>
      <c r="BD208" s="32">
        <f t="shared" si="76"/>
        <v>11881336.32</v>
      </c>
      <c r="BE208" s="36">
        <v>6406</v>
      </c>
      <c r="BF208" s="37">
        <v>1656</v>
      </c>
      <c r="BG208" s="37">
        <f t="shared" si="72"/>
        <v>10608336</v>
      </c>
      <c r="BH208" s="32">
        <f t="shared" si="77"/>
        <v>11881336.32</v>
      </c>
      <c r="BI208" s="36">
        <v>6406</v>
      </c>
      <c r="BJ208" s="37">
        <v>1656</v>
      </c>
      <c r="BK208" s="37">
        <f t="shared" si="73"/>
        <v>10608336</v>
      </c>
      <c r="BL208" s="32">
        <f t="shared" si="78"/>
        <v>11881336.32</v>
      </c>
      <c r="BM208" s="37"/>
      <c r="BN208" s="37"/>
      <c r="BO208" s="37">
        <f t="shared" si="79"/>
        <v>0</v>
      </c>
      <c r="BP208" s="37">
        <f t="shared" si="80"/>
        <v>0</v>
      </c>
      <c r="BQ208" s="37"/>
      <c r="BR208" s="37"/>
      <c r="BS208" s="37">
        <f t="shared" si="81"/>
        <v>0</v>
      </c>
      <c r="BT208" s="37">
        <f t="shared" si="82"/>
        <v>0</v>
      </c>
      <c r="BU208" s="37"/>
      <c r="BV208" s="37"/>
      <c r="BW208" s="37">
        <f t="shared" si="83"/>
        <v>0</v>
      </c>
      <c r="BX208" s="37">
        <f t="shared" si="84"/>
        <v>0</v>
      </c>
      <c r="BY208" s="37"/>
      <c r="BZ208" s="37"/>
      <c r="CA208" s="37">
        <f t="shared" si="85"/>
        <v>0</v>
      </c>
      <c r="CB208" s="37">
        <f t="shared" si="86"/>
        <v>0</v>
      </c>
      <c r="CC208" s="37"/>
      <c r="CD208" s="37"/>
      <c r="CE208" s="37">
        <f t="shared" si="87"/>
        <v>0</v>
      </c>
      <c r="CF208" s="37">
        <f t="shared" si="88"/>
        <v>0</v>
      </c>
      <c r="CG208" s="37"/>
      <c r="CH208" s="37"/>
      <c r="CI208" s="37">
        <f t="shared" si="89"/>
        <v>0</v>
      </c>
      <c r="CJ208" s="37">
        <f t="shared" si="90"/>
        <v>0</v>
      </c>
      <c r="CK208" s="37"/>
      <c r="CL208" s="37"/>
      <c r="CM208" s="37">
        <f t="shared" si="91"/>
        <v>0</v>
      </c>
      <c r="CN208" s="37">
        <f t="shared" si="92"/>
        <v>0</v>
      </c>
      <c r="CO208" s="37"/>
      <c r="CP208" s="37"/>
      <c r="CQ208" s="37">
        <f t="shared" si="93"/>
        <v>0</v>
      </c>
      <c r="CR208" s="37">
        <f t="shared" si="94"/>
        <v>0</v>
      </c>
      <c r="CS208" s="37"/>
      <c r="CT208" s="37"/>
      <c r="CU208" s="37">
        <f t="shared" si="95"/>
        <v>0</v>
      </c>
      <c r="CV208" s="37">
        <f t="shared" si="96"/>
        <v>0</v>
      </c>
      <c r="CW208" s="37"/>
      <c r="CX208" s="37"/>
      <c r="CY208" s="37">
        <f t="shared" si="97"/>
        <v>0</v>
      </c>
      <c r="CZ208" s="37">
        <f t="shared" si="98"/>
        <v>0</v>
      </c>
      <c r="DA208" s="37"/>
      <c r="DB208" s="37"/>
      <c r="DC208" s="37">
        <f t="shared" si="99"/>
        <v>0</v>
      </c>
      <c r="DD208" s="37">
        <f t="shared" si="100"/>
        <v>0</v>
      </c>
      <c r="DE208" s="37"/>
      <c r="DF208" s="37"/>
      <c r="DG208" s="37">
        <f t="shared" si="101"/>
        <v>0</v>
      </c>
      <c r="DH208" s="37">
        <f t="shared" si="102"/>
        <v>0</v>
      </c>
      <c r="DI208" s="37"/>
      <c r="DJ208" s="37"/>
      <c r="DK208" s="37">
        <f t="shared" si="103"/>
        <v>0</v>
      </c>
      <c r="DL208" s="37">
        <f t="shared" si="104"/>
        <v>0</v>
      </c>
      <c r="DM208" s="37"/>
      <c r="DN208" s="37"/>
      <c r="DO208" s="37">
        <f t="shared" si="105"/>
        <v>0</v>
      </c>
      <c r="DP208" s="37">
        <f t="shared" si="106"/>
        <v>0</v>
      </c>
      <c r="DQ208" s="37"/>
      <c r="DR208" s="37"/>
      <c r="DS208" s="37">
        <f t="shared" si="107"/>
        <v>0</v>
      </c>
      <c r="DT208" s="37">
        <f t="shared" si="108"/>
        <v>0</v>
      </c>
      <c r="DU208" s="37"/>
      <c r="DV208" s="37"/>
      <c r="DW208" s="37">
        <f t="shared" si="109"/>
        <v>0</v>
      </c>
      <c r="DX208" s="37">
        <f t="shared" si="110"/>
        <v>0</v>
      </c>
      <c r="DY208" s="37"/>
      <c r="DZ208" s="37"/>
      <c r="EA208" s="37">
        <f t="shared" si="111"/>
        <v>0</v>
      </c>
      <c r="EB208" s="37">
        <f t="shared" si="112"/>
        <v>0</v>
      </c>
      <c r="EC208" s="32">
        <f t="shared" si="114"/>
        <v>60857</v>
      </c>
      <c r="ED208" s="32">
        <v>0</v>
      </c>
      <c r="EE208" s="32">
        <v>0</v>
      </c>
      <c r="EF208" s="58" t="s">
        <v>1532</v>
      </c>
      <c r="EG208" s="46" t="s">
        <v>2061</v>
      </c>
      <c r="EH208" s="58" t="s">
        <v>2062</v>
      </c>
      <c r="EI208" s="46"/>
      <c r="EJ208" s="46"/>
      <c r="EK208" s="46"/>
      <c r="EL208" s="46"/>
      <c r="EM208" s="46"/>
      <c r="EN208" s="46"/>
      <c r="EO208" s="46"/>
      <c r="EP208" s="46"/>
      <c r="EQ208" s="46"/>
    </row>
    <row r="209" spans="1:147" ht="19.5" customHeight="1">
      <c r="A209" s="28"/>
      <c r="B209" s="34" t="s">
        <v>1956</v>
      </c>
      <c r="C209" s="63" t="s">
        <v>1920</v>
      </c>
      <c r="D209" s="63" t="s">
        <v>1921</v>
      </c>
      <c r="E209" s="63" t="s">
        <v>1921</v>
      </c>
      <c r="F209" s="63" t="s">
        <v>855</v>
      </c>
      <c r="G209" s="63"/>
      <c r="H209" s="63"/>
      <c r="I209" s="63">
        <v>100</v>
      </c>
      <c r="J209" s="63">
        <v>710000000</v>
      </c>
      <c r="K209" s="63" t="s">
        <v>1745</v>
      </c>
      <c r="L209" s="63" t="s">
        <v>1912</v>
      </c>
      <c r="M209" s="63" t="s">
        <v>359</v>
      </c>
      <c r="N209" s="63" t="s">
        <v>1946</v>
      </c>
      <c r="O209" s="63" t="s">
        <v>1957</v>
      </c>
      <c r="P209" s="63"/>
      <c r="Q209" s="63" t="s">
        <v>1923</v>
      </c>
      <c r="R209" s="63"/>
      <c r="S209" s="63"/>
      <c r="T209" s="63">
        <v>0</v>
      </c>
      <c r="U209" s="63">
        <v>0</v>
      </c>
      <c r="V209" s="63">
        <v>100</v>
      </c>
      <c r="W209" s="63" t="s">
        <v>1924</v>
      </c>
      <c r="X209" s="63" t="s">
        <v>886</v>
      </c>
      <c r="Y209" s="36">
        <v>8556</v>
      </c>
      <c r="Z209" s="37">
        <v>1656</v>
      </c>
      <c r="AA209" s="37">
        <f t="shared" si="59"/>
        <v>14168736</v>
      </c>
      <c r="AB209" s="32">
        <f t="shared" si="60"/>
        <v>15868984.320000002</v>
      </c>
      <c r="AC209" s="36">
        <v>17113</v>
      </c>
      <c r="AD209" s="37">
        <v>1656</v>
      </c>
      <c r="AE209" s="37">
        <f t="shared" si="61"/>
        <v>28339128</v>
      </c>
      <c r="AF209" s="32">
        <f t="shared" si="65"/>
        <v>31739823.360000003</v>
      </c>
      <c r="AG209" s="36">
        <v>17113</v>
      </c>
      <c r="AH209" s="37">
        <v>1656</v>
      </c>
      <c r="AI209" s="37">
        <f t="shared" si="62"/>
        <v>28339128</v>
      </c>
      <c r="AJ209" s="32">
        <f t="shared" si="66"/>
        <v>31739823.360000003</v>
      </c>
      <c r="AK209" s="36">
        <v>17113</v>
      </c>
      <c r="AL209" s="37">
        <v>1656</v>
      </c>
      <c r="AM209" s="37">
        <f t="shared" si="63"/>
        <v>28339128</v>
      </c>
      <c r="AN209" s="32">
        <f t="shared" si="67"/>
        <v>31739823.360000003</v>
      </c>
      <c r="AO209" s="36">
        <v>17113</v>
      </c>
      <c r="AP209" s="37">
        <v>1656</v>
      </c>
      <c r="AQ209" s="37">
        <f t="shared" si="64"/>
        <v>28339128</v>
      </c>
      <c r="AR209" s="32">
        <f t="shared" si="68"/>
        <v>31739823.360000003</v>
      </c>
      <c r="AS209" s="36">
        <v>17113</v>
      </c>
      <c r="AT209" s="37">
        <v>1656</v>
      </c>
      <c r="AU209" s="37">
        <f t="shared" si="69"/>
        <v>28339128</v>
      </c>
      <c r="AV209" s="32">
        <f t="shared" si="74"/>
        <v>31739823.360000003</v>
      </c>
      <c r="AW209" s="36">
        <v>17113</v>
      </c>
      <c r="AX209" s="37">
        <v>1656</v>
      </c>
      <c r="AY209" s="37">
        <f t="shared" si="70"/>
        <v>28339128</v>
      </c>
      <c r="AZ209" s="32">
        <f t="shared" si="75"/>
        <v>31739823.360000003</v>
      </c>
      <c r="BA209" s="36">
        <v>17113</v>
      </c>
      <c r="BB209" s="37">
        <v>1656</v>
      </c>
      <c r="BC209" s="37">
        <f t="shared" si="71"/>
        <v>28339128</v>
      </c>
      <c r="BD209" s="32">
        <f t="shared" si="76"/>
        <v>31739823.360000003</v>
      </c>
      <c r="BE209" s="36">
        <v>17113</v>
      </c>
      <c r="BF209" s="37">
        <v>1656</v>
      </c>
      <c r="BG209" s="37">
        <f t="shared" si="72"/>
        <v>28339128</v>
      </c>
      <c r="BH209" s="32">
        <f t="shared" si="77"/>
        <v>31739823.360000003</v>
      </c>
      <c r="BI209" s="36">
        <v>17113</v>
      </c>
      <c r="BJ209" s="37">
        <v>1656</v>
      </c>
      <c r="BK209" s="37">
        <f t="shared" si="73"/>
        <v>28339128</v>
      </c>
      <c r="BL209" s="32">
        <f t="shared" si="78"/>
        <v>31739823.360000003</v>
      </c>
      <c r="BM209" s="37"/>
      <c r="BN209" s="37"/>
      <c r="BO209" s="37">
        <f t="shared" si="79"/>
        <v>0</v>
      </c>
      <c r="BP209" s="37">
        <f t="shared" si="80"/>
        <v>0</v>
      </c>
      <c r="BQ209" s="37"/>
      <c r="BR209" s="37"/>
      <c r="BS209" s="37">
        <f t="shared" si="81"/>
        <v>0</v>
      </c>
      <c r="BT209" s="37">
        <f t="shared" si="82"/>
        <v>0</v>
      </c>
      <c r="BU209" s="37"/>
      <c r="BV209" s="37"/>
      <c r="BW209" s="37">
        <f t="shared" si="83"/>
        <v>0</v>
      </c>
      <c r="BX209" s="37">
        <f t="shared" si="84"/>
        <v>0</v>
      </c>
      <c r="BY209" s="37"/>
      <c r="BZ209" s="37"/>
      <c r="CA209" s="37">
        <f t="shared" si="85"/>
        <v>0</v>
      </c>
      <c r="CB209" s="37">
        <f t="shared" si="86"/>
        <v>0</v>
      </c>
      <c r="CC209" s="37"/>
      <c r="CD209" s="37"/>
      <c r="CE209" s="37">
        <f t="shared" si="87"/>
        <v>0</v>
      </c>
      <c r="CF209" s="37">
        <f t="shared" si="88"/>
        <v>0</v>
      </c>
      <c r="CG209" s="37"/>
      <c r="CH209" s="37"/>
      <c r="CI209" s="37">
        <f t="shared" si="89"/>
        <v>0</v>
      </c>
      <c r="CJ209" s="37">
        <f t="shared" si="90"/>
        <v>0</v>
      </c>
      <c r="CK209" s="37"/>
      <c r="CL209" s="37"/>
      <c r="CM209" s="37">
        <f t="shared" si="91"/>
        <v>0</v>
      </c>
      <c r="CN209" s="37">
        <f t="shared" si="92"/>
        <v>0</v>
      </c>
      <c r="CO209" s="37"/>
      <c r="CP209" s="37"/>
      <c r="CQ209" s="37">
        <f t="shared" si="93"/>
        <v>0</v>
      </c>
      <c r="CR209" s="37">
        <f t="shared" si="94"/>
        <v>0</v>
      </c>
      <c r="CS209" s="37"/>
      <c r="CT209" s="37"/>
      <c r="CU209" s="37">
        <f t="shared" si="95"/>
        <v>0</v>
      </c>
      <c r="CV209" s="37">
        <f t="shared" si="96"/>
        <v>0</v>
      </c>
      <c r="CW209" s="37"/>
      <c r="CX209" s="37"/>
      <c r="CY209" s="37">
        <f t="shared" si="97"/>
        <v>0</v>
      </c>
      <c r="CZ209" s="37">
        <f t="shared" si="98"/>
        <v>0</v>
      </c>
      <c r="DA209" s="37"/>
      <c r="DB209" s="37"/>
      <c r="DC209" s="37">
        <f t="shared" si="99"/>
        <v>0</v>
      </c>
      <c r="DD209" s="37">
        <f t="shared" si="100"/>
        <v>0</v>
      </c>
      <c r="DE209" s="37"/>
      <c r="DF209" s="37"/>
      <c r="DG209" s="37">
        <f t="shared" si="101"/>
        <v>0</v>
      </c>
      <c r="DH209" s="37">
        <f t="shared" si="102"/>
        <v>0</v>
      </c>
      <c r="DI209" s="37"/>
      <c r="DJ209" s="37"/>
      <c r="DK209" s="37">
        <f t="shared" si="103"/>
        <v>0</v>
      </c>
      <c r="DL209" s="37">
        <f t="shared" si="104"/>
        <v>0</v>
      </c>
      <c r="DM209" s="37"/>
      <c r="DN209" s="37"/>
      <c r="DO209" s="37">
        <f t="shared" si="105"/>
        <v>0</v>
      </c>
      <c r="DP209" s="37">
        <f t="shared" si="106"/>
        <v>0</v>
      </c>
      <c r="DQ209" s="37"/>
      <c r="DR209" s="37"/>
      <c r="DS209" s="37">
        <f t="shared" si="107"/>
        <v>0</v>
      </c>
      <c r="DT209" s="37">
        <f t="shared" si="108"/>
        <v>0</v>
      </c>
      <c r="DU209" s="37"/>
      <c r="DV209" s="37"/>
      <c r="DW209" s="37">
        <f t="shared" si="109"/>
        <v>0</v>
      </c>
      <c r="DX209" s="37">
        <f t="shared" si="110"/>
        <v>0</v>
      </c>
      <c r="DY209" s="37"/>
      <c r="DZ209" s="37"/>
      <c r="EA209" s="37">
        <f t="shared" si="111"/>
        <v>0</v>
      </c>
      <c r="EB209" s="37">
        <f t="shared" si="112"/>
        <v>0</v>
      </c>
      <c r="EC209" s="32">
        <f t="shared" si="114"/>
        <v>162573</v>
      </c>
      <c r="ED209" s="32">
        <v>0</v>
      </c>
      <c r="EE209" s="32">
        <v>0</v>
      </c>
      <c r="EF209" s="58" t="s">
        <v>1532</v>
      </c>
      <c r="EG209" s="46" t="s">
        <v>2061</v>
      </c>
      <c r="EH209" s="58" t="s">
        <v>2062</v>
      </c>
      <c r="EI209" s="46"/>
      <c r="EJ209" s="46"/>
      <c r="EK209" s="46"/>
      <c r="EL209" s="46"/>
      <c r="EM209" s="46"/>
      <c r="EN209" s="46"/>
      <c r="EO209" s="46"/>
      <c r="EP209" s="46"/>
      <c r="EQ209" s="46"/>
    </row>
    <row r="210" spans="1:147" ht="19.5" customHeight="1">
      <c r="A210" s="28"/>
      <c r="B210" s="34" t="s">
        <v>1958</v>
      </c>
      <c r="C210" s="63" t="s">
        <v>1920</v>
      </c>
      <c r="D210" s="63" t="s">
        <v>1921</v>
      </c>
      <c r="E210" s="63" t="s">
        <v>1921</v>
      </c>
      <c r="F210" s="63" t="s">
        <v>855</v>
      </c>
      <c r="G210" s="63"/>
      <c r="H210" s="63"/>
      <c r="I210" s="63">
        <v>100</v>
      </c>
      <c r="J210" s="63">
        <v>710000000</v>
      </c>
      <c r="K210" s="63" t="s">
        <v>1745</v>
      </c>
      <c r="L210" s="63" t="s">
        <v>1912</v>
      </c>
      <c r="M210" s="63" t="s">
        <v>359</v>
      </c>
      <c r="N210" s="63">
        <v>150000000</v>
      </c>
      <c r="O210" s="63" t="s">
        <v>1959</v>
      </c>
      <c r="P210" s="63"/>
      <c r="Q210" s="63" t="s">
        <v>1923</v>
      </c>
      <c r="R210" s="63"/>
      <c r="S210" s="63"/>
      <c r="T210" s="63">
        <v>0</v>
      </c>
      <c r="U210" s="63">
        <v>0</v>
      </c>
      <c r="V210" s="63">
        <v>100</v>
      </c>
      <c r="W210" s="63" t="s">
        <v>1924</v>
      </c>
      <c r="X210" s="63" t="s">
        <v>886</v>
      </c>
      <c r="Y210" s="36">
        <v>511</v>
      </c>
      <c r="Z210" s="37">
        <v>1656</v>
      </c>
      <c r="AA210" s="37">
        <f t="shared" si="59"/>
        <v>846216</v>
      </c>
      <c r="AB210" s="32">
        <f t="shared" si="60"/>
        <v>947761.92</v>
      </c>
      <c r="AC210" s="36">
        <v>1023</v>
      </c>
      <c r="AD210" s="37">
        <v>1656</v>
      </c>
      <c r="AE210" s="37">
        <f t="shared" si="61"/>
        <v>1694088</v>
      </c>
      <c r="AF210" s="32">
        <f t="shared" si="65"/>
        <v>1897378.5600000003</v>
      </c>
      <c r="AG210" s="36">
        <v>1023</v>
      </c>
      <c r="AH210" s="37">
        <v>1656</v>
      </c>
      <c r="AI210" s="37">
        <f t="shared" si="62"/>
        <v>1694088</v>
      </c>
      <c r="AJ210" s="32">
        <f t="shared" si="66"/>
        <v>1897378.5600000003</v>
      </c>
      <c r="AK210" s="36">
        <v>1023</v>
      </c>
      <c r="AL210" s="37">
        <v>1656</v>
      </c>
      <c r="AM210" s="37">
        <f t="shared" si="63"/>
        <v>1694088</v>
      </c>
      <c r="AN210" s="32">
        <f t="shared" si="67"/>
        <v>1897378.5600000003</v>
      </c>
      <c r="AO210" s="36">
        <v>1023</v>
      </c>
      <c r="AP210" s="37">
        <v>1656</v>
      </c>
      <c r="AQ210" s="37">
        <f t="shared" si="64"/>
        <v>1694088</v>
      </c>
      <c r="AR210" s="32">
        <f t="shared" si="68"/>
        <v>1897378.5600000003</v>
      </c>
      <c r="AS210" s="36">
        <v>1023</v>
      </c>
      <c r="AT210" s="37">
        <v>1656</v>
      </c>
      <c r="AU210" s="37">
        <f t="shared" si="69"/>
        <v>1694088</v>
      </c>
      <c r="AV210" s="32">
        <f t="shared" si="74"/>
        <v>1897378.5600000003</v>
      </c>
      <c r="AW210" s="36">
        <v>1023</v>
      </c>
      <c r="AX210" s="37">
        <v>1656</v>
      </c>
      <c r="AY210" s="37">
        <f t="shared" si="70"/>
        <v>1694088</v>
      </c>
      <c r="AZ210" s="32">
        <f t="shared" si="75"/>
        <v>1897378.5600000003</v>
      </c>
      <c r="BA210" s="36">
        <v>1023</v>
      </c>
      <c r="BB210" s="37">
        <v>1656</v>
      </c>
      <c r="BC210" s="37">
        <f t="shared" si="71"/>
        <v>1694088</v>
      </c>
      <c r="BD210" s="32">
        <f t="shared" si="76"/>
        <v>1897378.5600000003</v>
      </c>
      <c r="BE210" s="36">
        <v>1023</v>
      </c>
      <c r="BF210" s="37">
        <v>1656</v>
      </c>
      <c r="BG210" s="37">
        <f t="shared" si="72"/>
        <v>1694088</v>
      </c>
      <c r="BH210" s="32">
        <f t="shared" si="77"/>
        <v>1897378.5600000003</v>
      </c>
      <c r="BI210" s="36">
        <v>1023</v>
      </c>
      <c r="BJ210" s="37">
        <v>1656</v>
      </c>
      <c r="BK210" s="37">
        <f t="shared" si="73"/>
        <v>1694088</v>
      </c>
      <c r="BL210" s="32">
        <f t="shared" si="78"/>
        <v>1897378.5600000003</v>
      </c>
      <c r="BM210" s="37"/>
      <c r="BN210" s="37"/>
      <c r="BO210" s="37">
        <f t="shared" si="79"/>
        <v>0</v>
      </c>
      <c r="BP210" s="37">
        <f t="shared" si="80"/>
        <v>0</v>
      </c>
      <c r="BQ210" s="37"/>
      <c r="BR210" s="37"/>
      <c r="BS210" s="37">
        <f t="shared" si="81"/>
        <v>0</v>
      </c>
      <c r="BT210" s="37">
        <f t="shared" si="82"/>
        <v>0</v>
      </c>
      <c r="BU210" s="37"/>
      <c r="BV210" s="37"/>
      <c r="BW210" s="37">
        <f t="shared" si="83"/>
        <v>0</v>
      </c>
      <c r="BX210" s="37">
        <f t="shared" si="84"/>
        <v>0</v>
      </c>
      <c r="BY210" s="37"/>
      <c r="BZ210" s="37"/>
      <c r="CA210" s="37">
        <f t="shared" si="85"/>
        <v>0</v>
      </c>
      <c r="CB210" s="37">
        <f t="shared" si="86"/>
        <v>0</v>
      </c>
      <c r="CC210" s="37"/>
      <c r="CD210" s="37"/>
      <c r="CE210" s="37">
        <f t="shared" si="87"/>
        <v>0</v>
      </c>
      <c r="CF210" s="37">
        <f t="shared" si="88"/>
        <v>0</v>
      </c>
      <c r="CG210" s="37"/>
      <c r="CH210" s="37"/>
      <c r="CI210" s="37">
        <f t="shared" si="89"/>
        <v>0</v>
      </c>
      <c r="CJ210" s="37">
        <f t="shared" si="90"/>
        <v>0</v>
      </c>
      <c r="CK210" s="37"/>
      <c r="CL210" s="37"/>
      <c r="CM210" s="37">
        <f t="shared" si="91"/>
        <v>0</v>
      </c>
      <c r="CN210" s="37">
        <f t="shared" si="92"/>
        <v>0</v>
      </c>
      <c r="CO210" s="37"/>
      <c r="CP210" s="37"/>
      <c r="CQ210" s="37">
        <f t="shared" si="93"/>
        <v>0</v>
      </c>
      <c r="CR210" s="37">
        <f t="shared" si="94"/>
        <v>0</v>
      </c>
      <c r="CS210" s="37"/>
      <c r="CT210" s="37"/>
      <c r="CU210" s="37">
        <f t="shared" si="95"/>
        <v>0</v>
      </c>
      <c r="CV210" s="37">
        <f t="shared" si="96"/>
        <v>0</v>
      </c>
      <c r="CW210" s="37"/>
      <c r="CX210" s="37"/>
      <c r="CY210" s="37">
        <f t="shared" si="97"/>
        <v>0</v>
      </c>
      <c r="CZ210" s="37">
        <f t="shared" si="98"/>
        <v>0</v>
      </c>
      <c r="DA210" s="37"/>
      <c r="DB210" s="37"/>
      <c r="DC210" s="37">
        <f t="shared" si="99"/>
        <v>0</v>
      </c>
      <c r="DD210" s="37">
        <f t="shared" si="100"/>
        <v>0</v>
      </c>
      <c r="DE210" s="37"/>
      <c r="DF210" s="37"/>
      <c r="DG210" s="37">
        <f t="shared" si="101"/>
        <v>0</v>
      </c>
      <c r="DH210" s="37">
        <f t="shared" si="102"/>
        <v>0</v>
      </c>
      <c r="DI210" s="37"/>
      <c r="DJ210" s="37"/>
      <c r="DK210" s="37">
        <f t="shared" si="103"/>
        <v>0</v>
      </c>
      <c r="DL210" s="37">
        <f t="shared" si="104"/>
        <v>0</v>
      </c>
      <c r="DM210" s="37"/>
      <c r="DN210" s="37"/>
      <c r="DO210" s="37">
        <f t="shared" si="105"/>
        <v>0</v>
      </c>
      <c r="DP210" s="37">
        <f t="shared" si="106"/>
        <v>0</v>
      </c>
      <c r="DQ210" s="37"/>
      <c r="DR210" s="37"/>
      <c r="DS210" s="37">
        <f t="shared" si="107"/>
        <v>0</v>
      </c>
      <c r="DT210" s="37">
        <f t="shared" si="108"/>
        <v>0</v>
      </c>
      <c r="DU210" s="37"/>
      <c r="DV210" s="37"/>
      <c r="DW210" s="37">
        <f t="shared" si="109"/>
        <v>0</v>
      </c>
      <c r="DX210" s="37">
        <f t="shared" si="110"/>
        <v>0</v>
      </c>
      <c r="DY210" s="37"/>
      <c r="DZ210" s="37"/>
      <c r="EA210" s="37">
        <f t="shared" si="111"/>
        <v>0</v>
      </c>
      <c r="EB210" s="37">
        <f t="shared" si="112"/>
        <v>0</v>
      </c>
      <c r="EC210" s="32">
        <f t="shared" si="114"/>
        <v>9718</v>
      </c>
      <c r="ED210" s="32">
        <v>0</v>
      </c>
      <c r="EE210" s="32">
        <v>0</v>
      </c>
      <c r="EF210" s="58" t="s">
        <v>1532</v>
      </c>
      <c r="EG210" s="46" t="s">
        <v>2061</v>
      </c>
      <c r="EH210" s="58" t="s">
        <v>2062</v>
      </c>
      <c r="EI210" s="46"/>
      <c r="EJ210" s="46"/>
      <c r="EK210" s="46"/>
      <c r="EL210" s="46"/>
      <c r="EM210" s="46"/>
      <c r="EN210" s="46"/>
      <c r="EO210" s="46"/>
      <c r="EP210" s="46"/>
      <c r="EQ210" s="46"/>
    </row>
    <row r="211" spans="1:147" ht="19.5" customHeight="1">
      <c r="A211" s="28"/>
      <c r="B211" s="34" t="s">
        <v>1960</v>
      </c>
      <c r="C211" s="63" t="s">
        <v>1920</v>
      </c>
      <c r="D211" s="63" t="s">
        <v>1921</v>
      </c>
      <c r="E211" s="63" t="s">
        <v>1921</v>
      </c>
      <c r="F211" s="63" t="s">
        <v>855</v>
      </c>
      <c r="G211" s="63"/>
      <c r="H211" s="63"/>
      <c r="I211" s="63">
        <v>100</v>
      </c>
      <c r="J211" s="63">
        <v>710000000</v>
      </c>
      <c r="K211" s="63" t="s">
        <v>1745</v>
      </c>
      <c r="L211" s="63" t="s">
        <v>1912</v>
      </c>
      <c r="M211" s="63" t="s">
        <v>359</v>
      </c>
      <c r="N211" s="63">
        <v>430000000</v>
      </c>
      <c r="O211" s="63" t="s">
        <v>1961</v>
      </c>
      <c r="P211" s="63"/>
      <c r="Q211" s="63" t="s">
        <v>1923</v>
      </c>
      <c r="R211" s="63"/>
      <c r="S211" s="63"/>
      <c r="T211" s="63">
        <v>0</v>
      </c>
      <c r="U211" s="63">
        <v>0</v>
      </c>
      <c r="V211" s="63">
        <v>100</v>
      </c>
      <c r="W211" s="63" t="s">
        <v>1924</v>
      </c>
      <c r="X211" s="63" t="s">
        <v>886</v>
      </c>
      <c r="Y211" s="36">
        <v>4356</v>
      </c>
      <c r="Z211" s="37">
        <v>1656</v>
      </c>
      <c r="AA211" s="37">
        <f t="shared" si="59"/>
        <v>7213536</v>
      </c>
      <c r="AB211" s="32">
        <f t="shared" si="60"/>
        <v>8079160.320000001</v>
      </c>
      <c r="AC211" s="36">
        <v>8712</v>
      </c>
      <c r="AD211" s="37">
        <v>1656</v>
      </c>
      <c r="AE211" s="37">
        <f t="shared" si="61"/>
        <v>14427072</v>
      </c>
      <c r="AF211" s="32">
        <f t="shared" si="65"/>
        <v>16158320.640000002</v>
      </c>
      <c r="AG211" s="36">
        <v>8712</v>
      </c>
      <c r="AH211" s="37">
        <v>1656</v>
      </c>
      <c r="AI211" s="37">
        <f t="shared" si="62"/>
        <v>14427072</v>
      </c>
      <c r="AJ211" s="32">
        <f t="shared" si="66"/>
        <v>16158320.640000002</v>
      </c>
      <c r="AK211" s="36">
        <v>8712</v>
      </c>
      <c r="AL211" s="37">
        <v>1656</v>
      </c>
      <c r="AM211" s="37">
        <f t="shared" si="63"/>
        <v>14427072</v>
      </c>
      <c r="AN211" s="32">
        <f t="shared" si="67"/>
        <v>16158320.640000002</v>
      </c>
      <c r="AO211" s="36">
        <v>8712</v>
      </c>
      <c r="AP211" s="37">
        <v>1656</v>
      </c>
      <c r="AQ211" s="37">
        <f t="shared" si="64"/>
        <v>14427072</v>
      </c>
      <c r="AR211" s="32">
        <f t="shared" si="68"/>
        <v>16158320.640000002</v>
      </c>
      <c r="AS211" s="36">
        <v>8712</v>
      </c>
      <c r="AT211" s="37">
        <v>1656</v>
      </c>
      <c r="AU211" s="37">
        <f t="shared" si="69"/>
        <v>14427072</v>
      </c>
      <c r="AV211" s="32">
        <f t="shared" si="74"/>
        <v>16158320.640000002</v>
      </c>
      <c r="AW211" s="36">
        <v>8712</v>
      </c>
      <c r="AX211" s="37">
        <v>1656</v>
      </c>
      <c r="AY211" s="37">
        <f t="shared" si="70"/>
        <v>14427072</v>
      </c>
      <c r="AZ211" s="32">
        <f t="shared" si="75"/>
        <v>16158320.640000002</v>
      </c>
      <c r="BA211" s="36">
        <v>8712</v>
      </c>
      <c r="BB211" s="37">
        <v>1656</v>
      </c>
      <c r="BC211" s="37">
        <f t="shared" si="71"/>
        <v>14427072</v>
      </c>
      <c r="BD211" s="32">
        <f t="shared" si="76"/>
        <v>16158320.640000002</v>
      </c>
      <c r="BE211" s="36">
        <v>8712</v>
      </c>
      <c r="BF211" s="37">
        <v>1656</v>
      </c>
      <c r="BG211" s="37">
        <f t="shared" si="72"/>
        <v>14427072</v>
      </c>
      <c r="BH211" s="32">
        <f t="shared" si="77"/>
        <v>16158320.640000002</v>
      </c>
      <c r="BI211" s="36">
        <v>8712</v>
      </c>
      <c r="BJ211" s="37">
        <v>1656</v>
      </c>
      <c r="BK211" s="37">
        <f t="shared" si="73"/>
        <v>14427072</v>
      </c>
      <c r="BL211" s="32">
        <f t="shared" si="78"/>
        <v>16158320.640000002</v>
      </c>
      <c r="BM211" s="37"/>
      <c r="BN211" s="37"/>
      <c r="BO211" s="37">
        <f t="shared" si="79"/>
        <v>0</v>
      </c>
      <c r="BP211" s="37">
        <f t="shared" si="80"/>
        <v>0</v>
      </c>
      <c r="BQ211" s="37"/>
      <c r="BR211" s="37"/>
      <c r="BS211" s="37">
        <f t="shared" si="81"/>
        <v>0</v>
      </c>
      <c r="BT211" s="37">
        <f t="shared" si="82"/>
        <v>0</v>
      </c>
      <c r="BU211" s="37"/>
      <c r="BV211" s="37"/>
      <c r="BW211" s="37">
        <f t="shared" si="83"/>
        <v>0</v>
      </c>
      <c r="BX211" s="37">
        <f t="shared" si="84"/>
        <v>0</v>
      </c>
      <c r="BY211" s="37"/>
      <c r="BZ211" s="37"/>
      <c r="CA211" s="37">
        <f t="shared" si="85"/>
        <v>0</v>
      </c>
      <c r="CB211" s="37">
        <f t="shared" si="86"/>
        <v>0</v>
      </c>
      <c r="CC211" s="37"/>
      <c r="CD211" s="37"/>
      <c r="CE211" s="37">
        <f t="shared" si="87"/>
        <v>0</v>
      </c>
      <c r="CF211" s="37">
        <f t="shared" si="88"/>
        <v>0</v>
      </c>
      <c r="CG211" s="37"/>
      <c r="CH211" s="37"/>
      <c r="CI211" s="37">
        <f t="shared" si="89"/>
        <v>0</v>
      </c>
      <c r="CJ211" s="37">
        <f t="shared" si="90"/>
        <v>0</v>
      </c>
      <c r="CK211" s="37"/>
      <c r="CL211" s="37"/>
      <c r="CM211" s="37">
        <f t="shared" si="91"/>
        <v>0</v>
      </c>
      <c r="CN211" s="37">
        <f t="shared" si="92"/>
        <v>0</v>
      </c>
      <c r="CO211" s="37"/>
      <c r="CP211" s="37"/>
      <c r="CQ211" s="37">
        <f t="shared" si="93"/>
        <v>0</v>
      </c>
      <c r="CR211" s="37">
        <f t="shared" si="94"/>
        <v>0</v>
      </c>
      <c r="CS211" s="37"/>
      <c r="CT211" s="37"/>
      <c r="CU211" s="37">
        <f t="shared" si="95"/>
        <v>0</v>
      </c>
      <c r="CV211" s="37">
        <f t="shared" si="96"/>
        <v>0</v>
      </c>
      <c r="CW211" s="37"/>
      <c r="CX211" s="37"/>
      <c r="CY211" s="37">
        <f t="shared" si="97"/>
        <v>0</v>
      </c>
      <c r="CZ211" s="37">
        <f t="shared" si="98"/>
        <v>0</v>
      </c>
      <c r="DA211" s="37"/>
      <c r="DB211" s="37"/>
      <c r="DC211" s="37">
        <f t="shared" si="99"/>
        <v>0</v>
      </c>
      <c r="DD211" s="37">
        <f t="shared" si="100"/>
        <v>0</v>
      </c>
      <c r="DE211" s="37"/>
      <c r="DF211" s="37"/>
      <c r="DG211" s="37">
        <f t="shared" si="101"/>
        <v>0</v>
      </c>
      <c r="DH211" s="37">
        <f t="shared" si="102"/>
        <v>0</v>
      </c>
      <c r="DI211" s="37"/>
      <c r="DJ211" s="37"/>
      <c r="DK211" s="37">
        <f t="shared" si="103"/>
        <v>0</v>
      </c>
      <c r="DL211" s="37">
        <f t="shared" si="104"/>
        <v>0</v>
      </c>
      <c r="DM211" s="37"/>
      <c r="DN211" s="37"/>
      <c r="DO211" s="37">
        <f t="shared" si="105"/>
        <v>0</v>
      </c>
      <c r="DP211" s="37">
        <f t="shared" si="106"/>
        <v>0</v>
      </c>
      <c r="DQ211" s="37"/>
      <c r="DR211" s="37"/>
      <c r="DS211" s="37">
        <f t="shared" si="107"/>
        <v>0</v>
      </c>
      <c r="DT211" s="37">
        <f t="shared" si="108"/>
        <v>0</v>
      </c>
      <c r="DU211" s="37"/>
      <c r="DV211" s="37"/>
      <c r="DW211" s="37">
        <f t="shared" si="109"/>
        <v>0</v>
      </c>
      <c r="DX211" s="37">
        <f t="shared" si="110"/>
        <v>0</v>
      </c>
      <c r="DY211" s="37"/>
      <c r="DZ211" s="37"/>
      <c r="EA211" s="37">
        <f t="shared" si="111"/>
        <v>0</v>
      </c>
      <c r="EB211" s="37">
        <f t="shared" si="112"/>
        <v>0</v>
      </c>
      <c r="EC211" s="32">
        <f t="shared" si="114"/>
        <v>82764</v>
      </c>
      <c r="ED211" s="32">
        <v>0</v>
      </c>
      <c r="EE211" s="32">
        <v>0</v>
      </c>
      <c r="EF211" s="58" t="s">
        <v>1532</v>
      </c>
      <c r="EG211" s="46" t="s">
        <v>2061</v>
      </c>
      <c r="EH211" s="58" t="s">
        <v>2062</v>
      </c>
      <c r="EI211" s="46"/>
      <c r="EJ211" s="46"/>
      <c r="EK211" s="46"/>
      <c r="EL211" s="46"/>
      <c r="EM211" s="46"/>
      <c r="EN211" s="46"/>
      <c r="EO211" s="46"/>
      <c r="EP211" s="46"/>
      <c r="EQ211" s="46"/>
    </row>
    <row r="212" spans="1:147" ht="19.5" customHeight="1">
      <c r="A212" s="28"/>
      <c r="B212" s="34" t="s">
        <v>1962</v>
      </c>
      <c r="C212" s="63" t="s">
        <v>1920</v>
      </c>
      <c r="D212" s="63" t="s">
        <v>1921</v>
      </c>
      <c r="E212" s="63" t="s">
        <v>1921</v>
      </c>
      <c r="F212" s="63" t="s">
        <v>855</v>
      </c>
      <c r="G212" s="63"/>
      <c r="H212" s="63"/>
      <c r="I212" s="63">
        <v>100</v>
      </c>
      <c r="J212" s="63">
        <v>710000000</v>
      </c>
      <c r="K212" s="63" t="s">
        <v>1745</v>
      </c>
      <c r="L212" s="63" t="s">
        <v>1912</v>
      </c>
      <c r="M212" s="63" t="s">
        <v>359</v>
      </c>
      <c r="N212" s="63">
        <v>430000000</v>
      </c>
      <c r="O212" s="63" t="s">
        <v>1963</v>
      </c>
      <c r="P212" s="63"/>
      <c r="Q212" s="63" t="s">
        <v>1923</v>
      </c>
      <c r="R212" s="63"/>
      <c r="S212" s="63"/>
      <c r="T212" s="63">
        <v>0</v>
      </c>
      <c r="U212" s="63">
        <v>0</v>
      </c>
      <c r="V212" s="63">
        <v>100</v>
      </c>
      <c r="W212" s="63" t="s">
        <v>1924</v>
      </c>
      <c r="X212" s="63" t="s">
        <v>886</v>
      </c>
      <c r="Y212" s="36">
        <v>6405</v>
      </c>
      <c r="Z212" s="37">
        <v>1656</v>
      </c>
      <c r="AA212" s="37">
        <f t="shared" si="59"/>
        <v>10606680</v>
      </c>
      <c r="AB212" s="32">
        <f t="shared" si="60"/>
        <v>11879481.600000001</v>
      </c>
      <c r="AC212" s="36">
        <v>12811</v>
      </c>
      <c r="AD212" s="37">
        <v>1656</v>
      </c>
      <c r="AE212" s="37">
        <f t="shared" si="61"/>
        <v>21215016</v>
      </c>
      <c r="AF212" s="32">
        <f t="shared" si="65"/>
        <v>23760817.92</v>
      </c>
      <c r="AG212" s="36">
        <v>12811</v>
      </c>
      <c r="AH212" s="37">
        <v>1656</v>
      </c>
      <c r="AI212" s="37">
        <f t="shared" si="62"/>
        <v>21215016</v>
      </c>
      <c r="AJ212" s="32">
        <f t="shared" si="66"/>
        <v>23760817.92</v>
      </c>
      <c r="AK212" s="36">
        <v>12811</v>
      </c>
      <c r="AL212" s="37">
        <v>1656</v>
      </c>
      <c r="AM212" s="37">
        <f t="shared" si="63"/>
        <v>21215016</v>
      </c>
      <c r="AN212" s="32">
        <f t="shared" si="67"/>
        <v>23760817.92</v>
      </c>
      <c r="AO212" s="36">
        <v>12811</v>
      </c>
      <c r="AP212" s="37">
        <v>1656</v>
      </c>
      <c r="AQ212" s="37">
        <f t="shared" si="64"/>
        <v>21215016</v>
      </c>
      <c r="AR212" s="32">
        <f t="shared" si="68"/>
        <v>23760817.92</v>
      </c>
      <c r="AS212" s="36">
        <v>12811</v>
      </c>
      <c r="AT212" s="37">
        <v>1656</v>
      </c>
      <c r="AU212" s="37">
        <f t="shared" si="69"/>
        <v>21215016</v>
      </c>
      <c r="AV212" s="32">
        <f t="shared" si="74"/>
        <v>23760817.92</v>
      </c>
      <c r="AW212" s="36">
        <v>12811</v>
      </c>
      <c r="AX212" s="37">
        <v>1656</v>
      </c>
      <c r="AY212" s="37">
        <f t="shared" si="70"/>
        <v>21215016</v>
      </c>
      <c r="AZ212" s="32">
        <f t="shared" si="75"/>
        <v>23760817.92</v>
      </c>
      <c r="BA212" s="36">
        <v>12811</v>
      </c>
      <c r="BB212" s="37">
        <v>1656</v>
      </c>
      <c r="BC212" s="37">
        <f t="shared" si="71"/>
        <v>21215016</v>
      </c>
      <c r="BD212" s="32">
        <f t="shared" si="76"/>
        <v>23760817.92</v>
      </c>
      <c r="BE212" s="36">
        <v>12811</v>
      </c>
      <c r="BF212" s="37">
        <v>1656</v>
      </c>
      <c r="BG212" s="37">
        <f t="shared" si="72"/>
        <v>21215016</v>
      </c>
      <c r="BH212" s="32">
        <f t="shared" si="77"/>
        <v>23760817.92</v>
      </c>
      <c r="BI212" s="36">
        <v>12811</v>
      </c>
      <c r="BJ212" s="37">
        <v>1656</v>
      </c>
      <c r="BK212" s="37">
        <f t="shared" si="73"/>
        <v>21215016</v>
      </c>
      <c r="BL212" s="32">
        <f t="shared" si="78"/>
        <v>23760817.92</v>
      </c>
      <c r="BM212" s="37"/>
      <c r="BN212" s="37"/>
      <c r="BO212" s="37">
        <f t="shared" si="79"/>
        <v>0</v>
      </c>
      <c r="BP212" s="37">
        <f t="shared" si="80"/>
        <v>0</v>
      </c>
      <c r="BQ212" s="37"/>
      <c r="BR212" s="37"/>
      <c r="BS212" s="37">
        <f t="shared" si="81"/>
        <v>0</v>
      </c>
      <c r="BT212" s="37">
        <f t="shared" si="82"/>
        <v>0</v>
      </c>
      <c r="BU212" s="37"/>
      <c r="BV212" s="37"/>
      <c r="BW212" s="37">
        <f t="shared" si="83"/>
        <v>0</v>
      </c>
      <c r="BX212" s="37">
        <f t="shared" si="84"/>
        <v>0</v>
      </c>
      <c r="BY212" s="37"/>
      <c r="BZ212" s="37"/>
      <c r="CA212" s="37">
        <f t="shared" si="85"/>
        <v>0</v>
      </c>
      <c r="CB212" s="37">
        <f t="shared" si="86"/>
        <v>0</v>
      </c>
      <c r="CC212" s="37"/>
      <c r="CD212" s="37"/>
      <c r="CE212" s="37">
        <f t="shared" si="87"/>
        <v>0</v>
      </c>
      <c r="CF212" s="37">
        <f t="shared" si="88"/>
        <v>0</v>
      </c>
      <c r="CG212" s="37"/>
      <c r="CH212" s="37"/>
      <c r="CI212" s="37">
        <f t="shared" si="89"/>
        <v>0</v>
      </c>
      <c r="CJ212" s="37">
        <f t="shared" si="90"/>
        <v>0</v>
      </c>
      <c r="CK212" s="37"/>
      <c r="CL212" s="37"/>
      <c r="CM212" s="37">
        <f t="shared" si="91"/>
        <v>0</v>
      </c>
      <c r="CN212" s="37">
        <f t="shared" si="92"/>
        <v>0</v>
      </c>
      <c r="CO212" s="37"/>
      <c r="CP212" s="37"/>
      <c r="CQ212" s="37">
        <f t="shared" si="93"/>
        <v>0</v>
      </c>
      <c r="CR212" s="37">
        <f t="shared" si="94"/>
        <v>0</v>
      </c>
      <c r="CS212" s="37"/>
      <c r="CT212" s="37"/>
      <c r="CU212" s="37">
        <f t="shared" si="95"/>
        <v>0</v>
      </c>
      <c r="CV212" s="37">
        <f t="shared" si="96"/>
        <v>0</v>
      </c>
      <c r="CW212" s="37"/>
      <c r="CX212" s="37"/>
      <c r="CY212" s="37">
        <f t="shared" si="97"/>
        <v>0</v>
      </c>
      <c r="CZ212" s="37">
        <f t="shared" si="98"/>
        <v>0</v>
      </c>
      <c r="DA212" s="37"/>
      <c r="DB212" s="37"/>
      <c r="DC212" s="37">
        <f t="shared" si="99"/>
        <v>0</v>
      </c>
      <c r="DD212" s="37">
        <f t="shared" si="100"/>
        <v>0</v>
      </c>
      <c r="DE212" s="37"/>
      <c r="DF212" s="37"/>
      <c r="DG212" s="37">
        <f t="shared" si="101"/>
        <v>0</v>
      </c>
      <c r="DH212" s="37">
        <f t="shared" si="102"/>
        <v>0</v>
      </c>
      <c r="DI212" s="37"/>
      <c r="DJ212" s="37"/>
      <c r="DK212" s="37">
        <f t="shared" si="103"/>
        <v>0</v>
      </c>
      <c r="DL212" s="37">
        <f t="shared" si="104"/>
        <v>0</v>
      </c>
      <c r="DM212" s="37"/>
      <c r="DN212" s="37"/>
      <c r="DO212" s="37">
        <f t="shared" si="105"/>
        <v>0</v>
      </c>
      <c r="DP212" s="37">
        <f t="shared" si="106"/>
        <v>0</v>
      </c>
      <c r="DQ212" s="37"/>
      <c r="DR212" s="37"/>
      <c r="DS212" s="37">
        <f t="shared" si="107"/>
        <v>0</v>
      </c>
      <c r="DT212" s="37">
        <f t="shared" si="108"/>
        <v>0</v>
      </c>
      <c r="DU212" s="37"/>
      <c r="DV212" s="37"/>
      <c r="DW212" s="37">
        <f t="shared" si="109"/>
        <v>0</v>
      </c>
      <c r="DX212" s="37">
        <f t="shared" si="110"/>
        <v>0</v>
      </c>
      <c r="DY212" s="37"/>
      <c r="DZ212" s="37"/>
      <c r="EA212" s="37">
        <f t="shared" si="111"/>
        <v>0</v>
      </c>
      <c r="EB212" s="37">
        <f t="shared" si="112"/>
        <v>0</v>
      </c>
      <c r="EC212" s="32">
        <f t="shared" si="114"/>
        <v>121704</v>
      </c>
      <c r="ED212" s="32">
        <v>0</v>
      </c>
      <c r="EE212" s="32">
        <v>0</v>
      </c>
      <c r="EF212" s="58" t="s">
        <v>1532</v>
      </c>
      <c r="EG212" s="46" t="s">
        <v>2061</v>
      </c>
      <c r="EH212" s="58" t="s">
        <v>2062</v>
      </c>
      <c r="EI212" s="46"/>
      <c r="EJ212" s="46"/>
      <c r="EK212" s="46"/>
      <c r="EL212" s="46"/>
      <c r="EM212" s="46"/>
      <c r="EN212" s="46"/>
      <c r="EO212" s="46"/>
      <c r="EP212" s="46"/>
      <c r="EQ212" s="46"/>
    </row>
    <row r="213" spans="1:147" ht="19.5" customHeight="1">
      <c r="A213" s="28"/>
      <c r="B213" s="34" t="s">
        <v>1964</v>
      </c>
      <c r="C213" s="63" t="s">
        <v>1920</v>
      </c>
      <c r="D213" s="63" t="s">
        <v>1921</v>
      </c>
      <c r="E213" s="63" t="s">
        <v>1921</v>
      </c>
      <c r="F213" s="63" t="s">
        <v>855</v>
      </c>
      <c r="G213" s="63"/>
      <c r="H213" s="63"/>
      <c r="I213" s="63">
        <v>100</v>
      </c>
      <c r="J213" s="63">
        <v>710000000</v>
      </c>
      <c r="K213" s="63" t="s">
        <v>1745</v>
      </c>
      <c r="L213" s="63" t="s">
        <v>1912</v>
      </c>
      <c r="M213" s="63" t="s">
        <v>359</v>
      </c>
      <c r="N213" s="63">
        <v>430000000</v>
      </c>
      <c r="O213" s="63" t="s">
        <v>1965</v>
      </c>
      <c r="P213" s="63"/>
      <c r="Q213" s="63" t="s">
        <v>1923</v>
      </c>
      <c r="R213" s="63"/>
      <c r="S213" s="63"/>
      <c r="T213" s="63">
        <v>0</v>
      </c>
      <c r="U213" s="63">
        <v>0</v>
      </c>
      <c r="V213" s="63">
        <v>100</v>
      </c>
      <c r="W213" s="63" t="s">
        <v>1924</v>
      </c>
      <c r="X213" s="63" t="s">
        <v>886</v>
      </c>
      <c r="Y213" s="36">
        <v>7628</v>
      </c>
      <c r="Z213" s="37">
        <v>1656</v>
      </c>
      <c r="AA213" s="37">
        <f t="shared" si="59"/>
        <v>12631968</v>
      </c>
      <c r="AB213" s="32">
        <f t="shared" si="60"/>
        <v>14147804.160000002</v>
      </c>
      <c r="AC213" s="36">
        <v>15256</v>
      </c>
      <c r="AD213" s="37">
        <v>1656</v>
      </c>
      <c r="AE213" s="37">
        <f t="shared" si="61"/>
        <v>25263936</v>
      </c>
      <c r="AF213" s="32">
        <f t="shared" si="65"/>
        <v>28295608.320000004</v>
      </c>
      <c r="AG213" s="36">
        <v>15256</v>
      </c>
      <c r="AH213" s="37">
        <v>1656</v>
      </c>
      <c r="AI213" s="37">
        <f t="shared" si="62"/>
        <v>25263936</v>
      </c>
      <c r="AJ213" s="32">
        <f t="shared" si="66"/>
        <v>28295608.320000004</v>
      </c>
      <c r="AK213" s="36">
        <v>15256</v>
      </c>
      <c r="AL213" s="37">
        <v>1656</v>
      </c>
      <c r="AM213" s="37">
        <f t="shared" si="63"/>
        <v>25263936</v>
      </c>
      <c r="AN213" s="32">
        <f t="shared" si="67"/>
        <v>28295608.320000004</v>
      </c>
      <c r="AO213" s="36">
        <v>15256</v>
      </c>
      <c r="AP213" s="37">
        <v>1656</v>
      </c>
      <c r="AQ213" s="37">
        <f t="shared" si="64"/>
        <v>25263936</v>
      </c>
      <c r="AR213" s="32">
        <f t="shared" si="68"/>
        <v>28295608.320000004</v>
      </c>
      <c r="AS213" s="36">
        <v>15256</v>
      </c>
      <c r="AT213" s="37">
        <v>1656</v>
      </c>
      <c r="AU213" s="37">
        <f t="shared" si="69"/>
        <v>25263936</v>
      </c>
      <c r="AV213" s="32">
        <f t="shared" si="74"/>
        <v>28295608.320000004</v>
      </c>
      <c r="AW213" s="36">
        <v>15256</v>
      </c>
      <c r="AX213" s="37">
        <v>1656</v>
      </c>
      <c r="AY213" s="37">
        <f t="shared" si="70"/>
        <v>25263936</v>
      </c>
      <c r="AZ213" s="32">
        <f t="shared" si="75"/>
        <v>28295608.320000004</v>
      </c>
      <c r="BA213" s="36">
        <v>15256</v>
      </c>
      <c r="BB213" s="37">
        <v>1656</v>
      </c>
      <c r="BC213" s="37">
        <f t="shared" si="71"/>
        <v>25263936</v>
      </c>
      <c r="BD213" s="32">
        <f t="shared" si="76"/>
        <v>28295608.320000004</v>
      </c>
      <c r="BE213" s="36">
        <v>15256</v>
      </c>
      <c r="BF213" s="37">
        <v>1656</v>
      </c>
      <c r="BG213" s="37">
        <f t="shared" si="72"/>
        <v>25263936</v>
      </c>
      <c r="BH213" s="32">
        <f t="shared" si="77"/>
        <v>28295608.320000004</v>
      </c>
      <c r="BI213" s="36">
        <v>15256</v>
      </c>
      <c r="BJ213" s="37">
        <v>1656</v>
      </c>
      <c r="BK213" s="37">
        <f t="shared" si="73"/>
        <v>25263936</v>
      </c>
      <c r="BL213" s="32">
        <f t="shared" si="78"/>
        <v>28295608.320000004</v>
      </c>
      <c r="BM213" s="37"/>
      <c r="BN213" s="37"/>
      <c r="BO213" s="37">
        <f t="shared" si="79"/>
        <v>0</v>
      </c>
      <c r="BP213" s="37">
        <f t="shared" si="80"/>
        <v>0</v>
      </c>
      <c r="BQ213" s="37"/>
      <c r="BR213" s="37"/>
      <c r="BS213" s="37">
        <f t="shared" si="81"/>
        <v>0</v>
      </c>
      <c r="BT213" s="37">
        <f t="shared" si="82"/>
        <v>0</v>
      </c>
      <c r="BU213" s="37"/>
      <c r="BV213" s="37"/>
      <c r="BW213" s="37">
        <f t="shared" si="83"/>
        <v>0</v>
      </c>
      <c r="BX213" s="37">
        <f t="shared" si="84"/>
        <v>0</v>
      </c>
      <c r="BY213" s="37"/>
      <c r="BZ213" s="37"/>
      <c r="CA213" s="37">
        <f t="shared" si="85"/>
        <v>0</v>
      </c>
      <c r="CB213" s="37">
        <f t="shared" si="86"/>
        <v>0</v>
      </c>
      <c r="CC213" s="37"/>
      <c r="CD213" s="37"/>
      <c r="CE213" s="37">
        <f t="shared" si="87"/>
        <v>0</v>
      </c>
      <c r="CF213" s="37">
        <f t="shared" si="88"/>
        <v>0</v>
      </c>
      <c r="CG213" s="37"/>
      <c r="CH213" s="37"/>
      <c r="CI213" s="37">
        <f t="shared" si="89"/>
        <v>0</v>
      </c>
      <c r="CJ213" s="37">
        <f t="shared" si="90"/>
        <v>0</v>
      </c>
      <c r="CK213" s="37"/>
      <c r="CL213" s="37"/>
      <c r="CM213" s="37">
        <f t="shared" si="91"/>
        <v>0</v>
      </c>
      <c r="CN213" s="37">
        <f t="shared" si="92"/>
        <v>0</v>
      </c>
      <c r="CO213" s="37"/>
      <c r="CP213" s="37"/>
      <c r="CQ213" s="37">
        <f t="shared" si="93"/>
        <v>0</v>
      </c>
      <c r="CR213" s="37">
        <f t="shared" si="94"/>
        <v>0</v>
      </c>
      <c r="CS213" s="37"/>
      <c r="CT213" s="37"/>
      <c r="CU213" s="37">
        <f t="shared" si="95"/>
        <v>0</v>
      </c>
      <c r="CV213" s="37">
        <f t="shared" si="96"/>
        <v>0</v>
      </c>
      <c r="CW213" s="37"/>
      <c r="CX213" s="37"/>
      <c r="CY213" s="37">
        <f t="shared" si="97"/>
        <v>0</v>
      </c>
      <c r="CZ213" s="37">
        <f t="shared" si="98"/>
        <v>0</v>
      </c>
      <c r="DA213" s="37"/>
      <c r="DB213" s="37"/>
      <c r="DC213" s="37">
        <f t="shared" si="99"/>
        <v>0</v>
      </c>
      <c r="DD213" s="37">
        <f t="shared" si="100"/>
        <v>0</v>
      </c>
      <c r="DE213" s="37"/>
      <c r="DF213" s="37"/>
      <c r="DG213" s="37">
        <f t="shared" si="101"/>
        <v>0</v>
      </c>
      <c r="DH213" s="37">
        <f t="shared" si="102"/>
        <v>0</v>
      </c>
      <c r="DI213" s="37"/>
      <c r="DJ213" s="37"/>
      <c r="DK213" s="37">
        <f t="shared" si="103"/>
        <v>0</v>
      </c>
      <c r="DL213" s="37">
        <f t="shared" si="104"/>
        <v>0</v>
      </c>
      <c r="DM213" s="37"/>
      <c r="DN213" s="37"/>
      <c r="DO213" s="37">
        <f t="shared" si="105"/>
        <v>0</v>
      </c>
      <c r="DP213" s="37">
        <f t="shared" si="106"/>
        <v>0</v>
      </c>
      <c r="DQ213" s="37"/>
      <c r="DR213" s="37"/>
      <c r="DS213" s="37">
        <f t="shared" si="107"/>
        <v>0</v>
      </c>
      <c r="DT213" s="37">
        <f t="shared" si="108"/>
        <v>0</v>
      </c>
      <c r="DU213" s="37"/>
      <c r="DV213" s="37"/>
      <c r="DW213" s="37">
        <f t="shared" si="109"/>
        <v>0</v>
      </c>
      <c r="DX213" s="37">
        <f t="shared" si="110"/>
        <v>0</v>
      </c>
      <c r="DY213" s="37"/>
      <c r="DZ213" s="37"/>
      <c r="EA213" s="37">
        <f t="shared" si="111"/>
        <v>0</v>
      </c>
      <c r="EB213" s="37">
        <f t="shared" si="112"/>
        <v>0</v>
      </c>
      <c r="EC213" s="32">
        <f t="shared" si="114"/>
        <v>144932</v>
      </c>
      <c r="ED213" s="32">
        <v>0</v>
      </c>
      <c r="EE213" s="32">
        <v>0</v>
      </c>
      <c r="EF213" s="58" t="s">
        <v>1532</v>
      </c>
      <c r="EG213" s="46" t="s">
        <v>2061</v>
      </c>
      <c r="EH213" s="58" t="s">
        <v>2062</v>
      </c>
      <c r="EI213" s="46"/>
      <c r="EJ213" s="46"/>
      <c r="EK213" s="46"/>
      <c r="EL213" s="46"/>
      <c r="EM213" s="46"/>
      <c r="EN213" s="46"/>
      <c r="EO213" s="46"/>
      <c r="EP213" s="46"/>
      <c r="EQ213" s="46"/>
    </row>
    <row r="214" spans="1:147" ht="19.5" customHeight="1">
      <c r="A214" s="28"/>
      <c r="B214" s="34" t="s">
        <v>1966</v>
      </c>
      <c r="C214" s="63" t="s">
        <v>1920</v>
      </c>
      <c r="D214" s="63" t="s">
        <v>1921</v>
      </c>
      <c r="E214" s="63" t="s">
        <v>1921</v>
      </c>
      <c r="F214" s="63" t="s">
        <v>855</v>
      </c>
      <c r="G214" s="63"/>
      <c r="H214" s="63"/>
      <c r="I214" s="63">
        <v>100</v>
      </c>
      <c r="J214" s="63">
        <v>710000000</v>
      </c>
      <c r="K214" s="63" t="s">
        <v>1745</v>
      </c>
      <c r="L214" s="63" t="s">
        <v>1912</v>
      </c>
      <c r="M214" s="63" t="s">
        <v>359</v>
      </c>
      <c r="N214" s="63">
        <v>430000000</v>
      </c>
      <c r="O214" s="63" t="s">
        <v>1967</v>
      </c>
      <c r="P214" s="63"/>
      <c r="Q214" s="63" t="s">
        <v>1923</v>
      </c>
      <c r="R214" s="63"/>
      <c r="S214" s="63"/>
      <c r="T214" s="63">
        <v>0</v>
      </c>
      <c r="U214" s="63">
        <v>0</v>
      </c>
      <c r="V214" s="63">
        <v>100</v>
      </c>
      <c r="W214" s="63" t="s">
        <v>1924</v>
      </c>
      <c r="X214" s="63" t="s">
        <v>886</v>
      </c>
      <c r="Y214" s="36">
        <v>3687</v>
      </c>
      <c r="Z214" s="37">
        <v>1656</v>
      </c>
      <c r="AA214" s="37">
        <f t="shared" si="59"/>
        <v>6105672</v>
      </c>
      <c r="AB214" s="32">
        <f t="shared" si="60"/>
        <v>6838352.640000001</v>
      </c>
      <c r="AC214" s="36">
        <v>7374</v>
      </c>
      <c r="AD214" s="37">
        <v>1656</v>
      </c>
      <c r="AE214" s="37">
        <f t="shared" si="61"/>
        <v>12211344</v>
      </c>
      <c r="AF214" s="32">
        <f t="shared" si="65"/>
        <v>13676705.280000001</v>
      </c>
      <c r="AG214" s="36">
        <v>7374</v>
      </c>
      <c r="AH214" s="37">
        <v>1656</v>
      </c>
      <c r="AI214" s="37">
        <f t="shared" si="62"/>
        <v>12211344</v>
      </c>
      <c r="AJ214" s="32">
        <f t="shared" si="66"/>
        <v>13676705.280000001</v>
      </c>
      <c r="AK214" s="36">
        <v>7374</v>
      </c>
      <c r="AL214" s="37">
        <v>1656</v>
      </c>
      <c r="AM214" s="37">
        <f t="shared" si="63"/>
        <v>12211344</v>
      </c>
      <c r="AN214" s="32">
        <f t="shared" si="67"/>
        <v>13676705.280000001</v>
      </c>
      <c r="AO214" s="36">
        <v>7374</v>
      </c>
      <c r="AP214" s="37">
        <v>1656</v>
      </c>
      <c r="AQ214" s="37">
        <f t="shared" si="64"/>
        <v>12211344</v>
      </c>
      <c r="AR214" s="32">
        <f t="shared" si="68"/>
        <v>13676705.280000001</v>
      </c>
      <c r="AS214" s="36">
        <v>7374</v>
      </c>
      <c r="AT214" s="37">
        <v>1656</v>
      </c>
      <c r="AU214" s="37">
        <f t="shared" si="69"/>
        <v>12211344</v>
      </c>
      <c r="AV214" s="32">
        <f t="shared" si="74"/>
        <v>13676705.280000001</v>
      </c>
      <c r="AW214" s="36">
        <v>7374</v>
      </c>
      <c r="AX214" s="37">
        <v>1656</v>
      </c>
      <c r="AY214" s="37">
        <f t="shared" si="70"/>
        <v>12211344</v>
      </c>
      <c r="AZ214" s="32">
        <f t="shared" si="75"/>
        <v>13676705.280000001</v>
      </c>
      <c r="BA214" s="36">
        <v>7374</v>
      </c>
      <c r="BB214" s="37">
        <v>1656</v>
      </c>
      <c r="BC214" s="37">
        <f t="shared" si="71"/>
        <v>12211344</v>
      </c>
      <c r="BD214" s="32">
        <f t="shared" si="76"/>
        <v>13676705.280000001</v>
      </c>
      <c r="BE214" s="36">
        <v>7374</v>
      </c>
      <c r="BF214" s="37">
        <v>1656</v>
      </c>
      <c r="BG214" s="37">
        <f t="shared" si="72"/>
        <v>12211344</v>
      </c>
      <c r="BH214" s="32">
        <f t="shared" si="77"/>
        <v>13676705.280000001</v>
      </c>
      <c r="BI214" s="36">
        <v>7374</v>
      </c>
      <c r="BJ214" s="37">
        <v>1656</v>
      </c>
      <c r="BK214" s="37">
        <f t="shared" si="73"/>
        <v>12211344</v>
      </c>
      <c r="BL214" s="32">
        <f t="shared" si="78"/>
        <v>13676705.280000001</v>
      </c>
      <c r="BM214" s="37"/>
      <c r="BN214" s="37"/>
      <c r="BO214" s="37">
        <f t="shared" si="79"/>
        <v>0</v>
      </c>
      <c r="BP214" s="37">
        <f t="shared" si="80"/>
        <v>0</v>
      </c>
      <c r="BQ214" s="37"/>
      <c r="BR214" s="37"/>
      <c r="BS214" s="37">
        <f t="shared" si="81"/>
        <v>0</v>
      </c>
      <c r="BT214" s="37">
        <f t="shared" si="82"/>
        <v>0</v>
      </c>
      <c r="BU214" s="37"/>
      <c r="BV214" s="37"/>
      <c r="BW214" s="37">
        <f t="shared" si="83"/>
        <v>0</v>
      </c>
      <c r="BX214" s="37">
        <f t="shared" si="84"/>
        <v>0</v>
      </c>
      <c r="BY214" s="37"/>
      <c r="BZ214" s="37"/>
      <c r="CA214" s="37">
        <f t="shared" si="85"/>
        <v>0</v>
      </c>
      <c r="CB214" s="37">
        <f t="shared" si="86"/>
        <v>0</v>
      </c>
      <c r="CC214" s="37"/>
      <c r="CD214" s="37"/>
      <c r="CE214" s="37">
        <f t="shared" si="87"/>
        <v>0</v>
      </c>
      <c r="CF214" s="37">
        <f t="shared" si="88"/>
        <v>0</v>
      </c>
      <c r="CG214" s="37"/>
      <c r="CH214" s="37"/>
      <c r="CI214" s="37">
        <f t="shared" si="89"/>
        <v>0</v>
      </c>
      <c r="CJ214" s="37">
        <f t="shared" si="90"/>
        <v>0</v>
      </c>
      <c r="CK214" s="37"/>
      <c r="CL214" s="37"/>
      <c r="CM214" s="37">
        <f t="shared" si="91"/>
        <v>0</v>
      </c>
      <c r="CN214" s="37">
        <f t="shared" si="92"/>
        <v>0</v>
      </c>
      <c r="CO214" s="37"/>
      <c r="CP214" s="37"/>
      <c r="CQ214" s="37">
        <f t="shared" si="93"/>
        <v>0</v>
      </c>
      <c r="CR214" s="37">
        <f t="shared" si="94"/>
        <v>0</v>
      </c>
      <c r="CS214" s="37"/>
      <c r="CT214" s="37"/>
      <c r="CU214" s="37">
        <f t="shared" si="95"/>
        <v>0</v>
      </c>
      <c r="CV214" s="37">
        <f t="shared" si="96"/>
        <v>0</v>
      </c>
      <c r="CW214" s="37"/>
      <c r="CX214" s="37"/>
      <c r="CY214" s="37">
        <f t="shared" si="97"/>
        <v>0</v>
      </c>
      <c r="CZ214" s="37">
        <f t="shared" si="98"/>
        <v>0</v>
      </c>
      <c r="DA214" s="37"/>
      <c r="DB214" s="37"/>
      <c r="DC214" s="37">
        <f t="shared" si="99"/>
        <v>0</v>
      </c>
      <c r="DD214" s="37">
        <f t="shared" si="100"/>
        <v>0</v>
      </c>
      <c r="DE214" s="37"/>
      <c r="DF214" s="37"/>
      <c r="DG214" s="37">
        <f t="shared" si="101"/>
        <v>0</v>
      </c>
      <c r="DH214" s="37">
        <f t="shared" si="102"/>
        <v>0</v>
      </c>
      <c r="DI214" s="37"/>
      <c r="DJ214" s="37"/>
      <c r="DK214" s="37">
        <f t="shared" si="103"/>
        <v>0</v>
      </c>
      <c r="DL214" s="37">
        <f t="shared" si="104"/>
        <v>0</v>
      </c>
      <c r="DM214" s="37"/>
      <c r="DN214" s="37"/>
      <c r="DO214" s="37">
        <f t="shared" si="105"/>
        <v>0</v>
      </c>
      <c r="DP214" s="37">
        <f t="shared" si="106"/>
        <v>0</v>
      </c>
      <c r="DQ214" s="37"/>
      <c r="DR214" s="37"/>
      <c r="DS214" s="37">
        <f t="shared" si="107"/>
        <v>0</v>
      </c>
      <c r="DT214" s="37">
        <f t="shared" si="108"/>
        <v>0</v>
      </c>
      <c r="DU214" s="37"/>
      <c r="DV214" s="37"/>
      <c r="DW214" s="37">
        <f t="shared" si="109"/>
        <v>0</v>
      </c>
      <c r="DX214" s="37">
        <f t="shared" si="110"/>
        <v>0</v>
      </c>
      <c r="DY214" s="37"/>
      <c r="DZ214" s="37"/>
      <c r="EA214" s="37">
        <f t="shared" si="111"/>
        <v>0</v>
      </c>
      <c r="EB214" s="37">
        <f t="shared" si="112"/>
        <v>0</v>
      </c>
      <c r="EC214" s="32">
        <f t="shared" si="114"/>
        <v>70053</v>
      </c>
      <c r="ED214" s="32">
        <v>0</v>
      </c>
      <c r="EE214" s="32">
        <v>0</v>
      </c>
      <c r="EF214" s="58" t="s">
        <v>1532</v>
      </c>
      <c r="EG214" s="46" t="s">
        <v>2061</v>
      </c>
      <c r="EH214" s="58" t="s">
        <v>2062</v>
      </c>
      <c r="EI214" s="46"/>
      <c r="EJ214" s="46"/>
      <c r="EK214" s="46"/>
      <c r="EL214" s="46"/>
      <c r="EM214" s="46"/>
      <c r="EN214" s="46"/>
      <c r="EO214" s="46"/>
      <c r="EP214" s="46"/>
      <c r="EQ214" s="46"/>
    </row>
    <row r="215" spans="1:147" ht="19.5" customHeight="1">
      <c r="A215" s="28"/>
      <c r="B215" s="34" t="s">
        <v>1968</v>
      </c>
      <c r="C215" s="63" t="s">
        <v>1920</v>
      </c>
      <c r="D215" s="63" t="s">
        <v>1921</v>
      </c>
      <c r="E215" s="63" t="s">
        <v>1921</v>
      </c>
      <c r="F215" s="63" t="s">
        <v>855</v>
      </c>
      <c r="G215" s="63"/>
      <c r="H215" s="63"/>
      <c r="I215" s="63">
        <v>100</v>
      </c>
      <c r="J215" s="63">
        <v>710000000</v>
      </c>
      <c r="K215" s="63" t="s">
        <v>1745</v>
      </c>
      <c r="L215" s="63" t="s">
        <v>1912</v>
      </c>
      <c r="M215" s="63" t="s">
        <v>359</v>
      </c>
      <c r="N215" s="27">
        <v>510000000</v>
      </c>
      <c r="O215" s="63" t="s">
        <v>1969</v>
      </c>
      <c r="P215" s="63"/>
      <c r="Q215" s="63" t="s">
        <v>1923</v>
      </c>
      <c r="R215" s="63"/>
      <c r="S215" s="63"/>
      <c r="T215" s="63">
        <v>0</v>
      </c>
      <c r="U215" s="63">
        <v>0</v>
      </c>
      <c r="V215" s="63">
        <v>100</v>
      </c>
      <c r="W215" s="63" t="s">
        <v>1924</v>
      </c>
      <c r="X215" s="63" t="s">
        <v>886</v>
      </c>
      <c r="Y215" s="36">
        <v>15000</v>
      </c>
      <c r="Z215" s="37">
        <v>1376</v>
      </c>
      <c r="AA215" s="37">
        <f t="shared" si="59"/>
        <v>20640000</v>
      </c>
      <c r="AB215" s="32">
        <f t="shared" si="60"/>
        <v>23116800.000000004</v>
      </c>
      <c r="AC215" s="36">
        <v>30000</v>
      </c>
      <c r="AD215" s="37">
        <v>1376</v>
      </c>
      <c r="AE215" s="37">
        <f t="shared" si="61"/>
        <v>41280000</v>
      </c>
      <c r="AF215" s="32">
        <f t="shared" si="65"/>
        <v>46233600.00000001</v>
      </c>
      <c r="AG215" s="36">
        <v>30000</v>
      </c>
      <c r="AH215" s="37">
        <v>1376</v>
      </c>
      <c r="AI215" s="37">
        <f t="shared" si="62"/>
        <v>41280000</v>
      </c>
      <c r="AJ215" s="32">
        <f t="shared" si="66"/>
        <v>46233600.00000001</v>
      </c>
      <c r="AK215" s="36">
        <v>30000</v>
      </c>
      <c r="AL215" s="37">
        <v>1376</v>
      </c>
      <c r="AM215" s="37">
        <f t="shared" si="63"/>
        <v>41280000</v>
      </c>
      <c r="AN215" s="32">
        <f t="shared" si="67"/>
        <v>46233600.00000001</v>
      </c>
      <c r="AO215" s="36">
        <v>30000</v>
      </c>
      <c r="AP215" s="37">
        <v>1376</v>
      </c>
      <c r="AQ215" s="37">
        <f t="shared" si="64"/>
        <v>41280000</v>
      </c>
      <c r="AR215" s="32">
        <f t="shared" si="68"/>
        <v>46233600.00000001</v>
      </c>
      <c r="AS215" s="36">
        <v>30000</v>
      </c>
      <c r="AT215" s="37">
        <v>1376</v>
      </c>
      <c r="AU215" s="37">
        <f t="shared" si="69"/>
        <v>41280000</v>
      </c>
      <c r="AV215" s="32">
        <f t="shared" si="74"/>
        <v>46233600.00000001</v>
      </c>
      <c r="AW215" s="36">
        <v>30000</v>
      </c>
      <c r="AX215" s="37">
        <v>1376</v>
      </c>
      <c r="AY215" s="37">
        <f t="shared" si="70"/>
        <v>41280000</v>
      </c>
      <c r="AZ215" s="32">
        <f t="shared" si="75"/>
        <v>46233600.00000001</v>
      </c>
      <c r="BA215" s="36">
        <v>30000</v>
      </c>
      <c r="BB215" s="37">
        <v>1376</v>
      </c>
      <c r="BC215" s="37">
        <f t="shared" si="71"/>
        <v>41280000</v>
      </c>
      <c r="BD215" s="32">
        <f t="shared" si="76"/>
        <v>46233600.00000001</v>
      </c>
      <c r="BE215" s="36">
        <v>30000</v>
      </c>
      <c r="BF215" s="37">
        <v>1376</v>
      </c>
      <c r="BG215" s="37">
        <f t="shared" si="72"/>
        <v>41280000</v>
      </c>
      <c r="BH215" s="32">
        <f t="shared" si="77"/>
        <v>46233600.00000001</v>
      </c>
      <c r="BI215" s="36">
        <v>30000</v>
      </c>
      <c r="BJ215" s="37">
        <v>1376</v>
      </c>
      <c r="BK215" s="37">
        <f t="shared" si="73"/>
        <v>41280000</v>
      </c>
      <c r="BL215" s="32">
        <f t="shared" si="78"/>
        <v>46233600.00000001</v>
      </c>
      <c r="BM215" s="37"/>
      <c r="BN215" s="37"/>
      <c r="BO215" s="37">
        <f t="shared" si="79"/>
        <v>0</v>
      </c>
      <c r="BP215" s="37">
        <f t="shared" si="80"/>
        <v>0</v>
      </c>
      <c r="BQ215" s="37"/>
      <c r="BR215" s="37"/>
      <c r="BS215" s="37">
        <f t="shared" si="81"/>
        <v>0</v>
      </c>
      <c r="BT215" s="37">
        <f t="shared" si="82"/>
        <v>0</v>
      </c>
      <c r="BU215" s="37"/>
      <c r="BV215" s="37"/>
      <c r="BW215" s="37">
        <f t="shared" si="83"/>
        <v>0</v>
      </c>
      <c r="BX215" s="37">
        <f t="shared" si="84"/>
        <v>0</v>
      </c>
      <c r="BY215" s="37"/>
      <c r="BZ215" s="37"/>
      <c r="CA215" s="37">
        <f t="shared" si="85"/>
        <v>0</v>
      </c>
      <c r="CB215" s="37">
        <f t="shared" si="86"/>
        <v>0</v>
      </c>
      <c r="CC215" s="37"/>
      <c r="CD215" s="37"/>
      <c r="CE215" s="37">
        <f t="shared" si="87"/>
        <v>0</v>
      </c>
      <c r="CF215" s="37">
        <f t="shared" si="88"/>
        <v>0</v>
      </c>
      <c r="CG215" s="37"/>
      <c r="CH215" s="37"/>
      <c r="CI215" s="37">
        <f t="shared" si="89"/>
        <v>0</v>
      </c>
      <c r="CJ215" s="37">
        <f t="shared" si="90"/>
        <v>0</v>
      </c>
      <c r="CK215" s="37"/>
      <c r="CL215" s="37"/>
      <c r="CM215" s="37">
        <f t="shared" si="91"/>
        <v>0</v>
      </c>
      <c r="CN215" s="37">
        <f t="shared" si="92"/>
        <v>0</v>
      </c>
      <c r="CO215" s="37"/>
      <c r="CP215" s="37"/>
      <c r="CQ215" s="37">
        <f t="shared" si="93"/>
        <v>0</v>
      </c>
      <c r="CR215" s="37">
        <f t="shared" si="94"/>
        <v>0</v>
      </c>
      <c r="CS215" s="37"/>
      <c r="CT215" s="37"/>
      <c r="CU215" s="37">
        <f t="shared" si="95"/>
        <v>0</v>
      </c>
      <c r="CV215" s="37">
        <f t="shared" si="96"/>
        <v>0</v>
      </c>
      <c r="CW215" s="37"/>
      <c r="CX215" s="37"/>
      <c r="CY215" s="37">
        <f t="shared" si="97"/>
        <v>0</v>
      </c>
      <c r="CZ215" s="37">
        <f t="shared" si="98"/>
        <v>0</v>
      </c>
      <c r="DA215" s="37"/>
      <c r="DB215" s="37"/>
      <c r="DC215" s="37">
        <f t="shared" si="99"/>
        <v>0</v>
      </c>
      <c r="DD215" s="37">
        <f t="shared" si="100"/>
        <v>0</v>
      </c>
      <c r="DE215" s="37"/>
      <c r="DF215" s="37"/>
      <c r="DG215" s="37">
        <f t="shared" si="101"/>
        <v>0</v>
      </c>
      <c r="DH215" s="37">
        <f t="shared" si="102"/>
        <v>0</v>
      </c>
      <c r="DI215" s="37"/>
      <c r="DJ215" s="37"/>
      <c r="DK215" s="37">
        <f t="shared" si="103"/>
        <v>0</v>
      </c>
      <c r="DL215" s="37">
        <f t="shared" si="104"/>
        <v>0</v>
      </c>
      <c r="DM215" s="37"/>
      <c r="DN215" s="37"/>
      <c r="DO215" s="37">
        <f t="shared" si="105"/>
        <v>0</v>
      </c>
      <c r="DP215" s="37">
        <f t="shared" si="106"/>
        <v>0</v>
      </c>
      <c r="DQ215" s="37"/>
      <c r="DR215" s="37"/>
      <c r="DS215" s="37">
        <f t="shared" si="107"/>
        <v>0</v>
      </c>
      <c r="DT215" s="37">
        <f t="shared" si="108"/>
        <v>0</v>
      </c>
      <c r="DU215" s="37"/>
      <c r="DV215" s="37"/>
      <c r="DW215" s="37">
        <f t="shared" si="109"/>
        <v>0</v>
      </c>
      <c r="DX215" s="37">
        <f t="shared" si="110"/>
        <v>0</v>
      </c>
      <c r="DY215" s="37"/>
      <c r="DZ215" s="37"/>
      <c r="EA215" s="37">
        <f t="shared" si="111"/>
        <v>0</v>
      </c>
      <c r="EB215" s="37">
        <f t="shared" si="112"/>
        <v>0</v>
      </c>
      <c r="EC215" s="32">
        <f t="shared" si="114"/>
        <v>285000</v>
      </c>
      <c r="ED215" s="32">
        <v>0</v>
      </c>
      <c r="EE215" s="32">
        <v>0</v>
      </c>
      <c r="EF215" s="58" t="s">
        <v>1532</v>
      </c>
      <c r="EG215" s="46" t="s">
        <v>2061</v>
      </c>
      <c r="EH215" s="58" t="s">
        <v>2062</v>
      </c>
      <c r="EI215" s="46"/>
      <c r="EJ215" s="46"/>
      <c r="EK215" s="46"/>
      <c r="EL215" s="46"/>
      <c r="EM215" s="46"/>
      <c r="EN215" s="46"/>
      <c r="EO215" s="46"/>
      <c r="EP215" s="46"/>
      <c r="EQ215" s="46"/>
    </row>
    <row r="216" spans="1:147" ht="19.5" customHeight="1">
      <c r="A216" s="28"/>
      <c r="B216" s="34" t="s">
        <v>1970</v>
      </c>
      <c r="C216" s="63" t="s">
        <v>1920</v>
      </c>
      <c r="D216" s="63" t="s">
        <v>1921</v>
      </c>
      <c r="E216" s="63" t="s">
        <v>1921</v>
      </c>
      <c r="F216" s="63" t="s">
        <v>855</v>
      </c>
      <c r="G216" s="63"/>
      <c r="H216" s="63"/>
      <c r="I216" s="63">
        <v>100</v>
      </c>
      <c r="J216" s="63">
        <v>710000000</v>
      </c>
      <c r="K216" s="63" t="s">
        <v>1745</v>
      </c>
      <c r="L216" s="63" t="s">
        <v>1912</v>
      </c>
      <c r="M216" s="63" t="s">
        <v>359</v>
      </c>
      <c r="N216" s="63">
        <v>510000000</v>
      </c>
      <c r="O216" s="63" t="s">
        <v>1971</v>
      </c>
      <c r="P216" s="63"/>
      <c r="Q216" s="63" t="s">
        <v>1923</v>
      </c>
      <c r="R216" s="63"/>
      <c r="S216" s="63"/>
      <c r="T216" s="63">
        <v>0</v>
      </c>
      <c r="U216" s="63">
        <v>0</v>
      </c>
      <c r="V216" s="63">
        <v>100</v>
      </c>
      <c r="W216" s="63" t="s">
        <v>1924</v>
      </c>
      <c r="X216" s="63" t="s">
        <v>886</v>
      </c>
      <c r="Y216" s="36">
        <v>1000</v>
      </c>
      <c r="Z216" s="37">
        <v>1376</v>
      </c>
      <c r="AA216" s="37">
        <f t="shared" si="59"/>
        <v>1376000</v>
      </c>
      <c r="AB216" s="32">
        <f t="shared" si="60"/>
        <v>1541120.0000000002</v>
      </c>
      <c r="AC216" s="36">
        <v>2000</v>
      </c>
      <c r="AD216" s="37">
        <v>1376</v>
      </c>
      <c r="AE216" s="37">
        <f t="shared" si="61"/>
        <v>2752000</v>
      </c>
      <c r="AF216" s="32">
        <f t="shared" si="65"/>
        <v>3082240.0000000005</v>
      </c>
      <c r="AG216" s="36">
        <v>2000</v>
      </c>
      <c r="AH216" s="37">
        <v>1376</v>
      </c>
      <c r="AI216" s="37">
        <f t="shared" si="62"/>
        <v>2752000</v>
      </c>
      <c r="AJ216" s="32">
        <f t="shared" si="66"/>
        <v>3082240.0000000005</v>
      </c>
      <c r="AK216" s="36">
        <v>2000</v>
      </c>
      <c r="AL216" s="37">
        <v>1376</v>
      </c>
      <c r="AM216" s="37">
        <f t="shared" si="63"/>
        <v>2752000</v>
      </c>
      <c r="AN216" s="32">
        <f t="shared" si="67"/>
        <v>3082240.0000000005</v>
      </c>
      <c r="AO216" s="36">
        <v>2000</v>
      </c>
      <c r="AP216" s="37">
        <v>1376</v>
      </c>
      <c r="AQ216" s="37">
        <f t="shared" si="64"/>
        <v>2752000</v>
      </c>
      <c r="AR216" s="32">
        <f t="shared" si="68"/>
        <v>3082240.0000000005</v>
      </c>
      <c r="AS216" s="36">
        <v>2000</v>
      </c>
      <c r="AT216" s="37">
        <v>1376</v>
      </c>
      <c r="AU216" s="37">
        <f t="shared" si="69"/>
        <v>2752000</v>
      </c>
      <c r="AV216" s="32">
        <f t="shared" si="74"/>
        <v>3082240.0000000005</v>
      </c>
      <c r="AW216" s="36">
        <v>2000</v>
      </c>
      <c r="AX216" s="37">
        <v>1376</v>
      </c>
      <c r="AY216" s="37">
        <f t="shared" si="70"/>
        <v>2752000</v>
      </c>
      <c r="AZ216" s="32">
        <f t="shared" si="75"/>
        <v>3082240.0000000005</v>
      </c>
      <c r="BA216" s="36">
        <v>2000</v>
      </c>
      <c r="BB216" s="37">
        <v>1376</v>
      </c>
      <c r="BC216" s="37">
        <f t="shared" si="71"/>
        <v>2752000</v>
      </c>
      <c r="BD216" s="32">
        <f t="shared" si="76"/>
        <v>3082240.0000000005</v>
      </c>
      <c r="BE216" s="36">
        <v>2000</v>
      </c>
      <c r="BF216" s="37">
        <v>1376</v>
      </c>
      <c r="BG216" s="37">
        <f t="shared" si="72"/>
        <v>2752000</v>
      </c>
      <c r="BH216" s="32">
        <f t="shared" si="77"/>
        <v>3082240.0000000005</v>
      </c>
      <c r="BI216" s="36">
        <v>2000</v>
      </c>
      <c r="BJ216" s="37">
        <v>1376</v>
      </c>
      <c r="BK216" s="37">
        <f t="shared" si="73"/>
        <v>2752000</v>
      </c>
      <c r="BL216" s="32">
        <f t="shared" si="78"/>
        <v>3082240.0000000005</v>
      </c>
      <c r="BM216" s="37"/>
      <c r="BN216" s="37"/>
      <c r="BO216" s="37">
        <f t="shared" si="79"/>
        <v>0</v>
      </c>
      <c r="BP216" s="37">
        <f t="shared" si="80"/>
        <v>0</v>
      </c>
      <c r="BQ216" s="37"/>
      <c r="BR216" s="37"/>
      <c r="BS216" s="37">
        <f t="shared" si="81"/>
        <v>0</v>
      </c>
      <c r="BT216" s="37">
        <f t="shared" si="82"/>
        <v>0</v>
      </c>
      <c r="BU216" s="37"/>
      <c r="BV216" s="37"/>
      <c r="BW216" s="37">
        <f t="shared" si="83"/>
        <v>0</v>
      </c>
      <c r="BX216" s="37">
        <f t="shared" si="84"/>
        <v>0</v>
      </c>
      <c r="BY216" s="37"/>
      <c r="BZ216" s="37"/>
      <c r="CA216" s="37">
        <f t="shared" si="85"/>
        <v>0</v>
      </c>
      <c r="CB216" s="37">
        <f t="shared" si="86"/>
        <v>0</v>
      </c>
      <c r="CC216" s="37"/>
      <c r="CD216" s="37"/>
      <c r="CE216" s="37">
        <f t="shared" si="87"/>
        <v>0</v>
      </c>
      <c r="CF216" s="37">
        <f t="shared" si="88"/>
        <v>0</v>
      </c>
      <c r="CG216" s="37"/>
      <c r="CH216" s="37"/>
      <c r="CI216" s="37">
        <f t="shared" si="89"/>
        <v>0</v>
      </c>
      <c r="CJ216" s="37">
        <f t="shared" si="90"/>
        <v>0</v>
      </c>
      <c r="CK216" s="37"/>
      <c r="CL216" s="37"/>
      <c r="CM216" s="37">
        <f t="shared" si="91"/>
        <v>0</v>
      </c>
      <c r="CN216" s="37">
        <f t="shared" si="92"/>
        <v>0</v>
      </c>
      <c r="CO216" s="37"/>
      <c r="CP216" s="37"/>
      <c r="CQ216" s="37">
        <f t="shared" si="93"/>
        <v>0</v>
      </c>
      <c r="CR216" s="37">
        <f t="shared" si="94"/>
        <v>0</v>
      </c>
      <c r="CS216" s="37"/>
      <c r="CT216" s="37"/>
      <c r="CU216" s="37">
        <f t="shared" si="95"/>
        <v>0</v>
      </c>
      <c r="CV216" s="37">
        <f t="shared" si="96"/>
        <v>0</v>
      </c>
      <c r="CW216" s="37"/>
      <c r="CX216" s="37"/>
      <c r="CY216" s="37">
        <f t="shared" si="97"/>
        <v>0</v>
      </c>
      <c r="CZ216" s="37">
        <f t="shared" si="98"/>
        <v>0</v>
      </c>
      <c r="DA216" s="37"/>
      <c r="DB216" s="37"/>
      <c r="DC216" s="37">
        <f t="shared" si="99"/>
        <v>0</v>
      </c>
      <c r="DD216" s="37">
        <f t="shared" si="100"/>
        <v>0</v>
      </c>
      <c r="DE216" s="37"/>
      <c r="DF216" s="37"/>
      <c r="DG216" s="37">
        <f t="shared" si="101"/>
        <v>0</v>
      </c>
      <c r="DH216" s="37">
        <f t="shared" si="102"/>
        <v>0</v>
      </c>
      <c r="DI216" s="37"/>
      <c r="DJ216" s="37"/>
      <c r="DK216" s="37">
        <f t="shared" si="103"/>
        <v>0</v>
      </c>
      <c r="DL216" s="37">
        <f t="shared" si="104"/>
        <v>0</v>
      </c>
      <c r="DM216" s="37"/>
      <c r="DN216" s="37"/>
      <c r="DO216" s="37">
        <f t="shared" si="105"/>
        <v>0</v>
      </c>
      <c r="DP216" s="37">
        <f t="shared" si="106"/>
        <v>0</v>
      </c>
      <c r="DQ216" s="37"/>
      <c r="DR216" s="37"/>
      <c r="DS216" s="37">
        <f t="shared" si="107"/>
        <v>0</v>
      </c>
      <c r="DT216" s="37">
        <f t="shared" si="108"/>
        <v>0</v>
      </c>
      <c r="DU216" s="37"/>
      <c r="DV216" s="37"/>
      <c r="DW216" s="37">
        <f t="shared" si="109"/>
        <v>0</v>
      </c>
      <c r="DX216" s="37">
        <f t="shared" si="110"/>
        <v>0</v>
      </c>
      <c r="DY216" s="37"/>
      <c r="DZ216" s="37"/>
      <c r="EA216" s="37">
        <f t="shared" si="111"/>
        <v>0</v>
      </c>
      <c r="EB216" s="37">
        <f t="shared" si="112"/>
        <v>0</v>
      </c>
      <c r="EC216" s="32">
        <f t="shared" si="114"/>
        <v>19000</v>
      </c>
      <c r="ED216" s="32">
        <v>0</v>
      </c>
      <c r="EE216" s="32">
        <v>0</v>
      </c>
      <c r="EF216" s="58" t="s">
        <v>1532</v>
      </c>
      <c r="EG216" s="46" t="s">
        <v>2061</v>
      </c>
      <c r="EH216" s="58" t="s">
        <v>2062</v>
      </c>
      <c r="EI216" s="46"/>
      <c r="EJ216" s="46"/>
      <c r="EK216" s="46"/>
      <c r="EL216" s="46"/>
      <c r="EM216" s="46"/>
      <c r="EN216" s="46"/>
      <c r="EO216" s="46"/>
      <c r="EP216" s="46"/>
      <c r="EQ216" s="46"/>
    </row>
    <row r="217" spans="1:147" ht="19.5" customHeight="1">
      <c r="A217" s="28"/>
      <c r="B217" s="30" t="s">
        <v>1972</v>
      </c>
      <c r="C217" s="63" t="s">
        <v>1920</v>
      </c>
      <c r="D217" s="63" t="s">
        <v>1921</v>
      </c>
      <c r="E217" s="63" t="s">
        <v>1921</v>
      </c>
      <c r="F217" s="63" t="s">
        <v>855</v>
      </c>
      <c r="G217" s="63"/>
      <c r="H217" s="63"/>
      <c r="I217" s="63">
        <v>100</v>
      </c>
      <c r="J217" s="63">
        <v>710000000</v>
      </c>
      <c r="K217" s="63" t="s">
        <v>1745</v>
      </c>
      <c r="L217" s="63" t="s">
        <v>1912</v>
      </c>
      <c r="M217" s="63" t="s">
        <v>359</v>
      </c>
      <c r="N217" s="27">
        <v>510000000</v>
      </c>
      <c r="O217" s="63" t="s">
        <v>1973</v>
      </c>
      <c r="P217" s="63"/>
      <c r="Q217" s="63" t="s">
        <v>1923</v>
      </c>
      <c r="R217" s="63"/>
      <c r="S217" s="63"/>
      <c r="T217" s="63">
        <v>0</v>
      </c>
      <c r="U217" s="63">
        <v>0</v>
      </c>
      <c r="V217" s="63">
        <v>100</v>
      </c>
      <c r="W217" s="63" t="s">
        <v>1924</v>
      </c>
      <c r="X217" s="63" t="s">
        <v>886</v>
      </c>
      <c r="Y217" s="36">
        <v>3500</v>
      </c>
      <c r="Z217" s="37">
        <v>1376</v>
      </c>
      <c r="AA217" s="37">
        <f t="shared" si="59"/>
        <v>4816000</v>
      </c>
      <c r="AB217" s="32">
        <f t="shared" si="60"/>
        <v>5393920.000000001</v>
      </c>
      <c r="AC217" s="36">
        <v>7000</v>
      </c>
      <c r="AD217" s="37">
        <v>1376</v>
      </c>
      <c r="AE217" s="37">
        <f t="shared" si="61"/>
        <v>9632000</v>
      </c>
      <c r="AF217" s="32">
        <f t="shared" si="65"/>
        <v>10787840.000000002</v>
      </c>
      <c r="AG217" s="36">
        <v>7000</v>
      </c>
      <c r="AH217" s="37">
        <v>1376</v>
      </c>
      <c r="AI217" s="37">
        <f t="shared" si="62"/>
        <v>9632000</v>
      </c>
      <c r="AJ217" s="32">
        <f t="shared" si="66"/>
        <v>10787840.000000002</v>
      </c>
      <c r="AK217" s="36">
        <v>7000</v>
      </c>
      <c r="AL217" s="37">
        <v>1376</v>
      </c>
      <c r="AM217" s="37">
        <f t="shared" si="63"/>
        <v>9632000</v>
      </c>
      <c r="AN217" s="32">
        <f t="shared" si="67"/>
        <v>10787840.000000002</v>
      </c>
      <c r="AO217" s="36">
        <v>7000</v>
      </c>
      <c r="AP217" s="37">
        <v>1376</v>
      </c>
      <c r="AQ217" s="37">
        <f t="shared" si="64"/>
        <v>9632000</v>
      </c>
      <c r="AR217" s="32">
        <f t="shared" si="68"/>
        <v>10787840.000000002</v>
      </c>
      <c r="AS217" s="36">
        <v>7000</v>
      </c>
      <c r="AT217" s="37">
        <v>1376</v>
      </c>
      <c r="AU217" s="37">
        <f t="shared" si="69"/>
        <v>9632000</v>
      </c>
      <c r="AV217" s="32">
        <f t="shared" si="74"/>
        <v>10787840.000000002</v>
      </c>
      <c r="AW217" s="36">
        <v>7000</v>
      </c>
      <c r="AX217" s="37">
        <v>1376</v>
      </c>
      <c r="AY217" s="37">
        <f t="shared" si="70"/>
        <v>9632000</v>
      </c>
      <c r="AZ217" s="32">
        <f t="shared" si="75"/>
        <v>10787840.000000002</v>
      </c>
      <c r="BA217" s="36">
        <v>7000</v>
      </c>
      <c r="BB217" s="37">
        <v>1376</v>
      </c>
      <c r="BC217" s="37">
        <f t="shared" si="71"/>
        <v>9632000</v>
      </c>
      <c r="BD217" s="32">
        <f t="shared" si="76"/>
        <v>10787840.000000002</v>
      </c>
      <c r="BE217" s="36">
        <v>7000</v>
      </c>
      <c r="BF217" s="37">
        <v>1376</v>
      </c>
      <c r="BG217" s="37">
        <f t="shared" si="72"/>
        <v>9632000</v>
      </c>
      <c r="BH217" s="32">
        <f t="shared" si="77"/>
        <v>10787840.000000002</v>
      </c>
      <c r="BI217" s="36">
        <v>7000</v>
      </c>
      <c r="BJ217" s="37">
        <v>1376</v>
      </c>
      <c r="BK217" s="37">
        <f t="shared" si="73"/>
        <v>9632000</v>
      </c>
      <c r="BL217" s="32">
        <f t="shared" si="78"/>
        <v>10787840.000000002</v>
      </c>
      <c r="BM217" s="37"/>
      <c r="BN217" s="37"/>
      <c r="BO217" s="37">
        <f t="shared" si="79"/>
        <v>0</v>
      </c>
      <c r="BP217" s="37">
        <f t="shared" si="80"/>
        <v>0</v>
      </c>
      <c r="BQ217" s="37"/>
      <c r="BR217" s="37"/>
      <c r="BS217" s="37">
        <f t="shared" si="81"/>
        <v>0</v>
      </c>
      <c r="BT217" s="37">
        <f t="shared" si="82"/>
        <v>0</v>
      </c>
      <c r="BU217" s="37"/>
      <c r="BV217" s="37"/>
      <c r="BW217" s="37">
        <f t="shared" si="83"/>
        <v>0</v>
      </c>
      <c r="BX217" s="37">
        <f t="shared" si="84"/>
        <v>0</v>
      </c>
      <c r="BY217" s="37"/>
      <c r="BZ217" s="37"/>
      <c r="CA217" s="37">
        <f t="shared" si="85"/>
        <v>0</v>
      </c>
      <c r="CB217" s="37">
        <f t="shared" si="86"/>
        <v>0</v>
      </c>
      <c r="CC217" s="37"/>
      <c r="CD217" s="37"/>
      <c r="CE217" s="37">
        <f t="shared" si="87"/>
        <v>0</v>
      </c>
      <c r="CF217" s="37">
        <f t="shared" si="88"/>
        <v>0</v>
      </c>
      <c r="CG217" s="37"/>
      <c r="CH217" s="37"/>
      <c r="CI217" s="37">
        <f t="shared" si="89"/>
        <v>0</v>
      </c>
      <c r="CJ217" s="37">
        <f t="shared" si="90"/>
        <v>0</v>
      </c>
      <c r="CK217" s="37"/>
      <c r="CL217" s="37"/>
      <c r="CM217" s="37">
        <f t="shared" si="91"/>
        <v>0</v>
      </c>
      <c r="CN217" s="37">
        <f t="shared" si="92"/>
        <v>0</v>
      </c>
      <c r="CO217" s="37"/>
      <c r="CP217" s="37"/>
      <c r="CQ217" s="37">
        <f t="shared" si="93"/>
        <v>0</v>
      </c>
      <c r="CR217" s="37">
        <f t="shared" si="94"/>
        <v>0</v>
      </c>
      <c r="CS217" s="37"/>
      <c r="CT217" s="37"/>
      <c r="CU217" s="37">
        <f t="shared" si="95"/>
        <v>0</v>
      </c>
      <c r="CV217" s="37">
        <f t="shared" si="96"/>
        <v>0</v>
      </c>
      <c r="CW217" s="37"/>
      <c r="CX217" s="37"/>
      <c r="CY217" s="37">
        <f t="shared" si="97"/>
        <v>0</v>
      </c>
      <c r="CZ217" s="37">
        <f t="shared" si="98"/>
        <v>0</v>
      </c>
      <c r="DA217" s="37"/>
      <c r="DB217" s="37"/>
      <c r="DC217" s="37">
        <f t="shared" si="99"/>
        <v>0</v>
      </c>
      <c r="DD217" s="37">
        <f t="shared" si="100"/>
        <v>0</v>
      </c>
      <c r="DE217" s="37"/>
      <c r="DF217" s="37"/>
      <c r="DG217" s="37">
        <f t="shared" si="101"/>
        <v>0</v>
      </c>
      <c r="DH217" s="37">
        <f t="shared" si="102"/>
        <v>0</v>
      </c>
      <c r="DI217" s="37"/>
      <c r="DJ217" s="37"/>
      <c r="DK217" s="37">
        <f t="shared" si="103"/>
        <v>0</v>
      </c>
      <c r="DL217" s="37">
        <f t="shared" si="104"/>
        <v>0</v>
      </c>
      <c r="DM217" s="37"/>
      <c r="DN217" s="37"/>
      <c r="DO217" s="37">
        <f t="shared" si="105"/>
        <v>0</v>
      </c>
      <c r="DP217" s="37">
        <f t="shared" si="106"/>
        <v>0</v>
      </c>
      <c r="DQ217" s="37"/>
      <c r="DR217" s="37"/>
      <c r="DS217" s="37">
        <f t="shared" si="107"/>
        <v>0</v>
      </c>
      <c r="DT217" s="37">
        <f t="shared" si="108"/>
        <v>0</v>
      </c>
      <c r="DU217" s="37"/>
      <c r="DV217" s="37"/>
      <c r="DW217" s="37">
        <f t="shared" si="109"/>
        <v>0</v>
      </c>
      <c r="DX217" s="37">
        <f t="shared" si="110"/>
        <v>0</v>
      </c>
      <c r="DY217" s="37"/>
      <c r="DZ217" s="37"/>
      <c r="EA217" s="37">
        <f t="shared" si="111"/>
        <v>0</v>
      </c>
      <c r="EB217" s="37">
        <f t="shared" si="112"/>
        <v>0</v>
      </c>
      <c r="EC217" s="32">
        <f t="shared" si="114"/>
        <v>66500</v>
      </c>
      <c r="ED217" s="32">
        <v>0</v>
      </c>
      <c r="EE217" s="32">
        <v>0</v>
      </c>
      <c r="EF217" s="58" t="s">
        <v>1532</v>
      </c>
      <c r="EG217" s="46" t="s">
        <v>2061</v>
      </c>
      <c r="EH217" s="58" t="s">
        <v>2062</v>
      </c>
      <c r="EI217" s="46"/>
      <c r="EJ217" s="46"/>
      <c r="EK217" s="46"/>
      <c r="EL217" s="46"/>
      <c r="EM217" s="46"/>
      <c r="EN217" s="46"/>
      <c r="EO217" s="46"/>
      <c r="EP217" s="46"/>
      <c r="EQ217" s="46"/>
    </row>
    <row r="218" spans="1:147" ht="19.5" customHeight="1">
      <c r="A218" s="28"/>
      <c r="B218" s="34" t="s">
        <v>1974</v>
      </c>
      <c r="C218" s="63" t="s">
        <v>1920</v>
      </c>
      <c r="D218" s="63" t="s">
        <v>1921</v>
      </c>
      <c r="E218" s="63" t="s">
        <v>1921</v>
      </c>
      <c r="F218" s="63" t="s">
        <v>855</v>
      </c>
      <c r="G218" s="63"/>
      <c r="H218" s="63"/>
      <c r="I218" s="63">
        <v>100</v>
      </c>
      <c r="J218" s="63">
        <v>710000000</v>
      </c>
      <c r="K218" s="63" t="s">
        <v>1745</v>
      </c>
      <c r="L218" s="63" t="s">
        <v>1912</v>
      </c>
      <c r="M218" s="63" t="s">
        <v>359</v>
      </c>
      <c r="N218" s="63">
        <v>310000000</v>
      </c>
      <c r="O218" s="63" t="s">
        <v>1975</v>
      </c>
      <c r="P218" s="63"/>
      <c r="Q218" s="63" t="s">
        <v>1923</v>
      </c>
      <c r="R218" s="63"/>
      <c r="S218" s="63"/>
      <c r="T218" s="63">
        <v>0</v>
      </c>
      <c r="U218" s="63">
        <v>0</v>
      </c>
      <c r="V218" s="63">
        <v>100</v>
      </c>
      <c r="W218" s="63" t="s">
        <v>1924</v>
      </c>
      <c r="X218" s="63" t="s">
        <v>886</v>
      </c>
      <c r="Y218" s="36">
        <v>4074</v>
      </c>
      <c r="Z218" s="37">
        <v>1376</v>
      </c>
      <c r="AA218" s="37">
        <f t="shared" si="59"/>
        <v>5605824</v>
      </c>
      <c r="AB218" s="32">
        <f t="shared" si="60"/>
        <v>6278522.880000001</v>
      </c>
      <c r="AC218" s="36">
        <v>8148</v>
      </c>
      <c r="AD218" s="37">
        <v>1376</v>
      </c>
      <c r="AE218" s="37">
        <f t="shared" si="61"/>
        <v>11211648</v>
      </c>
      <c r="AF218" s="32">
        <f t="shared" si="65"/>
        <v>12557045.760000002</v>
      </c>
      <c r="AG218" s="36">
        <v>8148</v>
      </c>
      <c r="AH218" s="37">
        <v>1376</v>
      </c>
      <c r="AI218" s="37">
        <f t="shared" si="62"/>
        <v>11211648</v>
      </c>
      <c r="AJ218" s="32">
        <f t="shared" si="66"/>
        <v>12557045.760000002</v>
      </c>
      <c r="AK218" s="36">
        <v>8148</v>
      </c>
      <c r="AL218" s="37">
        <v>1376</v>
      </c>
      <c r="AM218" s="37">
        <f t="shared" si="63"/>
        <v>11211648</v>
      </c>
      <c r="AN218" s="32">
        <f t="shared" si="67"/>
        <v>12557045.760000002</v>
      </c>
      <c r="AO218" s="36">
        <v>8148</v>
      </c>
      <c r="AP218" s="37">
        <v>1376</v>
      </c>
      <c r="AQ218" s="37">
        <f t="shared" si="64"/>
        <v>11211648</v>
      </c>
      <c r="AR218" s="32">
        <f t="shared" si="68"/>
        <v>12557045.760000002</v>
      </c>
      <c r="AS218" s="36">
        <v>8148</v>
      </c>
      <c r="AT218" s="37">
        <v>1376</v>
      </c>
      <c r="AU218" s="37">
        <f t="shared" si="69"/>
        <v>11211648</v>
      </c>
      <c r="AV218" s="32">
        <f t="shared" si="74"/>
        <v>12557045.760000002</v>
      </c>
      <c r="AW218" s="36">
        <v>8148</v>
      </c>
      <c r="AX218" s="37">
        <v>1376</v>
      </c>
      <c r="AY218" s="37">
        <f t="shared" si="70"/>
        <v>11211648</v>
      </c>
      <c r="AZ218" s="32">
        <f t="shared" si="75"/>
        <v>12557045.760000002</v>
      </c>
      <c r="BA218" s="36">
        <v>8148</v>
      </c>
      <c r="BB218" s="37">
        <v>1376</v>
      </c>
      <c r="BC218" s="37">
        <f t="shared" si="71"/>
        <v>11211648</v>
      </c>
      <c r="BD218" s="32">
        <f t="shared" si="76"/>
        <v>12557045.760000002</v>
      </c>
      <c r="BE218" s="36">
        <v>8148</v>
      </c>
      <c r="BF218" s="37">
        <v>1376</v>
      </c>
      <c r="BG218" s="37">
        <f t="shared" si="72"/>
        <v>11211648</v>
      </c>
      <c r="BH218" s="32">
        <f t="shared" si="77"/>
        <v>12557045.760000002</v>
      </c>
      <c r="BI218" s="36">
        <v>8148</v>
      </c>
      <c r="BJ218" s="37">
        <v>1376</v>
      </c>
      <c r="BK218" s="37">
        <f t="shared" si="73"/>
        <v>11211648</v>
      </c>
      <c r="BL218" s="32">
        <f t="shared" si="78"/>
        <v>12557045.760000002</v>
      </c>
      <c r="BM218" s="37"/>
      <c r="BN218" s="37"/>
      <c r="BO218" s="37">
        <f t="shared" si="79"/>
        <v>0</v>
      </c>
      <c r="BP218" s="37">
        <f t="shared" si="80"/>
        <v>0</v>
      </c>
      <c r="BQ218" s="37"/>
      <c r="BR218" s="37"/>
      <c r="BS218" s="37">
        <f t="shared" si="81"/>
        <v>0</v>
      </c>
      <c r="BT218" s="37">
        <f t="shared" si="82"/>
        <v>0</v>
      </c>
      <c r="BU218" s="37"/>
      <c r="BV218" s="37"/>
      <c r="BW218" s="37">
        <f t="shared" si="83"/>
        <v>0</v>
      </c>
      <c r="BX218" s="37">
        <f t="shared" si="84"/>
        <v>0</v>
      </c>
      <c r="BY218" s="37"/>
      <c r="BZ218" s="37"/>
      <c r="CA218" s="37">
        <f t="shared" si="85"/>
        <v>0</v>
      </c>
      <c r="CB218" s="37">
        <f t="shared" si="86"/>
        <v>0</v>
      </c>
      <c r="CC218" s="37"/>
      <c r="CD218" s="37"/>
      <c r="CE218" s="37">
        <f t="shared" si="87"/>
        <v>0</v>
      </c>
      <c r="CF218" s="37">
        <f t="shared" si="88"/>
        <v>0</v>
      </c>
      <c r="CG218" s="37"/>
      <c r="CH218" s="37"/>
      <c r="CI218" s="37">
        <f t="shared" si="89"/>
        <v>0</v>
      </c>
      <c r="CJ218" s="37">
        <f t="shared" si="90"/>
        <v>0</v>
      </c>
      <c r="CK218" s="37"/>
      <c r="CL218" s="37"/>
      <c r="CM218" s="37">
        <f t="shared" si="91"/>
        <v>0</v>
      </c>
      <c r="CN218" s="37">
        <f t="shared" si="92"/>
        <v>0</v>
      </c>
      <c r="CO218" s="37"/>
      <c r="CP218" s="37"/>
      <c r="CQ218" s="37">
        <f t="shared" si="93"/>
        <v>0</v>
      </c>
      <c r="CR218" s="37">
        <f t="shared" si="94"/>
        <v>0</v>
      </c>
      <c r="CS218" s="37"/>
      <c r="CT218" s="37"/>
      <c r="CU218" s="37">
        <f t="shared" si="95"/>
        <v>0</v>
      </c>
      <c r="CV218" s="37">
        <f t="shared" si="96"/>
        <v>0</v>
      </c>
      <c r="CW218" s="37"/>
      <c r="CX218" s="37"/>
      <c r="CY218" s="37">
        <f t="shared" si="97"/>
        <v>0</v>
      </c>
      <c r="CZ218" s="37">
        <f t="shared" si="98"/>
        <v>0</v>
      </c>
      <c r="DA218" s="37"/>
      <c r="DB218" s="37"/>
      <c r="DC218" s="37">
        <f t="shared" si="99"/>
        <v>0</v>
      </c>
      <c r="DD218" s="37">
        <f t="shared" si="100"/>
        <v>0</v>
      </c>
      <c r="DE218" s="37"/>
      <c r="DF218" s="37"/>
      <c r="DG218" s="37">
        <f t="shared" si="101"/>
        <v>0</v>
      </c>
      <c r="DH218" s="37">
        <f t="shared" si="102"/>
        <v>0</v>
      </c>
      <c r="DI218" s="37"/>
      <c r="DJ218" s="37"/>
      <c r="DK218" s="37">
        <f t="shared" si="103"/>
        <v>0</v>
      </c>
      <c r="DL218" s="37">
        <f t="shared" si="104"/>
        <v>0</v>
      </c>
      <c r="DM218" s="37"/>
      <c r="DN218" s="37"/>
      <c r="DO218" s="37">
        <f t="shared" si="105"/>
        <v>0</v>
      </c>
      <c r="DP218" s="37">
        <f t="shared" si="106"/>
        <v>0</v>
      </c>
      <c r="DQ218" s="37"/>
      <c r="DR218" s="37"/>
      <c r="DS218" s="37">
        <f t="shared" si="107"/>
        <v>0</v>
      </c>
      <c r="DT218" s="37">
        <f t="shared" si="108"/>
        <v>0</v>
      </c>
      <c r="DU218" s="37"/>
      <c r="DV218" s="37"/>
      <c r="DW218" s="37">
        <f t="shared" si="109"/>
        <v>0</v>
      </c>
      <c r="DX218" s="37">
        <f t="shared" si="110"/>
        <v>0</v>
      </c>
      <c r="DY218" s="37"/>
      <c r="DZ218" s="37"/>
      <c r="EA218" s="37">
        <f t="shared" si="111"/>
        <v>0</v>
      </c>
      <c r="EB218" s="37">
        <f t="shared" si="112"/>
        <v>0</v>
      </c>
      <c r="EC218" s="32">
        <f t="shared" si="114"/>
        <v>77406</v>
      </c>
      <c r="ED218" s="32">
        <v>0</v>
      </c>
      <c r="EE218" s="32">
        <v>0</v>
      </c>
      <c r="EF218" s="58" t="s">
        <v>1532</v>
      </c>
      <c r="EG218" s="46" t="s">
        <v>2061</v>
      </c>
      <c r="EH218" s="58" t="s">
        <v>2062</v>
      </c>
      <c r="EI218" s="46"/>
      <c r="EJ218" s="46"/>
      <c r="EK218" s="46"/>
      <c r="EL218" s="46"/>
      <c r="EM218" s="46"/>
      <c r="EN218" s="46"/>
      <c r="EO218" s="46"/>
      <c r="EP218" s="46"/>
      <c r="EQ218" s="46"/>
    </row>
    <row r="219" spans="1:147" ht="19.5" customHeight="1">
      <c r="A219" s="28"/>
      <c r="B219" s="34" t="s">
        <v>1976</v>
      </c>
      <c r="C219" s="63" t="s">
        <v>1920</v>
      </c>
      <c r="D219" s="63" t="s">
        <v>1921</v>
      </c>
      <c r="E219" s="63" t="s">
        <v>1921</v>
      </c>
      <c r="F219" s="63" t="s">
        <v>855</v>
      </c>
      <c r="G219" s="63"/>
      <c r="H219" s="63"/>
      <c r="I219" s="63">
        <v>100</v>
      </c>
      <c r="J219" s="63">
        <v>710000000</v>
      </c>
      <c r="K219" s="63" t="s">
        <v>1745</v>
      </c>
      <c r="L219" s="63" t="s">
        <v>1912</v>
      </c>
      <c r="M219" s="63" t="s">
        <v>359</v>
      </c>
      <c r="N219" s="63">
        <v>310000000</v>
      </c>
      <c r="O219" s="63" t="s">
        <v>1977</v>
      </c>
      <c r="P219" s="63"/>
      <c r="Q219" s="63" t="s">
        <v>1923</v>
      </c>
      <c r="R219" s="63"/>
      <c r="S219" s="63"/>
      <c r="T219" s="63">
        <v>0</v>
      </c>
      <c r="U219" s="63">
        <v>0</v>
      </c>
      <c r="V219" s="63">
        <v>100</v>
      </c>
      <c r="W219" s="63" t="s">
        <v>1924</v>
      </c>
      <c r="X219" s="63" t="s">
        <v>886</v>
      </c>
      <c r="Y219" s="36">
        <v>19198</v>
      </c>
      <c r="Z219" s="37">
        <v>1376</v>
      </c>
      <c r="AA219" s="37">
        <f t="shared" si="59"/>
        <v>26416448</v>
      </c>
      <c r="AB219" s="32">
        <f t="shared" si="60"/>
        <v>29586421.76</v>
      </c>
      <c r="AC219" s="36">
        <v>38397</v>
      </c>
      <c r="AD219" s="37">
        <v>1376</v>
      </c>
      <c r="AE219" s="37">
        <f t="shared" si="61"/>
        <v>52834272</v>
      </c>
      <c r="AF219" s="32">
        <f t="shared" si="65"/>
        <v>59174384.64000001</v>
      </c>
      <c r="AG219" s="36">
        <v>38397</v>
      </c>
      <c r="AH219" s="37">
        <v>1376</v>
      </c>
      <c r="AI219" s="37">
        <f t="shared" si="62"/>
        <v>52834272</v>
      </c>
      <c r="AJ219" s="32">
        <f t="shared" si="66"/>
        <v>59174384.64000001</v>
      </c>
      <c r="AK219" s="36">
        <v>38397</v>
      </c>
      <c r="AL219" s="37">
        <v>1376</v>
      </c>
      <c r="AM219" s="37">
        <f t="shared" si="63"/>
        <v>52834272</v>
      </c>
      <c r="AN219" s="32">
        <f t="shared" si="67"/>
        <v>59174384.64000001</v>
      </c>
      <c r="AO219" s="36">
        <v>38397</v>
      </c>
      <c r="AP219" s="37">
        <v>1376</v>
      </c>
      <c r="AQ219" s="37">
        <f t="shared" si="64"/>
        <v>52834272</v>
      </c>
      <c r="AR219" s="32">
        <f t="shared" si="68"/>
        <v>59174384.64000001</v>
      </c>
      <c r="AS219" s="36">
        <v>38397</v>
      </c>
      <c r="AT219" s="37">
        <v>1376</v>
      </c>
      <c r="AU219" s="37">
        <f t="shared" si="69"/>
        <v>52834272</v>
      </c>
      <c r="AV219" s="32">
        <f t="shared" si="74"/>
        <v>59174384.64000001</v>
      </c>
      <c r="AW219" s="36">
        <v>38397</v>
      </c>
      <c r="AX219" s="37">
        <v>1376</v>
      </c>
      <c r="AY219" s="37">
        <f t="shared" si="70"/>
        <v>52834272</v>
      </c>
      <c r="AZ219" s="32">
        <f t="shared" si="75"/>
        <v>59174384.64000001</v>
      </c>
      <c r="BA219" s="36">
        <v>38397</v>
      </c>
      <c r="BB219" s="37">
        <v>1376</v>
      </c>
      <c r="BC219" s="37">
        <f t="shared" si="71"/>
        <v>52834272</v>
      </c>
      <c r="BD219" s="32">
        <f t="shared" si="76"/>
        <v>59174384.64000001</v>
      </c>
      <c r="BE219" s="36">
        <v>38397</v>
      </c>
      <c r="BF219" s="37">
        <v>1376</v>
      </c>
      <c r="BG219" s="37">
        <f t="shared" si="72"/>
        <v>52834272</v>
      </c>
      <c r="BH219" s="32">
        <f t="shared" si="77"/>
        <v>59174384.64000001</v>
      </c>
      <c r="BI219" s="36">
        <v>38397</v>
      </c>
      <c r="BJ219" s="37">
        <v>1376</v>
      </c>
      <c r="BK219" s="37">
        <f t="shared" si="73"/>
        <v>52834272</v>
      </c>
      <c r="BL219" s="32">
        <f t="shared" si="78"/>
        <v>59174384.64000001</v>
      </c>
      <c r="BM219" s="37"/>
      <c r="BN219" s="37"/>
      <c r="BO219" s="37">
        <f t="shared" si="79"/>
        <v>0</v>
      </c>
      <c r="BP219" s="37">
        <f t="shared" si="80"/>
        <v>0</v>
      </c>
      <c r="BQ219" s="37"/>
      <c r="BR219" s="37"/>
      <c r="BS219" s="37">
        <f t="shared" si="81"/>
        <v>0</v>
      </c>
      <c r="BT219" s="37">
        <f t="shared" si="82"/>
        <v>0</v>
      </c>
      <c r="BU219" s="37"/>
      <c r="BV219" s="37"/>
      <c r="BW219" s="37">
        <f t="shared" si="83"/>
        <v>0</v>
      </c>
      <c r="BX219" s="37">
        <f t="shared" si="84"/>
        <v>0</v>
      </c>
      <c r="BY219" s="37"/>
      <c r="BZ219" s="37"/>
      <c r="CA219" s="37">
        <f t="shared" si="85"/>
        <v>0</v>
      </c>
      <c r="CB219" s="37">
        <f t="shared" si="86"/>
        <v>0</v>
      </c>
      <c r="CC219" s="37"/>
      <c r="CD219" s="37"/>
      <c r="CE219" s="37">
        <f t="shared" si="87"/>
        <v>0</v>
      </c>
      <c r="CF219" s="37">
        <f t="shared" si="88"/>
        <v>0</v>
      </c>
      <c r="CG219" s="37"/>
      <c r="CH219" s="37"/>
      <c r="CI219" s="37">
        <f t="shared" si="89"/>
        <v>0</v>
      </c>
      <c r="CJ219" s="37">
        <f t="shared" si="90"/>
        <v>0</v>
      </c>
      <c r="CK219" s="37"/>
      <c r="CL219" s="37"/>
      <c r="CM219" s="37">
        <f t="shared" si="91"/>
        <v>0</v>
      </c>
      <c r="CN219" s="37">
        <f t="shared" si="92"/>
        <v>0</v>
      </c>
      <c r="CO219" s="37"/>
      <c r="CP219" s="37"/>
      <c r="CQ219" s="37">
        <f t="shared" si="93"/>
        <v>0</v>
      </c>
      <c r="CR219" s="37">
        <f t="shared" si="94"/>
        <v>0</v>
      </c>
      <c r="CS219" s="37"/>
      <c r="CT219" s="37"/>
      <c r="CU219" s="37">
        <f t="shared" si="95"/>
        <v>0</v>
      </c>
      <c r="CV219" s="37">
        <f t="shared" si="96"/>
        <v>0</v>
      </c>
      <c r="CW219" s="37"/>
      <c r="CX219" s="37"/>
      <c r="CY219" s="37">
        <f t="shared" si="97"/>
        <v>0</v>
      </c>
      <c r="CZ219" s="37">
        <f t="shared" si="98"/>
        <v>0</v>
      </c>
      <c r="DA219" s="37"/>
      <c r="DB219" s="37"/>
      <c r="DC219" s="37">
        <f t="shared" si="99"/>
        <v>0</v>
      </c>
      <c r="DD219" s="37">
        <f t="shared" si="100"/>
        <v>0</v>
      </c>
      <c r="DE219" s="37"/>
      <c r="DF219" s="37"/>
      <c r="DG219" s="37">
        <f t="shared" si="101"/>
        <v>0</v>
      </c>
      <c r="DH219" s="37">
        <f t="shared" si="102"/>
        <v>0</v>
      </c>
      <c r="DI219" s="37"/>
      <c r="DJ219" s="37"/>
      <c r="DK219" s="37">
        <f t="shared" si="103"/>
        <v>0</v>
      </c>
      <c r="DL219" s="37">
        <f t="shared" si="104"/>
        <v>0</v>
      </c>
      <c r="DM219" s="37"/>
      <c r="DN219" s="37"/>
      <c r="DO219" s="37">
        <f t="shared" si="105"/>
        <v>0</v>
      </c>
      <c r="DP219" s="37">
        <f t="shared" si="106"/>
        <v>0</v>
      </c>
      <c r="DQ219" s="37"/>
      <c r="DR219" s="37"/>
      <c r="DS219" s="37">
        <f t="shared" si="107"/>
        <v>0</v>
      </c>
      <c r="DT219" s="37">
        <f t="shared" si="108"/>
        <v>0</v>
      </c>
      <c r="DU219" s="37"/>
      <c r="DV219" s="37"/>
      <c r="DW219" s="37">
        <f t="shared" si="109"/>
        <v>0</v>
      </c>
      <c r="DX219" s="37">
        <f t="shared" si="110"/>
        <v>0</v>
      </c>
      <c r="DY219" s="37"/>
      <c r="DZ219" s="37"/>
      <c r="EA219" s="37">
        <f t="shared" si="111"/>
        <v>0</v>
      </c>
      <c r="EB219" s="37">
        <f t="shared" si="112"/>
        <v>0</v>
      </c>
      <c r="EC219" s="32">
        <f t="shared" si="114"/>
        <v>364771</v>
      </c>
      <c r="ED219" s="32">
        <v>0</v>
      </c>
      <c r="EE219" s="32">
        <v>0</v>
      </c>
      <c r="EF219" s="58" t="s">
        <v>1532</v>
      </c>
      <c r="EG219" s="46" t="s">
        <v>2061</v>
      </c>
      <c r="EH219" s="58" t="s">
        <v>2062</v>
      </c>
      <c r="EI219" s="46"/>
      <c r="EJ219" s="46"/>
      <c r="EK219" s="46"/>
      <c r="EL219" s="46"/>
      <c r="EM219" s="46"/>
      <c r="EN219" s="46"/>
      <c r="EO219" s="46"/>
      <c r="EP219" s="46"/>
      <c r="EQ219" s="46"/>
    </row>
    <row r="220" spans="1:147" ht="19.5" customHeight="1">
      <c r="A220" s="28"/>
      <c r="B220" s="34" t="s">
        <v>1978</v>
      </c>
      <c r="C220" s="63" t="s">
        <v>1920</v>
      </c>
      <c r="D220" s="63" t="s">
        <v>1921</v>
      </c>
      <c r="E220" s="63" t="s">
        <v>1921</v>
      </c>
      <c r="F220" s="63" t="s">
        <v>855</v>
      </c>
      <c r="G220" s="63"/>
      <c r="H220" s="63"/>
      <c r="I220" s="63">
        <v>100</v>
      </c>
      <c r="J220" s="63">
        <v>710000000</v>
      </c>
      <c r="K220" s="63" t="s">
        <v>1745</v>
      </c>
      <c r="L220" s="63" t="s">
        <v>1912</v>
      </c>
      <c r="M220" s="63" t="s">
        <v>359</v>
      </c>
      <c r="N220" s="63" t="s">
        <v>1979</v>
      </c>
      <c r="O220" s="63" t="s">
        <v>1980</v>
      </c>
      <c r="P220" s="63"/>
      <c r="Q220" s="63" t="s">
        <v>1923</v>
      </c>
      <c r="R220" s="63"/>
      <c r="S220" s="63"/>
      <c r="T220" s="63">
        <v>0</v>
      </c>
      <c r="U220" s="63">
        <v>0</v>
      </c>
      <c r="V220" s="63">
        <v>100</v>
      </c>
      <c r="W220" s="63" t="s">
        <v>1924</v>
      </c>
      <c r="X220" s="63" t="s">
        <v>886</v>
      </c>
      <c r="Y220" s="36">
        <v>2500</v>
      </c>
      <c r="Z220" s="37">
        <v>1376</v>
      </c>
      <c r="AA220" s="37">
        <f t="shared" si="59"/>
        <v>3440000</v>
      </c>
      <c r="AB220" s="32">
        <f t="shared" si="60"/>
        <v>3852800.0000000005</v>
      </c>
      <c r="AC220" s="36">
        <v>5000</v>
      </c>
      <c r="AD220" s="37">
        <v>1376</v>
      </c>
      <c r="AE220" s="37">
        <f t="shared" si="61"/>
        <v>6880000</v>
      </c>
      <c r="AF220" s="32">
        <f t="shared" si="65"/>
        <v>7705600.000000001</v>
      </c>
      <c r="AG220" s="36">
        <v>5000</v>
      </c>
      <c r="AH220" s="37">
        <v>1376</v>
      </c>
      <c r="AI220" s="37">
        <f t="shared" si="62"/>
        <v>6880000</v>
      </c>
      <c r="AJ220" s="32">
        <f t="shared" si="66"/>
        <v>7705600.000000001</v>
      </c>
      <c r="AK220" s="36">
        <v>5000</v>
      </c>
      <c r="AL220" s="37">
        <v>1376</v>
      </c>
      <c r="AM220" s="37">
        <f t="shared" si="63"/>
        <v>6880000</v>
      </c>
      <c r="AN220" s="32">
        <f t="shared" si="67"/>
        <v>7705600.000000001</v>
      </c>
      <c r="AO220" s="36">
        <v>5000</v>
      </c>
      <c r="AP220" s="37">
        <v>1376</v>
      </c>
      <c r="AQ220" s="37">
        <f t="shared" si="64"/>
        <v>6880000</v>
      </c>
      <c r="AR220" s="32">
        <f t="shared" si="68"/>
        <v>7705600.000000001</v>
      </c>
      <c r="AS220" s="36">
        <v>5000</v>
      </c>
      <c r="AT220" s="37">
        <v>1376</v>
      </c>
      <c r="AU220" s="37">
        <f t="shared" si="69"/>
        <v>6880000</v>
      </c>
      <c r="AV220" s="32">
        <f t="shared" si="74"/>
        <v>7705600.000000001</v>
      </c>
      <c r="AW220" s="36">
        <v>5000</v>
      </c>
      <c r="AX220" s="37">
        <v>1376</v>
      </c>
      <c r="AY220" s="37">
        <f t="shared" si="70"/>
        <v>6880000</v>
      </c>
      <c r="AZ220" s="32">
        <f t="shared" si="75"/>
        <v>7705600.000000001</v>
      </c>
      <c r="BA220" s="36">
        <v>5000</v>
      </c>
      <c r="BB220" s="37">
        <v>1376</v>
      </c>
      <c r="BC220" s="37">
        <f t="shared" si="71"/>
        <v>6880000</v>
      </c>
      <c r="BD220" s="32">
        <f t="shared" si="76"/>
        <v>7705600.000000001</v>
      </c>
      <c r="BE220" s="36">
        <v>5000</v>
      </c>
      <c r="BF220" s="37">
        <v>1376</v>
      </c>
      <c r="BG220" s="37">
        <f t="shared" si="72"/>
        <v>6880000</v>
      </c>
      <c r="BH220" s="32">
        <f t="shared" si="77"/>
        <v>7705600.000000001</v>
      </c>
      <c r="BI220" s="36">
        <v>5000</v>
      </c>
      <c r="BJ220" s="37">
        <v>1376</v>
      </c>
      <c r="BK220" s="37">
        <f t="shared" si="73"/>
        <v>6880000</v>
      </c>
      <c r="BL220" s="32">
        <f t="shared" si="78"/>
        <v>7705600.000000001</v>
      </c>
      <c r="BM220" s="37"/>
      <c r="BN220" s="37"/>
      <c r="BO220" s="37">
        <f t="shared" si="79"/>
        <v>0</v>
      </c>
      <c r="BP220" s="37">
        <f t="shared" si="80"/>
        <v>0</v>
      </c>
      <c r="BQ220" s="37"/>
      <c r="BR220" s="37"/>
      <c r="BS220" s="37">
        <f t="shared" si="81"/>
        <v>0</v>
      </c>
      <c r="BT220" s="37">
        <f t="shared" si="82"/>
        <v>0</v>
      </c>
      <c r="BU220" s="37"/>
      <c r="BV220" s="37"/>
      <c r="BW220" s="37">
        <f t="shared" si="83"/>
        <v>0</v>
      </c>
      <c r="BX220" s="37">
        <f t="shared" si="84"/>
        <v>0</v>
      </c>
      <c r="BY220" s="37"/>
      <c r="BZ220" s="37"/>
      <c r="CA220" s="37">
        <f t="shared" si="85"/>
        <v>0</v>
      </c>
      <c r="CB220" s="37">
        <f t="shared" si="86"/>
        <v>0</v>
      </c>
      <c r="CC220" s="37"/>
      <c r="CD220" s="37"/>
      <c r="CE220" s="37">
        <f t="shared" si="87"/>
        <v>0</v>
      </c>
      <c r="CF220" s="37">
        <f t="shared" si="88"/>
        <v>0</v>
      </c>
      <c r="CG220" s="37"/>
      <c r="CH220" s="37"/>
      <c r="CI220" s="37">
        <f t="shared" si="89"/>
        <v>0</v>
      </c>
      <c r="CJ220" s="37">
        <f t="shared" si="90"/>
        <v>0</v>
      </c>
      <c r="CK220" s="37"/>
      <c r="CL220" s="37"/>
      <c r="CM220" s="37">
        <f t="shared" si="91"/>
        <v>0</v>
      </c>
      <c r="CN220" s="37">
        <f t="shared" si="92"/>
        <v>0</v>
      </c>
      <c r="CO220" s="37"/>
      <c r="CP220" s="37"/>
      <c r="CQ220" s="37">
        <f t="shared" si="93"/>
        <v>0</v>
      </c>
      <c r="CR220" s="37">
        <f t="shared" si="94"/>
        <v>0</v>
      </c>
      <c r="CS220" s="37"/>
      <c r="CT220" s="37"/>
      <c r="CU220" s="37">
        <f t="shared" si="95"/>
        <v>0</v>
      </c>
      <c r="CV220" s="37">
        <f t="shared" si="96"/>
        <v>0</v>
      </c>
      <c r="CW220" s="37"/>
      <c r="CX220" s="37"/>
      <c r="CY220" s="37">
        <f t="shared" si="97"/>
        <v>0</v>
      </c>
      <c r="CZ220" s="37">
        <f t="shared" si="98"/>
        <v>0</v>
      </c>
      <c r="DA220" s="37"/>
      <c r="DB220" s="37"/>
      <c r="DC220" s="37">
        <f t="shared" si="99"/>
        <v>0</v>
      </c>
      <c r="DD220" s="37">
        <f t="shared" si="100"/>
        <v>0</v>
      </c>
      <c r="DE220" s="37"/>
      <c r="DF220" s="37"/>
      <c r="DG220" s="37">
        <f t="shared" si="101"/>
        <v>0</v>
      </c>
      <c r="DH220" s="37">
        <f t="shared" si="102"/>
        <v>0</v>
      </c>
      <c r="DI220" s="37"/>
      <c r="DJ220" s="37"/>
      <c r="DK220" s="37">
        <f t="shared" si="103"/>
        <v>0</v>
      </c>
      <c r="DL220" s="37">
        <f t="shared" si="104"/>
        <v>0</v>
      </c>
      <c r="DM220" s="37"/>
      <c r="DN220" s="37"/>
      <c r="DO220" s="37">
        <f t="shared" si="105"/>
        <v>0</v>
      </c>
      <c r="DP220" s="37">
        <f t="shared" si="106"/>
        <v>0</v>
      </c>
      <c r="DQ220" s="37"/>
      <c r="DR220" s="37"/>
      <c r="DS220" s="37">
        <f t="shared" si="107"/>
        <v>0</v>
      </c>
      <c r="DT220" s="37">
        <f t="shared" si="108"/>
        <v>0</v>
      </c>
      <c r="DU220" s="37"/>
      <c r="DV220" s="37"/>
      <c r="DW220" s="37">
        <f t="shared" si="109"/>
        <v>0</v>
      </c>
      <c r="DX220" s="37">
        <f t="shared" si="110"/>
        <v>0</v>
      </c>
      <c r="DY220" s="37"/>
      <c r="DZ220" s="37"/>
      <c r="EA220" s="37">
        <f t="shared" si="111"/>
        <v>0</v>
      </c>
      <c r="EB220" s="37">
        <f t="shared" si="112"/>
        <v>0</v>
      </c>
      <c r="EC220" s="32">
        <f t="shared" si="114"/>
        <v>47500</v>
      </c>
      <c r="ED220" s="32">
        <v>0</v>
      </c>
      <c r="EE220" s="32">
        <v>0</v>
      </c>
      <c r="EF220" s="58" t="s">
        <v>1532</v>
      </c>
      <c r="EG220" s="46" t="s">
        <v>2061</v>
      </c>
      <c r="EH220" s="58" t="s">
        <v>2062</v>
      </c>
      <c r="EI220" s="46"/>
      <c r="EJ220" s="46"/>
      <c r="EK220" s="46"/>
      <c r="EL220" s="46"/>
      <c r="EM220" s="46"/>
      <c r="EN220" s="46"/>
      <c r="EO220" s="46"/>
      <c r="EP220" s="46"/>
      <c r="EQ220" s="46"/>
    </row>
    <row r="221" spans="1:147" ht="19.5" customHeight="1">
      <c r="A221" s="28"/>
      <c r="B221" s="34" t="s">
        <v>1981</v>
      </c>
      <c r="C221" s="63" t="s">
        <v>1920</v>
      </c>
      <c r="D221" s="63" t="s">
        <v>1921</v>
      </c>
      <c r="E221" s="63" t="s">
        <v>1921</v>
      </c>
      <c r="F221" s="63" t="s">
        <v>855</v>
      </c>
      <c r="G221" s="63"/>
      <c r="H221" s="63"/>
      <c r="I221" s="63">
        <v>100</v>
      </c>
      <c r="J221" s="63">
        <v>710000000</v>
      </c>
      <c r="K221" s="63" t="s">
        <v>1745</v>
      </c>
      <c r="L221" s="63" t="s">
        <v>1912</v>
      </c>
      <c r="M221" s="63" t="s">
        <v>359</v>
      </c>
      <c r="N221" s="63">
        <v>350000000</v>
      </c>
      <c r="O221" s="63" t="s">
        <v>1982</v>
      </c>
      <c r="P221" s="63"/>
      <c r="Q221" s="63" t="s">
        <v>1923</v>
      </c>
      <c r="R221" s="63"/>
      <c r="S221" s="63"/>
      <c r="T221" s="63">
        <v>0</v>
      </c>
      <c r="U221" s="63">
        <v>0</v>
      </c>
      <c r="V221" s="63">
        <v>100</v>
      </c>
      <c r="W221" s="63" t="s">
        <v>1924</v>
      </c>
      <c r="X221" s="63" t="s">
        <v>886</v>
      </c>
      <c r="Y221" s="36">
        <v>13276</v>
      </c>
      <c r="Z221" s="37">
        <v>1376</v>
      </c>
      <c r="AA221" s="37">
        <f t="shared" si="59"/>
        <v>18267776</v>
      </c>
      <c r="AB221" s="32">
        <f t="shared" si="60"/>
        <v>20459909.12</v>
      </c>
      <c r="AC221" s="36">
        <v>26552</v>
      </c>
      <c r="AD221" s="37">
        <v>1376</v>
      </c>
      <c r="AE221" s="37">
        <f t="shared" si="61"/>
        <v>36535552</v>
      </c>
      <c r="AF221" s="32">
        <f t="shared" si="65"/>
        <v>40919818.24</v>
      </c>
      <c r="AG221" s="36">
        <v>26552</v>
      </c>
      <c r="AH221" s="37">
        <v>1376</v>
      </c>
      <c r="AI221" s="37">
        <f t="shared" si="62"/>
        <v>36535552</v>
      </c>
      <c r="AJ221" s="32">
        <f t="shared" si="66"/>
        <v>40919818.24</v>
      </c>
      <c r="AK221" s="36">
        <v>26552</v>
      </c>
      <c r="AL221" s="37">
        <v>1376</v>
      </c>
      <c r="AM221" s="37">
        <f t="shared" si="63"/>
        <v>36535552</v>
      </c>
      <c r="AN221" s="32">
        <f t="shared" si="67"/>
        <v>40919818.24</v>
      </c>
      <c r="AO221" s="36">
        <v>26552</v>
      </c>
      <c r="AP221" s="37">
        <v>1376</v>
      </c>
      <c r="AQ221" s="37">
        <f t="shared" si="64"/>
        <v>36535552</v>
      </c>
      <c r="AR221" s="32">
        <f t="shared" si="68"/>
        <v>40919818.24</v>
      </c>
      <c r="AS221" s="36">
        <v>26552</v>
      </c>
      <c r="AT221" s="37">
        <v>1376</v>
      </c>
      <c r="AU221" s="37">
        <f t="shared" si="69"/>
        <v>36535552</v>
      </c>
      <c r="AV221" s="32">
        <f t="shared" si="74"/>
        <v>40919818.24</v>
      </c>
      <c r="AW221" s="36">
        <v>26552</v>
      </c>
      <c r="AX221" s="37">
        <v>1376</v>
      </c>
      <c r="AY221" s="37">
        <f t="shared" si="70"/>
        <v>36535552</v>
      </c>
      <c r="AZ221" s="32">
        <f t="shared" si="75"/>
        <v>40919818.24</v>
      </c>
      <c r="BA221" s="36">
        <v>26552</v>
      </c>
      <c r="BB221" s="37">
        <v>1376</v>
      </c>
      <c r="BC221" s="37">
        <f t="shared" si="71"/>
        <v>36535552</v>
      </c>
      <c r="BD221" s="32">
        <f t="shared" si="76"/>
        <v>40919818.24</v>
      </c>
      <c r="BE221" s="36">
        <v>26552</v>
      </c>
      <c r="BF221" s="37">
        <v>1376</v>
      </c>
      <c r="BG221" s="37">
        <f t="shared" si="72"/>
        <v>36535552</v>
      </c>
      <c r="BH221" s="32">
        <f t="shared" si="77"/>
        <v>40919818.24</v>
      </c>
      <c r="BI221" s="36">
        <v>26552</v>
      </c>
      <c r="BJ221" s="37">
        <v>1376</v>
      </c>
      <c r="BK221" s="37">
        <f t="shared" si="73"/>
        <v>36535552</v>
      </c>
      <c r="BL221" s="32">
        <f t="shared" si="78"/>
        <v>40919818.24</v>
      </c>
      <c r="BM221" s="37"/>
      <c r="BN221" s="37"/>
      <c r="BO221" s="37">
        <f t="shared" si="79"/>
        <v>0</v>
      </c>
      <c r="BP221" s="37">
        <f t="shared" si="80"/>
        <v>0</v>
      </c>
      <c r="BQ221" s="37"/>
      <c r="BR221" s="37"/>
      <c r="BS221" s="37">
        <f t="shared" si="81"/>
        <v>0</v>
      </c>
      <c r="BT221" s="37">
        <f t="shared" si="82"/>
        <v>0</v>
      </c>
      <c r="BU221" s="37"/>
      <c r="BV221" s="37"/>
      <c r="BW221" s="37">
        <f t="shared" si="83"/>
        <v>0</v>
      </c>
      <c r="BX221" s="37">
        <f t="shared" si="84"/>
        <v>0</v>
      </c>
      <c r="BY221" s="37"/>
      <c r="BZ221" s="37"/>
      <c r="CA221" s="37">
        <f t="shared" si="85"/>
        <v>0</v>
      </c>
      <c r="CB221" s="37">
        <f t="shared" si="86"/>
        <v>0</v>
      </c>
      <c r="CC221" s="37"/>
      <c r="CD221" s="37"/>
      <c r="CE221" s="37">
        <f t="shared" si="87"/>
        <v>0</v>
      </c>
      <c r="CF221" s="37">
        <f t="shared" si="88"/>
        <v>0</v>
      </c>
      <c r="CG221" s="37"/>
      <c r="CH221" s="37"/>
      <c r="CI221" s="37">
        <f t="shared" si="89"/>
        <v>0</v>
      </c>
      <c r="CJ221" s="37">
        <f t="shared" si="90"/>
        <v>0</v>
      </c>
      <c r="CK221" s="37"/>
      <c r="CL221" s="37"/>
      <c r="CM221" s="37">
        <f t="shared" si="91"/>
        <v>0</v>
      </c>
      <c r="CN221" s="37">
        <f t="shared" si="92"/>
        <v>0</v>
      </c>
      <c r="CO221" s="37"/>
      <c r="CP221" s="37"/>
      <c r="CQ221" s="37">
        <f t="shared" si="93"/>
        <v>0</v>
      </c>
      <c r="CR221" s="37">
        <f t="shared" si="94"/>
        <v>0</v>
      </c>
      <c r="CS221" s="37"/>
      <c r="CT221" s="37"/>
      <c r="CU221" s="37">
        <f t="shared" si="95"/>
        <v>0</v>
      </c>
      <c r="CV221" s="37">
        <f t="shared" si="96"/>
        <v>0</v>
      </c>
      <c r="CW221" s="37"/>
      <c r="CX221" s="37"/>
      <c r="CY221" s="37">
        <f t="shared" si="97"/>
        <v>0</v>
      </c>
      <c r="CZ221" s="37">
        <f t="shared" si="98"/>
        <v>0</v>
      </c>
      <c r="DA221" s="37"/>
      <c r="DB221" s="37"/>
      <c r="DC221" s="37">
        <f t="shared" si="99"/>
        <v>0</v>
      </c>
      <c r="DD221" s="37">
        <f t="shared" si="100"/>
        <v>0</v>
      </c>
      <c r="DE221" s="37"/>
      <c r="DF221" s="37"/>
      <c r="DG221" s="37">
        <f t="shared" si="101"/>
        <v>0</v>
      </c>
      <c r="DH221" s="37">
        <f t="shared" si="102"/>
        <v>0</v>
      </c>
      <c r="DI221" s="37"/>
      <c r="DJ221" s="37"/>
      <c r="DK221" s="37">
        <f t="shared" si="103"/>
        <v>0</v>
      </c>
      <c r="DL221" s="37">
        <f t="shared" si="104"/>
        <v>0</v>
      </c>
      <c r="DM221" s="37"/>
      <c r="DN221" s="37"/>
      <c r="DO221" s="37">
        <f t="shared" si="105"/>
        <v>0</v>
      </c>
      <c r="DP221" s="37">
        <f t="shared" si="106"/>
        <v>0</v>
      </c>
      <c r="DQ221" s="37"/>
      <c r="DR221" s="37"/>
      <c r="DS221" s="37">
        <f t="shared" si="107"/>
        <v>0</v>
      </c>
      <c r="DT221" s="37">
        <f t="shared" si="108"/>
        <v>0</v>
      </c>
      <c r="DU221" s="37"/>
      <c r="DV221" s="37"/>
      <c r="DW221" s="37">
        <f t="shared" si="109"/>
        <v>0</v>
      </c>
      <c r="DX221" s="37">
        <f t="shared" si="110"/>
        <v>0</v>
      </c>
      <c r="DY221" s="37"/>
      <c r="DZ221" s="37"/>
      <c r="EA221" s="37">
        <f t="shared" si="111"/>
        <v>0</v>
      </c>
      <c r="EB221" s="37">
        <f t="shared" si="112"/>
        <v>0</v>
      </c>
      <c r="EC221" s="32">
        <f t="shared" si="114"/>
        <v>252244</v>
      </c>
      <c r="ED221" s="32">
        <v>0</v>
      </c>
      <c r="EE221" s="32">
        <v>0</v>
      </c>
      <c r="EF221" s="58" t="s">
        <v>1532</v>
      </c>
      <c r="EG221" s="46" t="s">
        <v>2061</v>
      </c>
      <c r="EH221" s="58" t="s">
        <v>2062</v>
      </c>
      <c r="EI221" s="46"/>
      <c r="EJ221" s="46"/>
      <c r="EK221" s="46"/>
      <c r="EL221" s="46"/>
      <c r="EM221" s="46"/>
      <c r="EN221" s="46"/>
      <c r="EO221" s="46"/>
      <c r="EP221" s="46"/>
      <c r="EQ221" s="46"/>
    </row>
    <row r="222" spans="1:147" ht="19.5" customHeight="1">
      <c r="A222" s="28"/>
      <c r="B222" s="34" t="s">
        <v>1983</v>
      </c>
      <c r="C222" s="63" t="s">
        <v>1920</v>
      </c>
      <c r="D222" s="63" t="s">
        <v>1921</v>
      </c>
      <c r="E222" s="63" t="s">
        <v>1921</v>
      </c>
      <c r="F222" s="63" t="s">
        <v>855</v>
      </c>
      <c r="G222" s="63"/>
      <c r="H222" s="63"/>
      <c r="I222" s="63">
        <v>100</v>
      </c>
      <c r="J222" s="63">
        <v>710000000</v>
      </c>
      <c r="K222" s="63" t="s">
        <v>1745</v>
      </c>
      <c r="L222" s="63" t="s">
        <v>1912</v>
      </c>
      <c r="M222" s="63" t="s">
        <v>359</v>
      </c>
      <c r="N222" s="27">
        <v>630000000</v>
      </c>
      <c r="O222" s="63" t="s">
        <v>1984</v>
      </c>
      <c r="P222" s="63"/>
      <c r="Q222" s="63" t="s">
        <v>1923</v>
      </c>
      <c r="R222" s="63"/>
      <c r="S222" s="63"/>
      <c r="T222" s="63">
        <v>0</v>
      </c>
      <c r="U222" s="63">
        <v>0</v>
      </c>
      <c r="V222" s="63">
        <v>100</v>
      </c>
      <c r="W222" s="63" t="s">
        <v>1924</v>
      </c>
      <c r="X222" s="63" t="s">
        <v>886</v>
      </c>
      <c r="Y222" s="36">
        <v>7500</v>
      </c>
      <c r="Z222" s="37">
        <v>1376</v>
      </c>
      <c r="AA222" s="37">
        <f t="shared" si="59"/>
        <v>10320000</v>
      </c>
      <c r="AB222" s="32">
        <f t="shared" si="60"/>
        <v>11558400.000000002</v>
      </c>
      <c r="AC222" s="36">
        <v>15000</v>
      </c>
      <c r="AD222" s="37">
        <v>1376</v>
      </c>
      <c r="AE222" s="37">
        <f t="shared" si="61"/>
        <v>20640000</v>
      </c>
      <c r="AF222" s="32">
        <f t="shared" si="65"/>
        <v>23116800.000000004</v>
      </c>
      <c r="AG222" s="36">
        <v>15000</v>
      </c>
      <c r="AH222" s="37">
        <v>1376</v>
      </c>
      <c r="AI222" s="37">
        <f t="shared" si="62"/>
        <v>20640000</v>
      </c>
      <c r="AJ222" s="32">
        <f t="shared" si="66"/>
        <v>23116800.000000004</v>
      </c>
      <c r="AK222" s="36">
        <v>15000</v>
      </c>
      <c r="AL222" s="37">
        <v>1376</v>
      </c>
      <c r="AM222" s="37">
        <f t="shared" si="63"/>
        <v>20640000</v>
      </c>
      <c r="AN222" s="32">
        <f t="shared" si="67"/>
        <v>23116800.000000004</v>
      </c>
      <c r="AO222" s="36">
        <v>15000</v>
      </c>
      <c r="AP222" s="37">
        <v>1376</v>
      </c>
      <c r="AQ222" s="37">
        <f t="shared" si="64"/>
        <v>20640000</v>
      </c>
      <c r="AR222" s="32">
        <f t="shared" si="68"/>
        <v>23116800.000000004</v>
      </c>
      <c r="AS222" s="36">
        <v>15000</v>
      </c>
      <c r="AT222" s="37">
        <v>1376</v>
      </c>
      <c r="AU222" s="37">
        <f t="shared" si="69"/>
        <v>20640000</v>
      </c>
      <c r="AV222" s="32">
        <f t="shared" si="74"/>
        <v>23116800.000000004</v>
      </c>
      <c r="AW222" s="36">
        <v>15000</v>
      </c>
      <c r="AX222" s="37">
        <v>1376</v>
      </c>
      <c r="AY222" s="37">
        <f t="shared" si="70"/>
        <v>20640000</v>
      </c>
      <c r="AZ222" s="32">
        <f t="shared" si="75"/>
        <v>23116800.000000004</v>
      </c>
      <c r="BA222" s="36">
        <v>15000</v>
      </c>
      <c r="BB222" s="37">
        <v>1376</v>
      </c>
      <c r="BC222" s="37">
        <f t="shared" si="71"/>
        <v>20640000</v>
      </c>
      <c r="BD222" s="32">
        <f t="shared" si="76"/>
        <v>23116800.000000004</v>
      </c>
      <c r="BE222" s="36">
        <v>15000</v>
      </c>
      <c r="BF222" s="37">
        <v>1376</v>
      </c>
      <c r="BG222" s="37">
        <f t="shared" si="72"/>
        <v>20640000</v>
      </c>
      <c r="BH222" s="32">
        <f t="shared" si="77"/>
        <v>23116800.000000004</v>
      </c>
      <c r="BI222" s="36">
        <v>15000</v>
      </c>
      <c r="BJ222" s="37">
        <v>1376</v>
      </c>
      <c r="BK222" s="37">
        <f t="shared" si="73"/>
        <v>20640000</v>
      </c>
      <c r="BL222" s="32">
        <f t="shared" si="78"/>
        <v>23116800.000000004</v>
      </c>
      <c r="BM222" s="37"/>
      <c r="BN222" s="37"/>
      <c r="BO222" s="37">
        <f t="shared" si="79"/>
        <v>0</v>
      </c>
      <c r="BP222" s="37">
        <f t="shared" si="80"/>
        <v>0</v>
      </c>
      <c r="BQ222" s="37"/>
      <c r="BR222" s="37"/>
      <c r="BS222" s="37">
        <f t="shared" si="81"/>
        <v>0</v>
      </c>
      <c r="BT222" s="37">
        <f t="shared" si="82"/>
        <v>0</v>
      </c>
      <c r="BU222" s="37"/>
      <c r="BV222" s="37"/>
      <c r="BW222" s="37">
        <f t="shared" si="83"/>
        <v>0</v>
      </c>
      <c r="BX222" s="37">
        <f t="shared" si="84"/>
        <v>0</v>
      </c>
      <c r="BY222" s="37"/>
      <c r="BZ222" s="37"/>
      <c r="CA222" s="37">
        <f t="shared" si="85"/>
        <v>0</v>
      </c>
      <c r="CB222" s="37">
        <f t="shared" si="86"/>
        <v>0</v>
      </c>
      <c r="CC222" s="37"/>
      <c r="CD222" s="37"/>
      <c r="CE222" s="37">
        <f t="shared" si="87"/>
        <v>0</v>
      </c>
      <c r="CF222" s="37">
        <f t="shared" si="88"/>
        <v>0</v>
      </c>
      <c r="CG222" s="37"/>
      <c r="CH222" s="37"/>
      <c r="CI222" s="37">
        <f t="shared" si="89"/>
        <v>0</v>
      </c>
      <c r="CJ222" s="37">
        <f t="shared" si="90"/>
        <v>0</v>
      </c>
      <c r="CK222" s="37"/>
      <c r="CL222" s="37"/>
      <c r="CM222" s="37">
        <f t="shared" si="91"/>
        <v>0</v>
      </c>
      <c r="CN222" s="37">
        <f t="shared" si="92"/>
        <v>0</v>
      </c>
      <c r="CO222" s="37"/>
      <c r="CP222" s="37"/>
      <c r="CQ222" s="37">
        <f t="shared" si="93"/>
        <v>0</v>
      </c>
      <c r="CR222" s="37">
        <f t="shared" si="94"/>
        <v>0</v>
      </c>
      <c r="CS222" s="37"/>
      <c r="CT222" s="37"/>
      <c r="CU222" s="37">
        <f t="shared" si="95"/>
        <v>0</v>
      </c>
      <c r="CV222" s="37">
        <f t="shared" si="96"/>
        <v>0</v>
      </c>
      <c r="CW222" s="37"/>
      <c r="CX222" s="37"/>
      <c r="CY222" s="37">
        <f t="shared" si="97"/>
        <v>0</v>
      </c>
      <c r="CZ222" s="37">
        <f t="shared" si="98"/>
        <v>0</v>
      </c>
      <c r="DA222" s="37"/>
      <c r="DB222" s="37"/>
      <c r="DC222" s="37">
        <f t="shared" si="99"/>
        <v>0</v>
      </c>
      <c r="DD222" s="37">
        <f t="shared" si="100"/>
        <v>0</v>
      </c>
      <c r="DE222" s="37"/>
      <c r="DF222" s="37"/>
      <c r="DG222" s="37">
        <f t="shared" si="101"/>
        <v>0</v>
      </c>
      <c r="DH222" s="37">
        <f t="shared" si="102"/>
        <v>0</v>
      </c>
      <c r="DI222" s="37"/>
      <c r="DJ222" s="37"/>
      <c r="DK222" s="37">
        <f t="shared" si="103"/>
        <v>0</v>
      </c>
      <c r="DL222" s="37">
        <f t="shared" si="104"/>
        <v>0</v>
      </c>
      <c r="DM222" s="37"/>
      <c r="DN222" s="37"/>
      <c r="DO222" s="37">
        <f t="shared" si="105"/>
        <v>0</v>
      </c>
      <c r="DP222" s="37">
        <f t="shared" si="106"/>
        <v>0</v>
      </c>
      <c r="DQ222" s="37"/>
      <c r="DR222" s="37"/>
      <c r="DS222" s="37">
        <f t="shared" si="107"/>
        <v>0</v>
      </c>
      <c r="DT222" s="37">
        <f t="shared" si="108"/>
        <v>0</v>
      </c>
      <c r="DU222" s="37"/>
      <c r="DV222" s="37"/>
      <c r="DW222" s="37">
        <f t="shared" si="109"/>
        <v>0</v>
      </c>
      <c r="DX222" s="37">
        <f t="shared" si="110"/>
        <v>0</v>
      </c>
      <c r="DY222" s="37"/>
      <c r="DZ222" s="37"/>
      <c r="EA222" s="37">
        <f t="shared" si="111"/>
        <v>0</v>
      </c>
      <c r="EB222" s="37">
        <f t="shared" si="112"/>
        <v>0</v>
      </c>
      <c r="EC222" s="32">
        <f t="shared" si="114"/>
        <v>142500</v>
      </c>
      <c r="ED222" s="32">
        <v>0</v>
      </c>
      <c r="EE222" s="32">
        <v>0</v>
      </c>
      <c r="EF222" s="58" t="s">
        <v>1532</v>
      </c>
      <c r="EG222" s="46" t="s">
        <v>2061</v>
      </c>
      <c r="EH222" s="58" t="s">
        <v>2062</v>
      </c>
      <c r="EI222" s="46"/>
      <c r="EJ222" s="46"/>
      <c r="EK222" s="46"/>
      <c r="EL222" s="46"/>
      <c r="EM222" s="46"/>
      <c r="EN222" s="46"/>
      <c r="EO222" s="46"/>
      <c r="EP222" s="46"/>
      <c r="EQ222" s="46"/>
    </row>
    <row r="223" spans="1:147" ht="19.5" customHeight="1">
      <c r="A223" s="28"/>
      <c r="B223" s="34" t="s">
        <v>1985</v>
      </c>
      <c r="C223" s="63" t="s">
        <v>1920</v>
      </c>
      <c r="D223" s="63" t="s">
        <v>1921</v>
      </c>
      <c r="E223" s="63" t="s">
        <v>1921</v>
      </c>
      <c r="F223" s="63" t="s">
        <v>855</v>
      </c>
      <c r="G223" s="63"/>
      <c r="H223" s="63"/>
      <c r="I223" s="63">
        <v>100</v>
      </c>
      <c r="J223" s="63">
        <v>710000000</v>
      </c>
      <c r="K223" s="63" t="s">
        <v>1745</v>
      </c>
      <c r="L223" s="63" t="s">
        <v>1912</v>
      </c>
      <c r="M223" s="63" t="s">
        <v>359</v>
      </c>
      <c r="N223" s="63" t="s">
        <v>1979</v>
      </c>
      <c r="O223" s="63" t="s">
        <v>1986</v>
      </c>
      <c r="P223" s="63"/>
      <c r="Q223" s="63" t="s">
        <v>1923</v>
      </c>
      <c r="R223" s="63"/>
      <c r="S223" s="63"/>
      <c r="T223" s="63">
        <v>0</v>
      </c>
      <c r="U223" s="63">
        <v>0</v>
      </c>
      <c r="V223" s="63">
        <v>100</v>
      </c>
      <c r="W223" s="63" t="s">
        <v>1924</v>
      </c>
      <c r="X223" s="63" t="s">
        <v>886</v>
      </c>
      <c r="Y223" s="36">
        <v>1050</v>
      </c>
      <c r="Z223" s="37">
        <v>1376</v>
      </c>
      <c r="AA223" s="37">
        <f aca="true" t="shared" si="115" ref="AA223:AA254">Y223*Z223</f>
        <v>1444800</v>
      </c>
      <c r="AB223" s="32">
        <f aca="true" t="shared" si="116" ref="AB223:AB254">IF(X223="С НДС",AA223*1.12,AA223)</f>
        <v>1618176.0000000002</v>
      </c>
      <c r="AC223" s="36">
        <v>2101</v>
      </c>
      <c r="AD223" s="37">
        <v>1376</v>
      </c>
      <c r="AE223" s="37">
        <f aca="true" t="shared" si="117" ref="AE223:AE254">AC223*AD223</f>
        <v>2890976</v>
      </c>
      <c r="AF223" s="32">
        <f t="shared" si="65"/>
        <v>3237893.12</v>
      </c>
      <c r="AG223" s="36">
        <v>2101</v>
      </c>
      <c r="AH223" s="37">
        <v>1376</v>
      </c>
      <c r="AI223" s="37">
        <f aca="true" t="shared" si="118" ref="AI223:AI254">AG223*AH223</f>
        <v>2890976</v>
      </c>
      <c r="AJ223" s="32">
        <f t="shared" si="66"/>
        <v>3237893.12</v>
      </c>
      <c r="AK223" s="36">
        <v>2101</v>
      </c>
      <c r="AL223" s="37">
        <v>1376</v>
      </c>
      <c r="AM223" s="37">
        <f aca="true" t="shared" si="119" ref="AM223:AM254">AK223*AL223</f>
        <v>2890976</v>
      </c>
      <c r="AN223" s="32">
        <f t="shared" si="67"/>
        <v>3237893.12</v>
      </c>
      <c r="AO223" s="36">
        <v>2101</v>
      </c>
      <c r="AP223" s="37">
        <v>1376</v>
      </c>
      <c r="AQ223" s="37">
        <f aca="true" t="shared" si="120" ref="AQ223:AQ254">AO223*AP223</f>
        <v>2890976</v>
      </c>
      <c r="AR223" s="32">
        <f t="shared" si="68"/>
        <v>3237893.12</v>
      </c>
      <c r="AS223" s="36">
        <v>2101</v>
      </c>
      <c r="AT223" s="37">
        <v>1376</v>
      </c>
      <c r="AU223" s="37">
        <f t="shared" si="69"/>
        <v>2890976</v>
      </c>
      <c r="AV223" s="32">
        <f t="shared" si="74"/>
        <v>3237893.12</v>
      </c>
      <c r="AW223" s="36">
        <v>2101</v>
      </c>
      <c r="AX223" s="37">
        <v>1376</v>
      </c>
      <c r="AY223" s="37">
        <f t="shared" si="70"/>
        <v>2890976</v>
      </c>
      <c r="AZ223" s="32">
        <f t="shared" si="75"/>
        <v>3237893.12</v>
      </c>
      <c r="BA223" s="36">
        <v>2101</v>
      </c>
      <c r="BB223" s="37">
        <v>1376</v>
      </c>
      <c r="BC223" s="37">
        <f t="shared" si="71"/>
        <v>2890976</v>
      </c>
      <c r="BD223" s="32">
        <f t="shared" si="76"/>
        <v>3237893.12</v>
      </c>
      <c r="BE223" s="36">
        <v>2101</v>
      </c>
      <c r="BF223" s="37">
        <v>1376</v>
      </c>
      <c r="BG223" s="37">
        <f t="shared" si="72"/>
        <v>2890976</v>
      </c>
      <c r="BH223" s="32">
        <f t="shared" si="77"/>
        <v>3237893.12</v>
      </c>
      <c r="BI223" s="36">
        <v>2101</v>
      </c>
      <c r="BJ223" s="37">
        <v>1376</v>
      </c>
      <c r="BK223" s="37">
        <f t="shared" si="73"/>
        <v>2890976</v>
      </c>
      <c r="BL223" s="32">
        <f t="shared" si="78"/>
        <v>3237893.12</v>
      </c>
      <c r="BM223" s="37"/>
      <c r="BN223" s="37"/>
      <c r="BO223" s="37">
        <f t="shared" si="79"/>
        <v>0</v>
      </c>
      <c r="BP223" s="37">
        <f t="shared" si="80"/>
        <v>0</v>
      </c>
      <c r="BQ223" s="37"/>
      <c r="BR223" s="37"/>
      <c r="BS223" s="37">
        <f t="shared" si="81"/>
        <v>0</v>
      </c>
      <c r="BT223" s="37">
        <f t="shared" si="82"/>
        <v>0</v>
      </c>
      <c r="BU223" s="37"/>
      <c r="BV223" s="37"/>
      <c r="BW223" s="37">
        <f t="shared" si="83"/>
        <v>0</v>
      </c>
      <c r="BX223" s="37">
        <f t="shared" si="84"/>
        <v>0</v>
      </c>
      <c r="BY223" s="37"/>
      <c r="BZ223" s="37"/>
      <c r="CA223" s="37">
        <f t="shared" si="85"/>
        <v>0</v>
      </c>
      <c r="CB223" s="37">
        <f t="shared" si="86"/>
        <v>0</v>
      </c>
      <c r="CC223" s="37"/>
      <c r="CD223" s="37"/>
      <c r="CE223" s="37">
        <f t="shared" si="87"/>
        <v>0</v>
      </c>
      <c r="CF223" s="37">
        <f t="shared" si="88"/>
        <v>0</v>
      </c>
      <c r="CG223" s="37"/>
      <c r="CH223" s="37"/>
      <c r="CI223" s="37">
        <f t="shared" si="89"/>
        <v>0</v>
      </c>
      <c r="CJ223" s="37">
        <f t="shared" si="90"/>
        <v>0</v>
      </c>
      <c r="CK223" s="37"/>
      <c r="CL223" s="37"/>
      <c r="CM223" s="37">
        <f t="shared" si="91"/>
        <v>0</v>
      </c>
      <c r="CN223" s="37">
        <f t="shared" si="92"/>
        <v>0</v>
      </c>
      <c r="CO223" s="37"/>
      <c r="CP223" s="37"/>
      <c r="CQ223" s="37">
        <f t="shared" si="93"/>
        <v>0</v>
      </c>
      <c r="CR223" s="37">
        <f t="shared" si="94"/>
        <v>0</v>
      </c>
      <c r="CS223" s="37"/>
      <c r="CT223" s="37"/>
      <c r="CU223" s="37">
        <f t="shared" si="95"/>
        <v>0</v>
      </c>
      <c r="CV223" s="37">
        <f t="shared" si="96"/>
        <v>0</v>
      </c>
      <c r="CW223" s="37"/>
      <c r="CX223" s="37"/>
      <c r="CY223" s="37">
        <f t="shared" si="97"/>
        <v>0</v>
      </c>
      <c r="CZ223" s="37">
        <f t="shared" si="98"/>
        <v>0</v>
      </c>
      <c r="DA223" s="37"/>
      <c r="DB223" s="37"/>
      <c r="DC223" s="37">
        <f t="shared" si="99"/>
        <v>0</v>
      </c>
      <c r="DD223" s="37">
        <f t="shared" si="100"/>
        <v>0</v>
      </c>
      <c r="DE223" s="37"/>
      <c r="DF223" s="37"/>
      <c r="DG223" s="37">
        <f t="shared" si="101"/>
        <v>0</v>
      </c>
      <c r="DH223" s="37">
        <f t="shared" si="102"/>
        <v>0</v>
      </c>
      <c r="DI223" s="37"/>
      <c r="DJ223" s="37"/>
      <c r="DK223" s="37">
        <f t="shared" si="103"/>
        <v>0</v>
      </c>
      <c r="DL223" s="37">
        <f t="shared" si="104"/>
        <v>0</v>
      </c>
      <c r="DM223" s="37"/>
      <c r="DN223" s="37"/>
      <c r="DO223" s="37">
        <f t="shared" si="105"/>
        <v>0</v>
      </c>
      <c r="DP223" s="37">
        <f t="shared" si="106"/>
        <v>0</v>
      </c>
      <c r="DQ223" s="37"/>
      <c r="DR223" s="37"/>
      <c r="DS223" s="37">
        <f t="shared" si="107"/>
        <v>0</v>
      </c>
      <c r="DT223" s="37">
        <f t="shared" si="108"/>
        <v>0</v>
      </c>
      <c r="DU223" s="37"/>
      <c r="DV223" s="37"/>
      <c r="DW223" s="37">
        <f t="shared" si="109"/>
        <v>0</v>
      </c>
      <c r="DX223" s="37">
        <f t="shared" si="110"/>
        <v>0</v>
      </c>
      <c r="DY223" s="37"/>
      <c r="DZ223" s="37"/>
      <c r="EA223" s="37">
        <f t="shared" si="111"/>
        <v>0</v>
      </c>
      <c r="EB223" s="37">
        <f t="shared" si="112"/>
        <v>0</v>
      </c>
      <c r="EC223" s="32">
        <f t="shared" si="114"/>
        <v>19959</v>
      </c>
      <c r="ED223" s="32">
        <v>0</v>
      </c>
      <c r="EE223" s="32">
        <v>0</v>
      </c>
      <c r="EF223" s="58" t="s">
        <v>1532</v>
      </c>
      <c r="EG223" s="46" t="s">
        <v>2061</v>
      </c>
      <c r="EH223" s="58" t="s">
        <v>2062</v>
      </c>
      <c r="EI223" s="46"/>
      <c r="EJ223" s="46"/>
      <c r="EK223" s="46"/>
      <c r="EL223" s="46"/>
      <c r="EM223" s="46"/>
      <c r="EN223" s="46"/>
      <c r="EO223" s="46"/>
      <c r="EP223" s="46"/>
      <c r="EQ223" s="46"/>
    </row>
    <row r="224" spans="1:147" ht="19.5" customHeight="1">
      <c r="A224" s="28"/>
      <c r="B224" s="34" t="s">
        <v>1987</v>
      </c>
      <c r="C224" s="63" t="s">
        <v>1920</v>
      </c>
      <c r="D224" s="63" t="s">
        <v>1921</v>
      </c>
      <c r="E224" s="63" t="s">
        <v>1921</v>
      </c>
      <c r="F224" s="63" t="s">
        <v>855</v>
      </c>
      <c r="G224" s="63"/>
      <c r="H224" s="63"/>
      <c r="I224" s="63">
        <v>100</v>
      </c>
      <c r="J224" s="63">
        <v>710000000</v>
      </c>
      <c r="K224" s="63" t="s">
        <v>1745</v>
      </c>
      <c r="L224" s="63" t="s">
        <v>1912</v>
      </c>
      <c r="M224" s="63" t="s">
        <v>359</v>
      </c>
      <c r="N224" s="63">
        <v>190000000</v>
      </c>
      <c r="O224" s="63" t="s">
        <v>1988</v>
      </c>
      <c r="P224" s="63"/>
      <c r="Q224" s="63" t="s">
        <v>1923</v>
      </c>
      <c r="R224" s="63"/>
      <c r="S224" s="63"/>
      <c r="T224" s="63">
        <v>0</v>
      </c>
      <c r="U224" s="63">
        <v>0</v>
      </c>
      <c r="V224" s="63">
        <v>100</v>
      </c>
      <c r="W224" s="63" t="s">
        <v>1924</v>
      </c>
      <c r="X224" s="63" t="s">
        <v>886</v>
      </c>
      <c r="Y224" s="36">
        <v>400</v>
      </c>
      <c r="Z224" s="37">
        <v>1376</v>
      </c>
      <c r="AA224" s="37">
        <f t="shared" si="115"/>
        <v>550400</v>
      </c>
      <c r="AB224" s="32">
        <f t="shared" si="116"/>
        <v>616448.0000000001</v>
      </c>
      <c r="AC224" s="36">
        <v>800</v>
      </c>
      <c r="AD224" s="37">
        <v>1376</v>
      </c>
      <c r="AE224" s="37">
        <f t="shared" si="117"/>
        <v>1100800</v>
      </c>
      <c r="AF224" s="32">
        <f aca="true" t="shared" si="121" ref="AF224:AF255">AE224*1.12</f>
        <v>1232896.0000000002</v>
      </c>
      <c r="AG224" s="36">
        <v>800</v>
      </c>
      <c r="AH224" s="37">
        <v>1376</v>
      </c>
      <c r="AI224" s="37">
        <f t="shared" si="118"/>
        <v>1100800</v>
      </c>
      <c r="AJ224" s="32">
        <f aca="true" t="shared" si="122" ref="AJ224:AJ255">AI224*1.12</f>
        <v>1232896.0000000002</v>
      </c>
      <c r="AK224" s="36">
        <v>800</v>
      </c>
      <c r="AL224" s="37">
        <v>1376</v>
      </c>
      <c r="AM224" s="37">
        <f t="shared" si="119"/>
        <v>1100800</v>
      </c>
      <c r="AN224" s="32">
        <f aca="true" t="shared" si="123" ref="AN224:AN255">AM224*1.12</f>
        <v>1232896.0000000002</v>
      </c>
      <c r="AO224" s="36">
        <v>800</v>
      </c>
      <c r="AP224" s="37">
        <v>1376</v>
      </c>
      <c r="AQ224" s="37">
        <f t="shared" si="120"/>
        <v>1100800</v>
      </c>
      <c r="AR224" s="32">
        <f aca="true" t="shared" si="124" ref="AR224:AR255">AQ224*1.12</f>
        <v>1232896.0000000002</v>
      </c>
      <c r="AS224" s="36">
        <v>800</v>
      </c>
      <c r="AT224" s="37">
        <v>1376</v>
      </c>
      <c r="AU224" s="37">
        <f aca="true" t="shared" si="125" ref="AU224:AU255">AS224*AT224</f>
        <v>1100800</v>
      </c>
      <c r="AV224" s="32">
        <f t="shared" si="74"/>
        <v>1232896.0000000002</v>
      </c>
      <c r="AW224" s="36">
        <v>800</v>
      </c>
      <c r="AX224" s="37">
        <v>1376</v>
      </c>
      <c r="AY224" s="37">
        <f aca="true" t="shared" si="126" ref="AY224:AY255">AW224*AX224</f>
        <v>1100800</v>
      </c>
      <c r="AZ224" s="32">
        <f t="shared" si="75"/>
        <v>1232896.0000000002</v>
      </c>
      <c r="BA224" s="36">
        <v>800</v>
      </c>
      <c r="BB224" s="37">
        <v>1376</v>
      </c>
      <c r="BC224" s="37">
        <f aca="true" t="shared" si="127" ref="BC224:BC255">BA224*BB224</f>
        <v>1100800</v>
      </c>
      <c r="BD224" s="32">
        <f t="shared" si="76"/>
        <v>1232896.0000000002</v>
      </c>
      <c r="BE224" s="36">
        <v>800</v>
      </c>
      <c r="BF224" s="37">
        <v>1376</v>
      </c>
      <c r="BG224" s="37">
        <f aca="true" t="shared" si="128" ref="BG224:BG255">BE224*BF224</f>
        <v>1100800</v>
      </c>
      <c r="BH224" s="32">
        <f t="shared" si="77"/>
        <v>1232896.0000000002</v>
      </c>
      <c r="BI224" s="36">
        <v>800</v>
      </c>
      <c r="BJ224" s="37">
        <v>1376</v>
      </c>
      <c r="BK224" s="37">
        <f aca="true" t="shared" si="129" ref="BK224:BK255">BI224*BJ224</f>
        <v>1100800</v>
      </c>
      <c r="BL224" s="32">
        <f t="shared" si="78"/>
        <v>1232896.0000000002</v>
      </c>
      <c r="BM224" s="37"/>
      <c r="BN224" s="37"/>
      <c r="BO224" s="37">
        <f t="shared" si="79"/>
        <v>0</v>
      </c>
      <c r="BP224" s="37">
        <f t="shared" si="80"/>
        <v>0</v>
      </c>
      <c r="BQ224" s="37"/>
      <c r="BR224" s="37"/>
      <c r="BS224" s="37">
        <f t="shared" si="81"/>
        <v>0</v>
      </c>
      <c r="BT224" s="37">
        <f t="shared" si="82"/>
        <v>0</v>
      </c>
      <c r="BU224" s="37"/>
      <c r="BV224" s="37"/>
      <c r="BW224" s="37">
        <f t="shared" si="83"/>
        <v>0</v>
      </c>
      <c r="BX224" s="37">
        <f t="shared" si="84"/>
        <v>0</v>
      </c>
      <c r="BY224" s="37"/>
      <c r="BZ224" s="37"/>
      <c r="CA224" s="37">
        <f t="shared" si="85"/>
        <v>0</v>
      </c>
      <c r="CB224" s="37">
        <f t="shared" si="86"/>
        <v>0</v>
      </c>
      <c r="CC224" s="37"/>
      <c r="CD224" s="37"/>
      <c r="CE224" s="37">
        <f t="shared" si="87"/>
        <v>0</v>
      </c>
      <c r="CF224" s="37">
        <f t="shared" si="88"/>
        <v>0</v>
      </c>
      <c r="CG224" s="37"/>
      <c r="CH224" s="37"/>
      <c r="CI224" s="37">
        <f t="shared" si="89"/>
        <v>0</v>
      </c>
      <c r="CJ224" s="37">
        <f t="shared" si="90"/>
        <v>0</v>
      </c>
      <c r="CK224" s="37"/>
      <c r="CL224" s="37"/>
      <c r="CM224" s="37">
        <f t="shared" si="91"/>
        <v>0</v>
      </c>
      <c r="CN224" s="37">
        <f t="shared" si="92"/>
        <v>0</v>
      </c>
      <c r="CO224" s="37"/>
      <c r="CP224" s="37"/>
      <c r="CQ224" s="37">
        <f t="shared" si="93"/>
        <v>0</v>
      </c>
      <c r="CR224" s="37">
        <f t="shared" si="94"/>
        <v>0</v>
      </c>
      <c r="CS224" s="37"/>
      <c r="CT224" s="37"/>
      <c r="CU224" s="37">
        <f t="shared" si="95"/>
        <v>0</v>
      </c>
      <c r="CV224" s="37">
        <f t="shared" si="96"/>
        <v>0</v>
      </c>
      <c r="CW224" s="37"/>
      <c r="CX224" s="37"/>
      <c r="CY224" s="37">
        <f t="shared" si="97"/>
        <v>0</v>
      </c>
      <c r="CZ224" s="37">
        <f t="shared" si="98"/>
        <v>0</v>
      </c>
      <c r="DA224" s="37"/>
      <c r="DB224" s="37"/>
      <c r="DC224" s="37">
        <f t="shared" si="99"/>
        <v>0</v>
      </c>
      <c r="DD224" s="37">
        <f t="shared" si="100"/>
        <v>0</v>
      </c>
      <c r="DE224" s="37"/>
      <c r="DF224" s="37"/>
      <c r="DG224" s="37">
        <f t="shared" si="101"/>
        <v>0</v>
      </c>
      <c r="DH224" s="37">
        <f t="shared" si="102"/>
        <v>0</v>
      </c>
      <c r="DI224" s="37"/>
      <c r="DJ224" s="37"/>
      <c r="DK224" s="37">
        <f t="shared" si="103"/>
        <v>0</v>
      </c>
      <c r="DL224" s="37">
        <f t="shared" si="104"/>
        <v>0</v>
      </c>
      <c r="DM224" s="37"/>
      <c r="DN224" s="37"/>
      <c r="DO224" s="37">
        <f t="shared" si="105"/>
        <v>0</v>
      </c>
      <c r="DP224" s="37">
        <f t="shared" si="106"/>
        <v>0</v>
      </c>
      <c r="DQ224" s="37"/>
      <c r="DR224" s="37"/>
      <c r="DS224" s="37">
        <f t="shared" si="107"/>
        <v>0</v>
      </c>
      <c r="DT224" s="37">
        <f t="shared" si="108"/>
        <v>0</v>
      </c>
      <c r="DU224" s="37"/>
      <c r="DV224" s="37"/>
      <c r="DW224" s="37">
        <f t="shared" si="109"/>
        <v>0</v>
      </c>
      <c r="DX224" s="37">
        <f t="shared" si="110"/>
        <v>0</v>
      </c>
      <c r="DY224" s="37"/>
      <c r="DZ224" s="37"/>
      <c r="EA224" s="37">
        <f t="shared" si="111"/>
        <v>0</v>
      </c>
      <c r="EB224" s="37">
        <f t="shared" si="112"/>
        <v>0</v>
      </c>
      <c r="EC224" s="32">
        <f t="shared" si="114"/>
        <v>7600</v>
      </c>
      <c r="ED224" s="32">
        <v>0</v>
      </c>
      <c r="EE224" s="32">
        <v>0</v>
      </c>
      <c r="EF224" s="58" t="s">
        <v>1532</v>
      </c>
      <c r="EG224" s="46" t="s">
        <v>2061</v>
      </c>
      <c r="EH224" s="58" t="s">
        <v>2062</v>
      </c>
      <c r="EI224" s="46"/>
      <c r="EJ224" s="46"/>
      <c r="EK224" s="46"/>
      <c r="EL224" s="46"/>
      <c r="EM224" s="46"/>
      <c r="EN224" s="46"/>
      <c r="EO224" s="46"/>
      <c r="EP224" s="46"/>
      <c r="EQ224" s="46"/>
    </row>
    <row r="225" spans="1:147" ht="19.5" customHeight="1">
      <c r="A225" s="28"/>
      <c r="B225" s="34" t="s">
        <v>1989</v>
      </c>
      <c r="C225" s="63" t="s">
        <v>1920</v>
      </c>
      <c r="D225" s="63" t="s">
        <v>1921</v>
      </c>
      <c r="E225" s="63" t="s">
        <v>1921</v>
      </c>
      <c r="F225" s="63" t="s">
        <v>855</v>
      </c>
      <c r="G225" s="63"/>
      <c r="H225" s="63"/>
      <c r="I225" s="63">
        <v>100</v>
      </c>
      <c r="J225" s="63">
        <v>710000000</v>
      </c>
      <c r="K225" s="63" t="s">
        <v>1745</v>
      </c>
      <c r="L225" s="63" t="s">
        <v>1912</v>
      </c>
      <c r="M225" s="63" t="s">
        <v>359</v>
      </c>
      <c r="N225" s="63" t="s">
        <v>1979</v>
      </c>
      <c r="O225" s="63" t="s">
        <v>1990</v>
      </c>
      <c r="P225" s="63"/>
      <c r="Q225" s="63" t="s">
        <v>1923</v>
      </c>
      <c r="R225" s="63"/>
      <c r="S225" s="63"/>
      <c r="T225" s="63">
        <v>0</v>
      </c>
      <c r="U225" s="63">
        <v>0</v>
      </c>
      <c r="V225" s="63">
        <v>100</v>
      </c>
      <c r="W225" s="63" t="s">
        <v>1924</v>
      </c>
      <c r="X225" s="63" t="s">
        <v>886</v>
      </c>
      <c r="Y225" s="36">
        <v>400</v>
      </c>
      <c r="Z225" s="37">
        <v>1376</v>
      </c>
      <c r="AA225" s="37">
        <f t="shared" si="115"/>
        <v>550400</v>
      </c>
      <c r="AB225" s="32">
        <f t="shared" si="116"/>
        <v>616448.0000000001</v>
      </c>
      <c r="AC225" s="36">
        <v>800</v>
      </c>
      <c r="AD225" s="37">
        <v>1376</v>
      </c>
      <c r="AE225" s="37">
        <f t="shared" si="117"/>
        <v>1100800</v>
      </c>
      <c r="AF225" s="32">
        <f t="shared" si="121"/>
        <v>1232896.0000000002</v>
      </c>
      <c r="AG225" s="36">
        <v>800</v>
      </c>
      <c r="AH225" s="37">
        <v>1376</v>
      </c>
      <c r="AI225" s="37">
        <f t="shared" si="118"/>
        <v>1100800</v>
      </c>
      <c r="AJ225" s="32">
        <f t="shared" si="122"/>
        <v>1232896.0000000002</v>
      </c>
      <c r="AK225" s="36">
        <v>800</v>
      </c>
      <c r="AL225" s="37">
        <v>1376</v>
      </c>
      <c r="AM225" s="37">
        <f t="shared" si="119"/>
        <v>1100800</v>
      </c>
      <c r="AN225" s="32">
        <f t="shared" si="123"/>
        <v>1232896.0000000002</v>
      </c>
      <c r="AO225" s="36">
        <v>800</v>
      </c>
      <c r="AP225" s="37">
        <v>1376</v>
      </c>
      <c r="AQ225" s="37">
        <f t="shared" si="120"/>
        <v>1100800</v>
      </c>
      <c r="AR225" s="32">
        <f t="shared" si="124"/>
        <v>1232896.0000000002</v>
      </c>
      <c r="AS225" s="36">
        <v>800</v>
      </c>
      <c r="AT225" s="37">
        <v>1376</v>
      </c>
      <c r="AU225" s="37">
        <f t="shared" si="125"/>
        <v>1100800</v>
      </c>
      <c r="AV225" s="32">
        <f aca="true" t="shared" si="130" ref="AV225:AV256">AU225*1.12</f>
        <v>1232896.0000000002</v>
      </c>
      <c r="AW225" s="36">
        <v>800</v>
      </c>
      <c r="AX225" s="37">
        <v>1376</v>
      </c>
      <c r="AY225" s="37">
        <f t="shared" si="126"/>
        <v>1100800</v>
      </c>
      <c r="AZ225" s="32">
        <f aca="true" t="shared" si="131" ref="AZ225:AZ256">AY225*1.12</f>
        <v>1232896.0000000002</v>
      </c>
      <c r="BA225" s="36">
        <v>800</v>
      </c>
      <c r="BB225" s="37">
        <v>1376</v>
      </c>
      <c r="BC225" s="37">
        <f t="shared" si="127"/>
        <v>1100800</v>
      </c>
      <c r="BD225" s="32">
        <f aca="true" t="shared" si="132" ref="BD225:BD256">BC225*1.12</f>
        <v>1232896.0000000002</v>
      </c>
      <c r="BE225" s="36">
        <v>800</v>
      </c>
      <c r="BF225" s="37">
        <v>1376</v>
      </c>
      <c r="BG225" s="37">
        <f t="shared" si="128"/>
        <v>1100800</v>
      </c>
      <c r="BH225" s="32">
        <f aca="true" t="shared" si="133" ref="BH225:BH256">BG225*1.12</f>
        <v>1232896.0000000002</v>
      </c>
      <c r="BI225" s="36">
        <v>800</v>
      </c>
      <c r="BJ225" s="37">
        <v>1376</v>
      </c>
      <c r="BK225" s="37">
        <f t="shared" si="129"/>
        <v>1100800</v>
      </c>
      <c r="BL225" s="32">
        <f aca="true" t="shared" si="134" ref="BL225:BL256">BK225*1.12</f>
        <v>1232896.0000000002</v>
      </c>
      <c r="BM225" s="37"/>
      <c r="BN225" s="37"/>
      <c r="BO225" s="37">
        <f t="shared" si="79"/>
        <v>0</v>
      </c>
      <c r="BP225" s="37">
        <f t="shared" si="80"/>
        <v>0</v>
      </c>
      <c r="BQ225" s="37"/>
      <c r="BR225" s="37"/>
      <c r="BS225" s="37">
        <f t="shared" si="81"/>
        <v>0</v>
      </c>
      <c r="BT225" s="37">
        <f t="shared" si="82"/>
        <v>0</v>
      </c>
      <c r="BU225" s="37"/>
      <c r="BV225" s="37"/>
      <c r="BW225" s="37">
        <f t="shared" si="83"/>
        <v>0</v>
      </c>
      <c r="BX225" s="37">
        <f t="shared" si="84"/>
        <v>0</v>
      </c>
      <c r="BY225" s="37"/>
      <c r="BZ225" s="37"/>
      <c r="CA225" s="37">
        <f t="shared" si="85"/>
        <v>0</v>
      </c>
      <c r="CB225" s="37">
        <f t="shared" si="86"/>
        <v>0</v>
      </c>
      <c r="CC225" s="37"/>
      <c r="CD225" s="37"/>
      <c r="CE225" s="37">
        <f t="shared" si="87"/>
        <v>0</v>
      </c>
      <c r="CF225" s="37">
        <f t="shared" si="88"/>
        <v>0</v>
      </c>
      <c r="CG225" s="37"/>
      <c r="CH225" s="37"/>
      <c r="CI225" s="37">
        <f t="shared" si="89"/>
        <v>0</v>
      </c>
      <c r="CJ225" s="37">
        <f t="shared" si="90"/>
        <v>0</v>
      </c>
      <c r="CK225" s="37"/>
      <c r="CL225" s="37"/>
      <c r="CM225" s="37">
        <f t="shared" si="91"/>
        <v>0</v>
      </c>
      <c r="CN225" s="37">
        <f t="shared" si="92"/>
        <v>0</v>
      </c>
      <c r="CO225" s="37"/>
      <c r="CP225" s="37"/>
      <c r="CQ225" s="37">
        <f t="shared" si="93"/>
        <v>0</v>
      </c>
      <c r="CR225" s="37">
        <f t="shared" si="94"/>
        <v>0</v>
      </c>
      <c r="CS225" s="37"/>
      <c r="CT225" s="37"/>
      <c r="CU225" s="37">
        <f t="shared" si="95"/>
        <v>0</v>
      </c>
      <c r="CV225" s="37">
        <f t="shared" si="96"/>
        <v>0</v>
      </c>
      <c r="CW225" s="37"/>
      <c r="CX225" s="37"/>
      <c r="CY225" s="37">
        <f t="shared" si="97"/>
        <v>0</v>
      </c>
      <c r="CZ225" s="37">
        <f t="shared" si="98"/>
        <v>0</v>
      </c>
      <c r="DA225" s="37"/>
      <c r="DB225" s="37"/>
      <c r="DC225" s="37">
        <f t="shared" si="99"/>
        <v>0</v>
      </c>
      <c r="DD225" s="37">
        <f t="shared" si="100"/>
        <v>0</v>
      </c>
      <c r="DE225" s="37"/>
      <c r="DF225" s="37"/>
      <c r="DG225" s="37">
        <f t="shared" si="101"/>
        <v>0</v>
      </c>
      <c r="DH225" s="37">
        <f t="shared" si="102"/>
        <v>0</v>
      </c>
      <c r="DI225" s="37"/>
      <c r="DJ225" s="37"/>
      <c r="DK225" s="37">
        <f t="shared" si="103"/>
        <v>0</v>
      </c>
      <c r="DL225" s="37">
        <f t="shared" si="104"/>
        <v>0</v>
      </c>
      <c r="DM225" s="37"/>
      <c r="DN225" s="37"/>
      <c r="DO225" s="37">
        <f t="shared" si="105"/>
        <v>0</v>
      </c>
      <c r="DP225" s="37">
        <f t="shared" si="106"/>
        <v>0</v>
      </c>
      <c r="DQ225" s="37"/>
      <c r="DR225" s="37"/>
      <c r="DS225" s="37">
        <f t="shared" si="107"/>
        <v>0</v>
      </c>
      <c r="DT225" s="37">
        <f t="shared" si="108"/>
        <v>0</v>
      </c>
      <c r="DU225" s="37"/>
      <c r="DV225" s="37"/>
      <c r="DW225" s="37">
        <f t="shared" si="109"/>
        <v>0</v>
      </c>
      <c r="DX225" s="37">
        <f t="shared" si="110"/>
        <v>0</v>
      </c>
      <c r="DY225" s="37"/>
      <c r="DZ225" s="37"/>
      <c r="EA225" s="37">
        <f t="shared" si="111"/>
        <v>0</v>
      </c>
      <c r="EB225" s="37">
        <f t="shared" si="112"/>
        <v>0</v>
      </c>
      <c r="EC225" s="32">
        <f t="shared" si="114"/>
        <v>7600</v>
      </c>
      <c r="ED225" s="32">
        <v>0</v>
      </c>
      <c r="EE225" s="32">
        <v>0</v>
      </c>
      <c r="EF225" s="58" t="s">
        <v>1532</v>
      </c>
      <c r="EG225" s="46" t="s">
        <v>2061</v>
      </c>
      <c r="EH225" s="58" t="s">
        <v>2062</v>
      </c>
      <c r="EI225" s="46"/>
      <c r="EJ225" s="46"/>
      <c r="EK225" s="46"/>
      <c r="EL225" s="46"/>
      <c r="EM225" s="46"/>
      <c r="EN225" s="46"/>
      <c r="EO225" s="46"/>
      <c r="EP225" s="46"/>
      <c r="EQ225" s="46"/>
    </row>
    <row r="226" spans="1:147" ht="19.5" customHeight="1">
      <c r="A226" s="28"/>
      <c r="B226" s="34" t="s">
        <v>1991</v>
      </c>
      <c r="C226" s="63" t="s">
        <v>1920</v>
      </c>
      <c r="D226" s="63" t="s">
        <v>1921</v>
      </c>
      <c r="E226" s="63" t="s">
        <v>1921</v>
      </c>
      <c r="F226" s="63" t="s">
        <v>855</v>
      </c>
      <c r="G226" s="63"/>
      <c r="H226" s="63"/>
      <c r="I226" s="63">
        <v>100</v>
      </c>
      <c r="J226" s="63">
        <v>710000000</v>
      </c>
      <c r="K226" s="63" t="s">
        <v>1745</v>
      </c>
      <c r="L226" s="63" t="s">
        <v>1912</v>
      </c>
      <c r="M226" s="63" t="s">
        <v>359</v>
      </c>
      <c r="N226" s="63">
        <v>310000000</v>
      </c>
      <c r="O226" s="63" t="s">
        <v>1992</v>
      </c>
      <c r="P226" s="63"/>
      <c r="Q226" s="63" t="s">
        <v>1923</v>
      </c>
      <c r="R226" s="63"/>
      <c r="S226" s="63"/>
      <c r="T226" s="63">
        <v>0</v>
      </c>
      <c r="U226" s="63">
        <v>0</v>
      </c>
      <c r="V226" s="63">
        <v>100</v>
      </c>
      <c r="W226" s="63" t="s">
        <v>1924</v>
      </c>
      <c r="X226" s="63" t="s">
        <v>886</v>
      </c>
      <c r="Y226" s="36">
        <v>8072</v>
      </c>
      <c r="Z226" s="37">
        <v>1376</v>
      </c>
      <c r="AA226" s="37">
        <f t="shared" si="115"/>
        <v>11107072</v>
      </c>
      <c r="AB226" s="32">
        <f t="shared" si="116"/>
        <v>12439920.64</v>
      </c>
      <c r="AC226" s="36">
        <v>16144</v>
      </c>
      <c r="AD226" s="37">
        <v>1376</v>
      </c>
      <c r="AE226" s="37">
        <f t="shared" si="117"/>
        <v>22214144</v>
      </c>
      <c r="AF226" s="32">
        <f t="shared" si="121"/>
        <v>24879841.28</v>
      </c>
      <c r="AG226" s="36">
        <v>16144</v>
      </c>
      <c r="AH226" s="37">
        <v>1376</v>
      </c>
      <c r="AI226" s="37">
        <f t="shared" si="118"/>
        <v>22214144</v>
      </c>
      <c r="AJ226" s="32">
        <f t="shared" si="122"/>
        <v>24879841.28</v>
      </c>
      <c r="AK226" s="36">
        <v>16144</v>
      </c>
      <c r="AL226" s="37">
        <v>1376</v>
      </c>
      <c r="AM226" s="37">
        <f t="shared" si="119"/>
        <v>22214144</v>
      </c>
      <c r="AN226" s="32">
        <f t="shared" si="123"/>
        <v>24879841.28</v>
      </c>
      <c r="AO226" s="36">
        <v>16144</v>
      </c>
      <c r="AP226" s="37">
        <v>1376</v>
      </c>
      <c r="AQ226" s="37">
        <f t="shared" si="120"/>
        <v>22214144</v>
      </c>
      <c r="AR226" s="32">
        <f t="shared" si="124"/>
        <v>24879841.28</v>
      </c>
      <c r="AS226" s="36">
        <v>16144</v>
      </c>
      <c r="AT226" s="37">
        <v>1376</v>
      </c>
      <c r="AU226" s="37">
        <f t="shared" si="125"/>
        <v>22214144</v>
      </c>
      <c r="AV226" s="32">
        <f t="shared" si="130"/>
        <v>24879841.28</v>
      </c>
      <c r="AW226" s="36">
        <v>16144</v>
      </c>
      <c r="AX226" s="37">
        <v>1376</v>
      </c>
      <c r="AY226" s="37">
        <f t="shared" si="126"/>
        <v>22214144</v>
      </c>
      <c r="AZ226" s="32">
        <f t="shared" si="131"/>
        <v>24879841.28</v>
      </c>
      <c r="BA226" s="36">
        <v>16144</v>
      </c>
      <c r="BB226" s="37">
        <v>1376</v>
      </c>
      <c r="BC226" s="37">
        <f t="shared" si="127"/>
        <v>22214144</v>
      </c>
      <c r="BD226" s="32">
        <f t="shared" si="132"/>
        <v>24879841.28</v>
      </c>
      <c r="BE226" s="36">
        <v>16144</v>
      </c>
      <c r="BF226" s="37">
        <v>1376</v>
      </c>
      <c r="BG226" s="37">
        <f t="shared" si="128"/>
        <v>22214144</v>
      </c>
      <c r="BH226" s="32">
        <f t="shared" si="133"/>
        <v>24879841.28</v>
      </c>
      <c r="BI226" s="36">
        <v>16144</v>
      </c>
      <c r="BJ226" s="37">
        <v>1376</v>
      </c>
      <c r="BK226" s="37">
        <f t="shared" si="129"/>
        <v>22214144</v>
      </c>
      <c r="BL226" s="32">
        <f t="shared" si="134"/>
        <v>24879841.28</v>
      </c>
      <c r="BM226" s="37"/>
      <c r="BN226" s="37"/>
      <c r="BO226" s="37">
        <f t="shared" si="79"/>
        <v>0</v>
      </c>
      <c r="BP226" s="37">
        <f t="shared" si="80"/>
        <v>0</v>
      </c>
      <c r="BQ226" s="37"/>
      <c r="BR226" s="37"/>
      <c r="BS226" s="37">
        <f t="shared" si="81"/>
        <v>0</v>
      </c>
      <c r="BT226" s="37">
        <f t="shared" si="82"/>
        <v>0</v>
      </c>
      <c r="BU226" s="37"/>
      <c r="BV226" s="37"/>
      <c r="BW226" s="37">
        <f t="shared" si="83"/>
        <v>0</v>
      </c>
      <c r="BX226" s="37">
        <f t="shared" si="84"/>
        <v>0</v>
      </c>
      <c r="BY226" s="37"/>
      <c r="BZ226" s="37"/>
      <c r="CA226" s="37">
        <f t="shared" si="85"/>
        <v>0</v>
      </c>
      <c r="CB226" s="37">
        <f t="shared" si="86"/>
        <v>0</v>
      </c>
      <c r="CC226" s="37"/>
      <c r="CD226" s="37"/>
      <c r="CE226" s="37">
        <f t="shared" si="87"/>
        <v>0</v>
      </c>
      <c r="CF226" s="37">
        <f t="shared" si="88"/>
        <v>0</v>
      </c>
      <c r="CG226" s="37"/>
      <c r="CH226" s="37"/>
      <c r="CI226" s="37">
        <f t="shared" si="89"/>
        <v>0</v>
      </c>
      <c r="CJ226" s="37">
        <f t="shared" si="90"/>
        <v>0</v>
      </c>
      <c r="CK226" s="37"/>
      <c r="CL226" s="37"/>
      <c r="CM226" s="37">
        <f t="shared" si="91"/>
        <v>0</v>
      </c>
      <c r="CN226" s="37">
        <f t="shared" si="92"/>
        <v>0</v>
      </c>
      <c r="CO226" s="37"/>
      <c r="CP226" s="37"/>
      <c r="CQ226" s="37">
        <f t="shared" si="93"/>
        <v>0</v>
      </c>
      <c r="CR226" s="37">
        <f t="shared" si="94"/>
        <v>0</v>
      </c>
      <c r="CS226" s="37"/>
      <c r="CT226" s="37"/>
      <c r="CU226" s="37">
        <f t="shared" si="95"/>
        <v>0</v>
      </c>
      <c r="CV226" s="37">
        <f t="shared" si="96"/>
        <v>0</v>
      </c>
      <c r="CW226" s="37"/>
      <c r="CX226" s="37"/>
      <c r="CY226" s="37">
        <f t="shared" si="97"/>
        <v>0</v>
      </c>
      <c r="CZ226" s="37">
        <f t="shared" si="98"/>
        <v>0</v>
      </c>
      <c r="DA226" s="37"/>
      <c r="DB226" s="37"/>
      <c r="DC226" s="37">
        <f t="shared" si="99"/>
        <v>0</v>
      </c>
      <c r="DD226" s="37">
        <f t="shared" si="100"/>
        <v>0</v>
      </c>
      <c r="DE226" s="37"/>
      <c r="DF226" s="37"/>
      <c r="DG226" s="37">
        <f t="shared" si="101"/>
        <v>0</v>
      </c>
      <c r="DH226" s="37">
        <f t="shared" si="102"/>
        <v>0</v>
      </c>
      <c r="DI226" s="37"/>
      <c r="DJ226" s="37"/>
      <c r="DK226" s="37">
        <f t="shared" si="103"/>
        <v>0</v>
      </c>
      <c r="DL226" s="37">
        <f t="shared" si="104"/>
        <v>0</v>
      </c>
      <c r="DM226" s="37"/>
      <c r="DN226" s="37"/>
      <c r="DO226" s="37">
        <f t="shared" si="105"/>
        <v>0</v>
      </c>
      <c r="DP226" s="37">
        <f t="shared" si="106"/>
        <v>0</v>
      </c>
      <c r="DQ226" s="37"/>
      <c r="DR226" s="37"/>
      <c r="DS226" s="37">
        <f t="shared" si="107"/>
        <v>0</v>
      </c>
      <c r="DT226" s="37">
        <f t="shared" si="108"/>
        <v>0</v>
      </c>
      <c r="DU226" s="37"/>
      <c r="DV226" s="37"/>
      <c r="DW226" s="37">
        <f t="shared" si="109"/>
        <v>0</v>
      </c>
      <c r="DX226" s="37">
        <f t="shared" si="110"/>
        <v>0</v>
      </c>
      <c r="DY226" s="37"/>
      <c r="DZ226" s="37"/>
      <c r="EA226" s="37">
        <f t="shared" si="111"/>
        <v>0</v>
      </c>
      <c r="EB226" s="37">
        <f t="shared" si="112"/>
        <v>0</v>
      </c>
      <c r="EC226" s="32">
        <f t="shared" si="114"/>
        <v>153368</v>
      </c>
      <c r="ED226" s="32">
        <v>0</v>
      </c>
      <c r="EE226" s="32">
        <v>0</v>
      </c>
      <c r="EF226" s="58" t="s">
        <v>1532</v>
      </c>
      <c r="EG226" s="46" t="s">
        <v>2061</v>
      </c>
      <c r="EH226" s="58" t="s">
        <v>2062</v>
      </c>
      <c r="EI226" s="46"/>
      <c r="EJ226" s="46"/>
      <c r="EK226" s="46"/>
      <c r="EL226" s="46"/>
      <c r="EM226" s="46"/>
      <c r="EN226" s="46"/>
      <c r="EO226" s="46"/>
      <c r="EP226" s="46"/>
      <c r="EQ226" s="46"/>
    </row>
    <row r="227" spans="1:147" ht="19.5" customHeight="1">
      <c r="A227" s="28"/>
      <c r="B227" s="34" t="s">
        <v>1993</v>
      </c>
      <c r="C227" s="63" t="s">
        <v>1920</v>
      </c>
      <c r="D227" s="63" t="s">
        <v>1921</v>
      </c>
      <c r="E227" s="63" t="s">
        <v>1921</v>
      </c>
      <c r="F227" s="63" t="s">
        <v>855</v>
      </c>
      <c r="G227" s="63"/>
      <c r="H227" s="63"/>
      <c r="I227" s="63">
        <v>100</v>
      </c>
      <c r="J227" s="63">
        <v>710000000</v>
      </c>
      <c r="K227" s="63" t="s">
        <v>1745</v>
      </c>
      <c r="L227" s="63" t="s">
        <v>1912</v>
      </c>
      <c r="M227" s="63" t="s">
        <v>359</v>
      </c>
      <c r="N227" s="63">
        <v>190000000</v>
      </c>
      <c r="O227" s="63" t="s">
        <v>1994</v>
      </c>
      <c r="P227" s="63"/>
      <c r="Q227" s="63" t="s">
        <v>1923</v>
      </c>
      <c r="R227" s="63"/>
      <c r="S227" s="63"/>
      <c r="T227" s="63">
        <v>0</v>
      </c>
      <c r="U227" s="63">
        <v>0</v>
      </c>
      <c r="V227" s="63">
        <v>100</v>
      </c>
      <c r="W227" s="63" t="s">
        <v>1924</v>
      </c>
      <c r="X227" s="63" t="s">
        <v>886</v>
      </c>
      <c r="Y227" s="36">
        <v>1350</v>
      </c>
      <c r="Z227" s="37">
        <v>1376</v>
      </c>
      <c r="AA227" s="37">
        <f t="shared" si="115"/>
        <v>1857600</v>
      </c>
      <c r="AB227" s="32">
        <f t="shared" si="116"/>
        <v>2080512.0000000002</v>
      </c>
      <c r="AC227" s="36">
        <v>2701</v>
      </c>
      <c r="AD227" s="37">
        <v>1376</v>
      </c>
      <c r="AE227" s="37">
        <f t="shared" si="117"/>
        <v>3716576</v>
      </c>
      <c r="AF227" s="32">
        <f t="shared" si="121"/>
        <v>4162565.1200000006</v>
      </c>
      <c r="AG227" s="36">
        <v>2701</v>
      </c>
      <c r="AH227" s="37">
        <v>1376</v>
      </c>
      <c r="AI227" s="37">
        <f t="shared" si="118"/>
        <v>3716576</v>
      </c>
      <c r="AJ227" s="32">
        <f t="shared" si="122"/>
        <v>4162565.1200000006</v>
      </c>
      <c r="AK227" s="36">
        <v>2701</v>
      </c>
      <c r="AL227" s="37">
        <v>1376</v>
      </c>
      <c r="AM227" s="37">
        <f t="shared" si="119"/>
        <v>3716576</v>
      </c>
      <c r="AN227" s="32">
        <f t="shared" si="123"/>
        <v>4162565.1200000006</v>
      </c>
      <c r="AO227" s="36">
        <v>2701</v>
      </c>
      <c r="AP227" s="37">
        <v>1376</v>
      </c>
      <c r="AQ227" s="37">
        <f t="shared" si="120"/>
        <v>3716576</v>
      </c>
      <c r="AR227" s="32">
        <f t="shared" si="124"/>
        <v>4162565.1200000006</v>
      </c>
      <c r="AS227" s="36">
        <v>2701</v>
      </c>
      <c r="AT227" s="37">
        <v>1376</v>
      </c>
      <c r="AU227" s="37">
        <f t="shared" si="125"/>
        <v>3716576</v>
      </c>
      <c r="AV227" s="32">
        <f t="shared" si="130"/>
        <v>4162565.1200000006</v>
      </c>
      <c r="AW227" s="36">
        <v>2701</v>
      </c>
      <c r="AX227" s="37">
        <v>1376</v>
      </c>
      <c r="AY227" s="37">
        <f t="shared" si="126"/>
        <v>3716576</v>
      </c>
      <c r="AZ227" s="32">
        <f t="shared" si="131"/>
        <v>4162565.1200000006</v>
      </c>
      <c r="BA227" s="36">
        <v>2701</v>
      </c>
      <c r="BB227" s="37">
        <v>1376</v>
      </c>
      <c r="BC227" s="37">
        <f t="shared" si="127"/>
        <v>3716576</v>
      </c>
      <c r="BD227" s="32">
        <f t="shared" si="132"/>
        <v>4162565.1200000006</v>
      </c>
      <c r="BE227" s="36">
        <v>2701</v>
      </c>
      <c r="BF227" s="37">
        <v>1376</v>
      </c>
      <c r="BG227" s="37">
        <f t="shared" si="128"/>
        <v>3716576</v>
      </c>
      <c r="BH227" s="32">
        <f t="shared" si="133"/>
        <v>4162565.1200000006</v>
      </c>
      <c r="BI227" s="36">
        <v>2701</v>
      </c>
      <c r="BJ227" s="37">
        <v>1376</v>
      </c>
      <c r="BK227" s="37">
        <f t="shared" si="129"/>
        <v>3716576</v>
      </c>
      <c r="BL227" s="32">
        <f t="shared" si="134"/>
        <v>4162565.1200000006</v>
      </c>
      <c r="BM227" s="37"/>
      <c r="BN227" s="37"/>
      <c r="BO227" s="37">
        <f t="shared" si="79"/>
        <v>0</v>
      </c>
      <c r="BP227" s="37">
        <f t="shared" si="80"/>
        <v>0</v>
      </c>
      <c r="BQ227" s="37"/>
      <c r="BR227" s="37"/>
      <c r="BS227" s="37">
        <f t="shared" si="81"/>
        <v>0</v>
      </c>
      <c r="BT227" s="37">
        <f t="shared" si="82"/>
        <v>0</v>
      </c>
      <c r="BU227" s="37"/>
      <c r="BV227" s="37"/>
      <c r="BW227" s="37">
        <f t="shared" si="83"/>
        <v>0</v>
      </c>
      <c r="BX227" s="37">
        <f t="shared" si="84"/>
        <v>0</v>
      </c>
      <c r="BY227" s="37"/>
      <c r="BZ227" s="37"/>
      <c r="CA227" s="37">
        <f t="shared" si="85"/>
        <v>0</v>
      </c>
      <c r="CB227" s="37">
        <f t="shared" si="86"/>
        <v>0</v>
      </c>
      <c r="CC227" s="37"/>
      <c r="CD227" s="37"/>
      <c r="CE227" s="37">
        <f t="shared" si="87"/>
        <v>0</v>
      </c>
      <c r="CF227" s="37">
        <f t="shared" si="88"/>
        <v>0</v>
      </c>
      <c r="CG227" s="37"/>
      <c r="CH227" s="37"/>
      <c r="CI227" s="37">
        <f t="shared" si="89"/>
        <v>0</v>
      </c>
      <c r="CJ227" s="37">
        <f t="shared" si="90"/>
        <v>0</v>
      </c>
      <c r="CK227" s="37"/>
      <c r="CL227" s="37"/>
      <c r="CM227" s="37">
        <f t="shared" si="91"/>
        <v>0</v>
      </c>
      <c r="CN227" s="37">
        <f t="shared" si="92"/>
        <v>0</v>
      </c>
      <c r="CO227" s="37"/>
      <c r="CP227" s="37"/>
      <c r="CQ227" s="37">
        <f t="shared" si="93"/>
        <v>0</v>
      </c>
      <c r="CR227" s="37">
        <f t="shared" si="94"/>
        <v>0</v>
      </c>
      <c r="CS227" s="37"/>
      <c r="CT227" s="37"/>
      <c r="CU227" s="37">
        <f t="shared" si="95"/>
        <v>0</v>
      </c>
      <c r="CV227" s="37">
        <f t="shared" si="96"/>
        <v>0</v>
      </c>
      <c r="CW227" s="37"/>
      <c r="CX227" s="37"/>
      <c r="CY227" s="37">
        <f t="shared" si="97"/>
        <v>0</v>
      </c>
      <c r="CZ227" s="37">
        <f t="shared" si="98"/>
        <v>0</v>
      </c>
      <c r="DA227" s="37"/>
      <c r="DB227" s="37"/>
      <c r="DC227" s="37">
        <f t="shared" si="99"/>
        <v>0</v>
      </c>
      <c r="DD227" s="37">
        <f t="shared" si="100"/>
        <v>0</v>
      </c>
      <c r="DE227" s="37"/>
      <c r="DF227" s="37"/>
      <c r="DG227" s="37">
        <f t="shared" si="101"/>
        <v>0</v>
      </c>
      <c r="DH227" s="37">
        <f t="shared" si="102"/>
        <v>0</v>
      </c>
      <c r="DI227" s="37"/>
      <c r="DJ227" s="37"/>
      <c r="DK227" s="37">
        <f t="shared" si="103"/>
        <v>0</v>
      </c>
      <c r="DL227" s="37">
        <f t="shared" si="104"/>
        <v>0</v>
      </c>
      <c r="DM227" s="37"/>
      <c r="DN227" s="37"/>
      <c r="DO227" s="37">
        <f t="shared" si="105"/>
        <v>0</v>
      </c>
      <c r="DP227" s="37">
        <f t="shared" si="106"/>
        <v>0</v>
      </c>
      <c r="DQ227" s="37"/>
      <c r="DR227" s="37"/>
      <c r="DS227" s="37">
        <f t="shared" si="107"/>
        <v>0</v>
      </c>
      <c r="DT227" s="37">
        <f t="shared" si="108"/>
        <v>0</v>
      </c>
      <c r="DU227" s="37"/>
      <c r="DV227" s="37"/>
      <c r="DW227" s="37">
        <f t="shared" si="109"/>
        <v>0</v>
      </c>
      <c r="DX227" s="37">
        <f t="shared" si="110"/>
        <v>0</v>
      </c>
      <c r="DY227" s="37"/>
      <c r="DZ227" s="37"/>
      <c r="EA227" s="37">
        <f t="shared" si="111"/>
        <v>0</v>
      </c>
      <c r="EB227" s="37">
        <f t="shared" si="112"/>
        <v>0</v>
      </c>
      <c r="EC227" s="32">
        <f t="shared" si="114"/>
        <v>25659</v>
      </c>
      <c r="ED227" s="32">
        <v>0</v>
      </c>
      <c r="EE227" s="32">
        <v>0</v>
      </c>
      <c r="EF227" s="58" t="s">
        <v>1532</v>
      </c>
      <c r="EG227" s="46" t="s">
        <v>2061</v>
      </c>
      <c r="EH227" s="58" t="s">
        <v>2062</v>
      </c>
      <c r="EI227" s="46"/>
      <c r="EJ227" s="46"/>
      <c r="EK227" s="46"/>
      <c r="EL227" s="46"/>
      <c r="EM227" s="46"/>
      <c r="EN227" s="46"/>
      <c r="EO227" s="46"/>
      <c r="EP227" s="46"/>
      <c r="EQ227" s="46"/>
    </row>
    <row r="228" spans="1:147" ht="19.5" customHeight="1">
      <c r="A228" s="28"/>
      <c r="B228" s="34" t="s">
        <v>1995</v>
      </c>
      <c r="C228" s="63" t="s">
        <v>1920</v>
      </c>
      <c r="D228" s="63" t="s">
        <v>1921</v>
      </c>
      <c r="E228" s="63" t="s">
        <v>1921</v>
      </c>
      <c r="F228" s="63" t="s">
        <v>855</v>
      </c>
      <c r="G228" s="63"/>
      <c r="H228" s="63"/>
      <c r="I228" s="63">
        <v>100</v>
      </c>
      <c r="J228" s="63">
        <v>710000000</v>
      </c>
      <c r="K228" s="63" t="s">
        <v>1745</v>
      </c>
      <c r="L228" s="63" t="s">
        <v>1912</v>
      </c>
      <c r="M228" s="63" t="s">
        <v>359</v>
      </c>
      <c r="N228" s="63">
        <v>190000000</v>
      </c>
      <c r="O228" s="63" t="s">
        <v>1996</v>
      </c>
      <c r="P228" s="63"/>
      <c r="Q228" s="63" t="s">
        <v>1923</v>
      </c>
      <c r="R228" s="63"/>
      <c r="S228" s="63"/>
      <c r="T228" s="63">
        <v>0</v>
      </c>
      <c r="U228" s="63">
        <v>0</v>
      </c>
      <c r="V228" s="63">
        <v>100</v>
      </c>
      <c r="W228" s="63" t="s">
        <v>1924</v>
      </c>
      <c r="X228" s="63" t="s">
        <v>886</v>
      </c>
      <c r="Y228" s="36">
        <v>1250</v>
      </c>
      <c r="Z228" s="37">
        <v>1376</v>
      </c>
      <c r="AA228" s="37">
        <f t="shared" si="115"/>
        <v>1720000</v>
      </c>
      <c r="AB228" s="32">
        <f t="shared" si="116"/>
        <v>1926400.0000000002</v>
      </c>
      <c r="AC228" s="36">
        <v>2500</v>
      </c>
      <c r="AD228" s="37">
        <v>1376</v>
      </c>
      <c r="AE228" s="37">
        <f t="shared" si="117"/>
        <v>3440000</v>
      </c>
      <c r="AF228" s="32">
        <f t="shared" si="121"/>
        <v>3852800.0000000005</v>
      </c>
      <c r="AG228" s="36">
        <v>2500</v>
      </c>
      <c r="AH228" s="37">
        <v>1376</v>
      </c>
      <c r="AI228" s="37">
        <f t="shared" si="118"/>
        <v>3440000</v>
      </c>
      <c r="AJ228" s="32">
        <f t="shared" si="122"/>
        <v>3852800.0000000005</v>
      </c>
      <c r="AK228" s="36">
        <v>2500</v>
      </c>
      <c r="AL228" s="37">
        <v>1376</v>
      </c>
      <c r="AM228" s="37">
        <f t="shared" si="119"/>
        <v>3440000</v>
      </c>
      <c r="AN228" s="32">
        <f t="shared" si="123"/>
        <v>3852800.0000000005</v>
      </c>
      <c r="AO228" s="36">
        <v>2500</v>
      </c>
      <c r="AP228" s="37">
        <v>1376</v>
      </c>
      <c r="AQ228" s="37">
        <f t="shared" si="120"/>
        <v>3440000</v>
      </c>
      <c r="AR228" s="32">
        <f t="shared" si="124"/>
        <v>3852800.0000000005</v>
      </c>
      <c r="AS228" s="36">
        <v>2500</v>
      </c>
      <c r="AT228" s="37">
        <v>1376</v>
      </c>
      <c r="AU228" s="37">
        <f t="shared" si="125"/>
        <v>3440000</v>
      </c>
      <c r="AV228" s="32">
        <f t="shared" si="130"/>
        <v>3852800.0000000005</v>
      </c>
      <c r="AW228" s="36">
        <v>2500</v>
      </c>
      <c r="AX228" s="37">
        <v>1376</v>
      </c>
      <c r="AY228" s="37">
        <f t="shared" si="126"/>
        <v>3440000</v>
      </c>
      <c r="AZ228" s="32">
        <f t="shared" si="131"/>
        <v>3852800.0000000005</v>
      </c>
      <c r="BA228" s="36">
        <v>2500</v>
      </c>
      <c r="BB228" s="37">
        <v>1376</v>
      </c>
      <c r="BC228" s="37">
        <f t="shared" si="127"/>
        <v>3440000</v>
      </c>
      <c r="BD228" s="32">
        <f t="shared" si="132"/>
        <v>3852800.0000000005</v>
      </c>
      <c r="BE228" s="36">
        <v>2500</v>
      </c>
      <c r="BF228" s="37">
        <v>1376</v>
      </c>
      <c r="BG228" s="37">
        <f t="shared" si="128"/>
        <v>3440000</v>
      </c>
      <c r="BH228" s="32">
        <f t="shared" si="133"/>
        <v>3852800.0000000005</v>
      </c>
      <c r="BI228" s="36">
        <v>2500</v>
      </c>
      <c r="BJ228" s="37">
        <v>1376</v>
      </c>
      <c r="BK228" s="37">
        <f t="shared" si="129"/>
        <v>3440000</v>
      </c>
      <c r="BL228" s="32">
        <f t="shared" si="134"/>
        <v>3852800.0000000005</v>
      </c>
      <c r="BM228" s="37"/>
      <c r="BN228" s="37"/>
      <c r="BO228" s="37">
        <f t="shared" si="79"/>
        <v>0</v>
      </c>
      <c r="BP228" s="37">
        <f t="shared" si="80"/>
        <v>0</v>
      </c>
      <c r="BQ228" s="37"/>
      <c r="BR228" s="37"/>
      <c r="BS228" s="37">
        <f t="shared" si="81"/>
        <v>0</v>
      </c>
      <c r="BT228" s="37">
        <f t="shared" si="82"/>
        <v>0</v>
      </c>
      <c r="BU228" s="37"/>
      <c r="BV228" s="37"/>
      <c r="BW228" s="37">
        <f t="shared" si="83"/>
        <v>0</v>
      </c>
      <c r="BX228" s="37">
        <f t="shared" si="84"/>
        <v>0</v>
      </c>
      <c r="BY228" s="37"/>
      <c r="BZ228" s="37"/>
      <c r="CA228" s="37">
        <f t="shared" si="85"/>
        <v>0</v>
      </c>
      <c r="CB228" s="37">
        <f t="shared" si="86"/>
        <v>0</v>
      </c>
      <c r="CC228" s="37"/>
      <c r="CD228" s="37"/>
      <c r="CE228" s="37">
        <f t="shared" si="87"/>
        <v>0</v>
      </c>
      <c r="CF228" s="37">
        <f t="shared" si="88"/>
        <v>0</v>
      </c>
      <c r="CG228" s="37"/>
      <c r="CH228" s="37"/>
      <c r="CI228" s="37">
        <f t="shared" si="89"/>
        <v>0</v>
      </c>
      <c r="CJ228" s="37">
        <f t="shared" si="90"/>
        <v>0</v>
      </c>
      <c r="CK228" s="37"/>
      <c r="CL228" s="37"/>
      <c r="CM228" s="37">
        <f t="shared" si="91"/>
        <v>0</v>
      </c>
      <c r="CN228" s="37">
        <f t="shared" si="92"/>
        <v>0</v>
      </c>
      <c r="CO228" s="37"/>
      <c r="CP228" s="37"/>
      <c r="CQ228" s="37">
        <f t="shared" si="93"/>
        <v>0</v>
      </c>
      <c r="CR228" s="37">
        <f t="shared" si="94"/>
        <v>0</v>
      </c>
      <c r="CS228" s="37"/>
      <c r="CT228" s="37"/>
      <c r="CU228" s="37">
        <f t="shared" si="95"/>
        <v>0</v>
      </c>
      <c r="CV228" s="37">
        <f t="shared" si="96"/>
        <v>0</v>
      </c>
      <c r="CW228" s="37"/>
      <c r="CX228" s="37"/>
      <c r="CY228" s="37">
        <f t="shared" si="97"/>
        <v>0</v>
      </c>
      <c r="CZ228" s="37">
        <f t="shared" si="98"/>
        <v>0</v>
      </c>
      <c r="DA228" s="37"/>
      <c r="DB228" s="37"/>
      <c r="DC228" s="37">
        <f t="shared" si="99"/>
        <v>0</v>
      </c>
      <c r="DD228" s="37">
        <f t="shared" si="100"/>
        <v>0</v>
      </c>
      <c r="DE228" s="37"/>
      <c r="DF228" s="37"/>
      <c r="DG228" s="37">
        <f t="shared" si="101"/>
        <v>0</v>
      </c>
      <c r="DH228" s="37">
        <f t="shared" si="102"/>
        <v>0</v>
      </c>
      <c r="DI228" s="37"/>
      <c r="DJ228" s="37"/>
      <c r="DK228" s="37">
        <f t="shared" si="103"/>
        <v>0</v>
      </c>
      <c r="DL228" s="37">
        <f t="shared" si="104"/>
        <v>0</v>
      </c>
      <c r="DM228" s="37"/>
      <c r="DN228" s="37"/>
      <c r="DO228" s="37">
        <f t="shared" si="105"/>
        <v>0</v>
      </c>
      <c r="DP228" s="37">
        <f t="shared" si="106"/>
        <v>0</v>
      </c>
      <c r="DQ228" s="37"/>
      <c r="DR228" s="37"/>
      <c r="DS228" s="37">
        <f t="shared" si="107"/>
        <v>0</v>
      </c>
      <c r="DT228" s="37">
        <f t="shared" si="108"/>
        <v>0</v>
      </c>
      <c r="DU228" s="37"/>
      <c r="DV228" s="37"/>
      <c r="DW228" s="37">
        <f t="shared" si="109"/>
        <v>0</v>
      </c>
      <c r="DX228" s="37">
        <f t="shared" si="110"/>
        <v>0</v>
      </c>
      <c r="DY228" s="37"/>
      <c r="DZ228" s="37"/>
      <c r="EA228" s="37">
        <f t="shared" si="111"/>
        <v>0</v>
      </c>
      <c r="EB228" s="37">
        <f t="shared" si="112"/>
        <v>0</v>
      </c>
      <c r="EC228" s="32">
        <f t="shared" si="114"/>
        <v>23750</v>
      </c>
      <c r="ED228" s="32">
        <v>0</v>
      </c>
      <c r="EE228" s="32">
        <v>0</v>
      </c>
      <c r="EF228" s="58" t="s">
        <v>1532</v>
      </c>
      <c r="EG228" s="46" t="s">
        <v>2061</v>
      </c>
      <c r="EH228" s="46" t="s">
        <v>2062</v>
      </c>
      <c r="EI228" s="46"/>
      <c r="EJ228" s="46"/>
      <c r="EK228" s="46"/>
      <c r="EL228" s="46"/>
      <c r="EM228" s="46"/>
      <c r="EN228" s="46"/>
      <c r="EO228" s="46"/>
      <c r="EP228" s="46"/>
      <c r="EQ228" s="46"/>
    </row>
    <row r="229" spans="1:147" ht="19.5" customHeight="1">
      <c r="A229" s="28"/>
      <c r="B229" s="34" t="s">
        <v>1997</v>
      </c>
      <c r="C229" s="63" t="s">
        <v>1920</v>
      </c>
      <c r="D229" s="63" t="s">
        <v>1921</v>
      </c>
      <c r="E229" s="63" t="s">
        <v>1921</v>
      </c>
      <c r="F229" s="63" t="s">
        <v>855</v>
      </c>
      <c r="G229" s="63"/>
      <c r="H229" s="63"/>
      <c r="I229" s="63">
        <v>100</v>
      </c>
      <c r="J229" s="63">
        <v>710000000</v>
      </c>
      <c r="K229" s="63" t="s">
        <v>1745</v>
      </c>
      <c r="L229" s="63" t="s">
        <v>1912</v>
      </c>
      <c r="M229" s="63" t="s">
        <v>359</v>
      </c>
      <c r="N229" s="27">
        <v>630000000</v>
      </c>
      <c r="O229" s="63" t="s">
        <v>1998</v>
      </c>
      <c r="P229" s="63"/>
      <c r="Q229" s="63" t="s">
        <v>1923</v>
      </c>
      <c r="R229" s="63"/>
      <c r="S229" s="63"/>
      <c r="T229" s="63">
        <v>0</v>
      </c>
      <c r="U229" s="63">
        <v>0</v>
      </c>
      <c r="V229" s="63">
        <v>100</v>
      </c>
      <c r="W229" s="63" t="s">
        <v>1924</v>
      </c>
      <c r="X229" s="63" t="s">
        <v>886</v>
      </c>
      <c r="Y229" s="36">
        <v>10500</v>
      </c>
      <c r="Z229" s="37">
        <v>1568</v>
      </c>
      <c r="AA229" s="37">
        <f t="shared" si="115"/>
        <v>16464000</v>
      </c>
      <c r="AB229" s="32">
        <f t="shared" si="116"/>
        <v>18439680</v>
      </c>
      <c r="AC229" s="36">
        <v>21000</v>
      </c>
      <c r="AD229" s="37">
        <v>1568</v>
      </c>
      <c r="AE229" s="37">
        <f t="shared" si="117"/>
        <v>32928000</v>
      </c>
      <c r="AF229" s="32">
        <f t="shared" si="121"/>
        <v>36879360</v>
      </c>
      <c r="AG229" s="36">
        <v>21000</v>
      </c>
      <c r="AH229" s="37">
        <v>1568</v>
      </c>
      <c r="AI229" s="37">
        <f t="shared" si="118"/>
        <v>32928000</v>
      </c>
      <c r="AJ229" s="32">
        <f t="shared" si="122"/>
        <v>36879360</v>
      </c>
      <c r="AK229" s="36">
        <v>21000</v>
      </c>
      <c r="AL229" s="37">
        <v>1568</v>
      </c>
      <c r="AM229" s="37">
        <f t="shared" si="119"/>
        <v>32928000</v>
      </c>
      <c r="AN229" s="32">
        <f t="shared" si="123"/>
        <v>36879360</v>
      </c>
      <c r="AO229" s="36">
        <v>21000</v>
      </c>
      <c r="AP229" s="37">
        <v>1568</v>
      </c>
      <c r="AQ229" s="37">
        <f t="shared" si="120"/>
        <v>32928000</v>
      </c>
      <c r="AR229" s="32">
        <f t="shared" si="124"/>
        <v>36879360</v>
      </c>
      <c r="AS229" s="36">
        <v>21000</v>
      </c>
      <c r="AT229" s="37">
        <v>1568</v>
      </c>
      <c r="AU229" s="37">
        <f t="shared" si="125"/>
        <v>32928000</v>
      </c>
      <c r="AV229" s="32">
        <f t="shared" si="130"/>
        <v>36879360</v>
      </c>
      <c r="AW229" s="36">
        <v>21000</v>
      </c>
      <c r="AX229" s="37">
        <v>1568</v>
      </c>
      <c r="AY229" s="37">
        <f t="shared" si="126"/>
        <v>32928000</v>
      </c>
      <c r="AZ229" s="32">
        <f t="shared" si="131"/>
        <v>36879360</v>
      </c>
      <c r="BA229" s="36">
        <v>21000</v>
      </c>
      <c r="BB229" s="37">
        <v>1568</v>
      </c>
      <c r="BC229" s="37">
        <f t="shared" si="127"/>
        <v>32928000</v>
      </c>
      <c r="BD229" s="32">
        <f t="shared" si="132"/>
        <v>36879360</v>
      </c>
      <c r="BE229" s="36">
        <v>21000</v>
      </c>
      <c r="BF229" s="37">
        <v>1568</v>
      </c>
      <c r="BG229" s="37">
        <f t="shared" si="128"/>
        <v>32928000</v>
      </c>
      <c r="BH229" s="32">
        <f t="shared" si="133"/>
        <v>36879360</v>
      </c>
      <c r="BI229" s="36">
        <v>21000</v>
      </c>
      <c r="BJ229" s="37">
        <v>1568</v>
      </c>
      <c r="BK229" s="37">
        <f t="shared" si="129"/>
        <v>32928000</v>
      </c>
      <c r="BL229" s="32">
        <f t="shared" si="134"/>
        <v>36879360</v>
      </c>
      <c r="BM229" s="37"/>
      <c r="BN229" s="37"/>
      <c r="BO229" s="37">
        <f t="shared" si="79"/>
        <v>0</v>
      </c>
      <c r="BP229" s="37">
        <f t="shared" si="80"/>
        <v>0</v>
      </c>
      <c r="BQ229" s="37"/>
      <c r="BR229" s="37"/>
      <c r="BS229" s="37">
        <f t="shared" si="81"/>
        <v>0</v>
      </c>
      <c r="BT229" s="37">
        <f t="shared" si="82"/>
        <v>0</v>
      </c>
      <c r="BU229" s="37"/>
      <c r="BV229" s="37"/>
      <c r="BW229" s="37">
        <f t="shared" si="83"/>
        <v>0</v>
      </c>
      <c r="BX229" s="37">
        <f t="shared" si="84"/>
        <v>0</v>
      </c>
      <c r="BY229" s="37"/>
      <c r="BZ229" s="37"/>
      <c r="CA229" s="37">
        <f t="shared" si="85"/>
        <v>0</v>
      </c>
      <c r="CB229" s="37">
        <f t="shared" si="86"/>
        <v>0</v>
      </c>
      <c r="CC229" s="37"/>
      <c r="CD229" s="37"/>
      <c r="CE229" s="37">
        <f t="shared" si="87"/>
        <v>0</v>
      </c>
      <c r="CF229" s="37">
        <f t="shared" si="88"/>
        <v>0</v>
      </c>
      <c r="CG229" s="37"/>
      <c r="CH229" s="37"/>
      <c r="CI229" s="37">
        <f t="shared" si="89"/>
        <v>0</v>
      </c>
      <c r="CJ229" s="37">
        <f t="shared" si="90"/>
        <v>0</v>
      </c>
      <c r="CK229" s="37"/>
      <c r="CL229" s="37"/>
      <c r="CM229" s="37">
        <f t="shared" si="91"/>
        <v>0</v>
      </c>
      <c r="CN229" s="37">
        <f t="shared" si="92"/>
        <v>0</v>
      </c>
      <c r="CO229" s="37"/>
      <c r="CP229" s="37"/>
      <c r="CQ229" s="37">
        <f t="shared" si="93"/>
        <v>0</v>
      </c>
      <c r="CR229" s="37">
        <f t="shared" si="94"/>
        <v>0</v>
      </c>
      <c r="CS229" s="37"/>
      <c r="CT229" s="37"/>
      <c r="CU229" s="37">
        <f t="shared" si="95"/>
        <v>0</v>
      </c>
      <c r="CV229" s="37">
        <f t="shared" si="96"/>
        <v>0</v>
      </c>
      <c r="CW229" s="37"/>
      <c r="CX229" s="37"/>
      <c r="CY229" s="37">
        <f t="shared" si="97"/>
        <v>0</v>
      </c>
      <c r="CZ229" s="37">
        <f t="shared" si="98"/>
        <v>0</v>
      </c>
      <c r="DA229" s="37"/>
      <c r="DB229" s="37"/>
      <c r="DC229" s="37">
        <f t="shared" si="99"/>
        <v>0</v>
      </c>
      <c r="DD229" s="37">
        <f t="shared" si="100"/>
        <v>0</v>
      </c>
      <c r="DE229" s="37"/>
      <c r="DF229" s="37"/>
      <c r="DG229" s="37">
        <f t="shared" si="101"/>
        <v>0</v>
      </c>
      <c r="DH229" s="37">
        <f t="shared" si="102"/>
        <v>0</v>
      </c>
      <c r="DI229" s="37"/>
      <c r="DJ229" s="37"/>
      <c r="DK229" s="37">
        <f t="shared" si="103"/>
        <v>0</v>
      </c>
      <c r="DL229" s="37">
        <f t="shared" si="104"/>
        <v>0</v>
      </c>
      <c r="DM229" s="37"/>
      <c r="DN229" s="37"/>
      <c r="DO229" s="37">
        <f t="shared" si="105"/>
        <v>0</v>
      </c>
      <c r="DP229" s="37">
        <f t="shared" si="106"/>
        <v>0</v>
      </c>
      <c r="DQ229" s="37"/>
      <c r="DR229" s="37"/>
      <c r="DS229" s="37">
        <f t="shared" si="107"/>
        <v>0</v>
      </c>
      <c r="DT229" s="37">
        <f t="shared" si="108"/>
        <v>0</v>
      </c>
      <c r="DU229" s="37"/>
      <c r="DV229" s="37"/>
      <c r="DW229" s="37">
        <f t="shared" si="109"/>
        <v>0</v>
      </c>
      <c r="DX229" s="37">
        <f t="shared" si="110"/>
        <v>0</v>
      </c>
      <c r="DY229" s="37"/>
      <c r="DZ229" s="37"/>
      <c r="EA229" s="37">
        <f t="shared" si="111"/>
        <v>0</v>
      </c>
      <c r="EB229" s="37">
        <f t="shared" si="112"/>
        <v>0</v>
      </c>
      <c r="EC229" s="32">
        <f t="shared" si="114"/>
        <v>199500</v>
      </c>
      <c r="ED229" s="32">
        <v>0</v>
      </c>
      <c r="EE229" s="32">
        <v>0</v>
      </c>
      <c r="EF229" s="58" t="s">
        <v>1532</v>
      </c>
      <c r="EG229" s="46" t="s">
        <v>2061</v>
      </c>
      <c r="EH229" s="46" t="s">
        <v>2062</v>
      </c>
      <c r="EI229" s="46"/>
      <c r="EJ229" s="46"/>
      <c r="EK229" s="46"/>
      <c r="EL229" s="46"/>
      <c r="EM229" s="46"/>
      <c r="EN229" s="46"/>
      <c r="EO229" s="46"/>
      <c r="EP229" s="46"/>
      <c r="EQ229" s="46"/>
    </row>
    <row r="230" spans="1:147" ht="19.5" customHeight="1">
      <c r="A230" s="28"/>
      <c r="B230" s="34" t="s">
        <v>1999</v>
      </c>
      <c r="C230" s="63" t="s">
        <v>1920</v>
      </c>
      <c r="D230" s="63" t="s">
        <v>1921</v>
      </c>
      <c r="E230" s="63" t="s">
        <v>1921</v>
      </c>
      <c r="F230" s="63" t="s">
        <v>855</v>
      </c>
      <c r="G230" s="63"/>
      <c r="H230" s="63"/>
      <c r="I230" s="63">
        <v>100</v>
      </c>
      <c r="J230" s="63">
        <v>710000000</v>
      </c>
      <c r="K230" s="63" t="s">
        <v>1745</v>
      </c>
      <c r="L230" s="63" t="s">
        <v>1912</v>
      </c>
      <c r="M230" s="63" t="s">
        <v>359</v>
      </c>
      <c r="N230" s="63" t="s">
        <v>1586</v>
      </c>
      <c r="O230" s="63" t="s">
        <v>2000</v>
      </c>
      <c r="P230" s="63"/>
      <c r="Q230" s="63" t="s">
        <v>1923</v>
      </c>
      <c r="R230" s="63"/>
      <c r="S230" s="63"/>
      <c r="T230" s="63">
        <v>0</v>
      </c>
      <c r="U230" s="63">
        <v>0</v>
      </c>
      <c r="V230" s="63">
        <v>100</v>
      </c>
      <c r="W230" s="63" t="s">
        <v>1924</v>
      </c>
      <c r="X230" s="63" t="s">
        <v>886</v>
      </c>
      <c r="Y230" s="36">
        <v>380</v>
      </c>
      <c r="Z230" s="37">
        <v>1568</v>
      </c>
      <c r="AA230" s="37">
        <f t="shared" si="115"/>
        <v>595840</v>
      </c>
      <c r="AB230" s="32">
        <f t="shared" si="116"/>
        <v>667340.8</v>
      </c>
      <c r="AC230" s="36">
        <v>760</v>
      </c>
      <c r="AD230" s="37">
        <v>1568</v>
      </c>
      <c r="AE230" s="37">
        <f t="shared" si="117"/>
        <v>1191680</v>
      </c>
      <c r="AF230" s="32">
        <f t="shared" si="121"/>
        <v>1334681.6</v>
      </c>
      <c r="AG230" s="36">
        <v>760</v>
      </c>
      <c r="AH230" s="37">
        <v>1568</v>
      </c>
      <c r="AI230" s="37">
        <f t="shared" si="118"/>
        <v>1191680</v>
      </c>
      <c r="AJ230" s="32">
        <f t="shared" si="122"/>
        <v>1334681.6</v>
      </c>
      <c r="AK230" s="36">
        <v>760</v>
      </c>
      <c r="AL230" s="37">
        <v>1568</v>
      </c>
      <c r="AM230" s="37">
        <f t="shared" si="119"/>
        <v>1191680</v>
      </c>
      <c r="AN230" s="32">
        <f t="shared" si="123"/>
        <v>1334681.6</v>
      </c>
      <c r="AO230" s="36">
        <v>760</v>
      </c>
      <c r="AP230" s="37">
        <v>1568</v>
      </c>
      <c r="AQ230" s="37">
        <f t="shared" si="120"/>
        <v>1191680</v>
      </c>
      <c r="AR230" s="32">
        <f t="shared" si="124"/>
        <v>1334681.6</v>
      </c>
      <c r="AS230" s="36">
        <v>760</v>
      </c>
      <c r="AT230" s="37">
        <v>1568</v>
      </c>
      <c r="AU230" s="37">
        <f t="shared" si="125"/>
        <v>1191680</v>
      </c>
      <c r="AV230" s="32">
        <f t="shared" si="130"/>
        <v>1334681.6</v>
      </c>
      <c r="AW230" s="36">
        <v>760</v>
      </c>
      <c r="AX230" s="37">
        <v>1568</v>
      </c>
      <c r="AY230" s="37">
        <f t="shared" si="126"/>
        <v>1191680</v>
      </c>
      <c r="AZ230" s="32">
        <f t="shared" si="131"/>
        <v>1334681.6</v>
      </c>
      <c r="BA230" s="36">
        <v>760</v>
      </c>
      <c r="BB230" s="37">
        <v>1568</v>
      </c>
      <c r="BC230" s="37">
        <f t="shared" si="127"/>
        <v>1191680</v>
      </c>
      <c r="BD230" s="32">
        <f t="shared" si="132"/>
        <v>1334681.6</v>
      </c>
      <c r="BE230" s="36">
        <v>760</v>
      </c>
      <c r="BF230" s="37">
        <v>1568</v>
      </c>
      <c r="BG230" s="37">
        <f t="shared" si="128"/>
        <v>1191680</v>
      </c>
      <c r="BH230" s="32">
        <f t="shared" si="133"/>
        <v>1334681.6</v>
      </c>
      <c r="BI230" s="36">
        <v>760</v>
      </c>
      <c r="BJ230" s="37">
        <v>1568</v>
      </c>
      <c r="BK230" s="37">
        <f t="shared" si="129"/>
        <v>1191680</v>
      </c>
      <c r="BL230" s="32">
        <f t="shared" si="134"/>
        <v>1334681.6</v>
      </c>
      <c r="BM230" s="37"/>
      <c r="BN230" s="37"/>
      <c r="BO230" s="37">
        <f t="shared" si="79"/>
        <v>0</v>
      </c>
      <c r="BP230" s="37">
        <f t="shared" si="80"/>
        <v>0</v>
      </c>
      <c r="BQ230" s="37"/>
      <c r="BR230" s="37"/>
      <c r="BS230" s="37">
        <f t="shared" si="81"/>
        <v>0</v>
      </c>
      <c r="BT230" s="37">
        <f t="shared" si="82"/>
        <v>0</v>
      </c>
      <c r="BU230" s="37"/>
      <c r="BV230" s="37"/>
      <c r="BW230" s="37">
        <f t="shared" si="83"/>
        <v>0</v>
      </c>
      <c r="BX230" s="37">
        <f t="shared" si="84"/>
        <v>0</v>
      </c>
      <c r="BY230" s="37"/>
      <c r="BZ230" s="37"/>
      <c r="CA230" s="37">
        <f t="shared" si="85"/>
        <v>0</v>
      </c>
      <c r="CB230" s="37">
        <f t="shared" si="86"/>
        <v>0</v>
      </c>
      <c r="CC230" s="37"/>
      <c r="CD230" s="37"/>
      <c r="CE230" s="37">
        <f t="shared" si="87"/>
        <v>0</v>
      </c>
      <c r="CF230" s="37">
        <f t="shared" si="88"/>
        <v>0</v>
      </c>
      <c r="CG230" s="37"/>
      <c r="CH230" s="37"/>
      <c r="CI230" s="37">
        <f t="shared" si="89"/>
        <v>0</v>
      </c>
      <c r="CJ230" s="37">
        <f t="shared" si="90"/>
        <v>0</v>
      </c>
      <c r="CK230" s="37"/>
      <c r="CL230" s="37"/>
      <c r="CM230" s="37">
        <f t="shared" si="91"/>
        <v>0</v>
      </c>
      <c r="CN230" s="37">
        <f t="shared" si="92"/>
        <v>0</v>
      </c>
      <c r="CO230" s="37"/>
      <c r="CP230" s="37"/>
      <c r="CQ230" s="37">
        <f t="shared" si="93"/>
        <v>0</v>
      </c>
      <c r="CR230" s="37">
        <f t="shared" si="94"/>
        <v>0</v>
      </c>
      <c r="CS230" s="37"/>
      <c r="CT230" s="37"/>
      <c r="CU230" s="37">
        <f t="shared" si="95"/>
        <v>0</v>
      </c>
      <c r="CV230" s="37">
        <f t="shared" si="96"/>
        <v>0</v>
      </c>
      <c r="CW230" s="37"/>
      <c r="CX230" s="37"/>
      <c r="CY230" s="37">
        <f t="shared" si="97"/>
        <v>0</v>
      </c>
      <c r="CZ230" s="37">
        <f t="shared" si="98"/>
        <v>0</v>
      </c>
      <c r="DA230" s="37"/>
      <c r="DB230" s="37"/>
      <c r="DC230" s="37">
        <f t="shared" si="99"/>
        <v>0</v>
      </c>
      <c r="DD230" s="37">
        <f t="shared" si="100"/>
        <v>0</v>
      </c>
      <c r="DE230" s="37"/>
      <c r="DF230" s="37"/>
      <c r="DG230" s="37">
        <f t="shared" si="101"/>
        <v>0</v>
      </c>
      <c r="DH230" s="37">
        <f t="shared" si="102"/>
        <v>0</v>
      </c>
      <c r="DI230" s="37"/>
      <c r="DJ230" s="37"/>
      <c r="DK230" s="37">
        <f t="shared" si="103"/>
        <v>0</v>
      </c>
      <c r="DL230" s="37">
        <f t="shared" si="104"/>
        <v>0</v>
      </c>
      <c r="DM230" s="37"/>
      <c r="DN230" s="37"/>
      <c r="DO230" s="37">
        <f t="shared" si="105"/>
        <v>0</v>
      </c>
      <c r="DP230" s="37">
        <f t="shared" si="106"/>
        <v>0</v>
      </c>
      <c r="DQ230" s="37"/>
      <c r="DR230" s="37"/>
      <c r="DS230" s="37">
        <f t="shared" si="107"/>
        <v>0</v>
      </c>
      <c r="DT230" s="37">
        <f t="shared" si="108"/>
        <v>0</v>
      </c>
      <c r="DU230" s="37"/>
      <c r="DV230" s="37"/>
      <c r="DW230" s="37">
        <f t="shared" si="109"/>
        <v>0</v>
      </c>
      <c r="DX230" s="37">
        <f t="shared" si="110"/>
        <v>0</v>
      </c>
      <c r="DY230" s="37"/>
      <c r="DZ230" s="37"/>
      <c r="EA230" s="37">
        <f t="shared" si="111"/>
        <v>0</v>
      </c>
      <c r="EB230" s="37">
        <f t="shared" si="112"/>
        <v>0</v>
      </c>
      <c r="EC230" s="32">
        <f t="shared" si="114"/>
        <v>7220</v>
      </c>
      <c r="ED230" s="32">
        <v>0</v>
      </c>
      <c r="EE230" s="32">
        <v>0</v>
      </c>
      <c r="EF230" s="58" t="s">
        <v>1532</v>
      </c>
      <c r="EG230" s="46" t="s">
        <v>2061</v>
      </c>
      <c r="EH230" s="46" t="s">
        <v>2062</v>
      </c>
      <c r="EI230" s="46"/>
      <c r="EJ230" s="46"/>
      <c r="EK230" s="46"/>
      <c r="EL230" s="46"/>
      <c r="EM230" s="46"/>
      <c r="EN230" s="46"/>
      <c r="EO230" s="46"/>
      <c r="EP230" s="46"/>
      <c r="EQ230" s="46"/>
    </row>
    <row r="231" spans="1:147" ht="19.5" customHeight="1">
      <c r="A231" s="28"/>
      <c r="B231" s="34" t="s">
        <v>2001</v>
      </c>
      <c r="C231" s="63" t="s">
        <v>1920</v>
      </c>
      <c r="D231" s="63" t="s">
        <v>1921</v>
      </c>
      <c r="E231" s="63" t="s">
        <v>1921</v>
      </c>
      <c r="F231" s="63" t="s">
        <v>855</v>
      </c>
      <c r="G231" s="63"/>
      <c r="H231" s="63"/>
      <c r="I231" s="63">
        <v>100</v>
      </c>
      <c r="J231" s="63">
        <v>710000000</v>
      </c>
      <c r="K231" s="63" t="s">
        <v>1745</v>
      </c>
      <c r="L231" s="63" t="s">
        <v>1912</v>
      </c>
      <c r="M231" s="63" t="s">
        <v>359</v>
      </c>
      <c r="N231" s="27">
        <v>630000000</v>
      </c>
      <c r="O231" s="63" t="s">
        <v>2002</v>
      </c>
      <c r="P231" s="63"/>
      <c r="Q231" s="63" t="s">
        <v>1923</v>
      </c>
      <c r="R231" s="63"/>
      <c r="S231" s="63"/>
      <c r="T231" s="63">
        <v>0</v>
      </c>
      <c r="U231" s="63">
        <v>0</v>
      </c>
      <c r="V231" s="63">
        <v>100</v>
      </c>
      <c r="W231" s="63" t="s">
        <v>1924</v>
      </c>
      <c r="X231" s="63" t="s">
        <v>886</v>
      </c>
      <c r="Y231" s="36">
        <v>4486</v>
      </c>
      <c r="Z231" s="37">
        <v>1568</v>
      </c>
      <c r="AA231" s="37">
        <f t="shared" si="115"/>
        <v>7034048</v>
      </c>
      <c r="AB231" s="32">
        <f t="shared" si="116"/>
        <v>7878133.760000001</v>
      </c>
      <c r="AC231" s="36">
        <v>8973</v>
      </c>
      <c r="AD231" s="37">
        <v>1568</v>
      </c>
      <c r="AE231" s="37">
        <f t="shared" si="117"/>
        <v>14069664</v>
      </c>
      <c r="AF231" s="32">
        <f t="shared" si="121"/>
        <v>15758023.680000002</v>
      </c>
      <c r="AG231" s="36">
        <v>8973</v>
      </c>
      <c r="AH231" s="37">
        <v>1568</v>
      </c>
      <c r="AI231" s="37">
        <f t="shared" si="118"/>
        <v>14069664</v>
      </c>
      <c r="AJ231" s="32">
        <f t="shared" si="122"/>
        <v>15758023.680000002</v>
      </c>
      <c r="AK231" s="36">
        <v>8973</v>
      </c>
      <c r="AL231" s="37">
        <v>1568</v>
      </c>
      <c r="AM231" s="37">
        <f t="shared" si="119"/>
        <v>14069664</v>
      </c>
      <c r="AN231" s="32">
        <f t="shared" si="123"/>
        <v>15758023.680000002</v>
      </c>
      <c r="AO231" s="36">
        <v>8973</v>
      </c>
      <c r="AP231" s="37">
        <v>1568</v>
      </c>
      <c r="AQ231" s="37">
        <f t="shared" si="120"/>
        <v>14069664</v>
      </c>
      <c r="AR231" s="32">
        <f t="shared" si="124"/>
        <v>15758023.680000002</v>
      </c>
      <c r="AS231" s="36">
        <v>8973</v>
      </c>
      <c r="AT231" s="37">
        <v>1568</v>
      </c>
      <c r="AU231" s="37">
        <f t="shared" si="125"/>
        <v>14069664</v>
      </c>
      <c r="AV231" s="32">
        <f t="shared" si="130"/>
        <v>15758023.680000002</v>
      </c>
      <c r="AW231" s="36">
        <v>8973</v>
      </c>
      <c r="AX231" s="37">
        <v>1568</v>
      </c>
      <c r="AY231" s="37">
        <f t="shared" si="126"/>
        <v>14069664</v>
      </c>
      <c r="AZ231" s="32">
        <f t="shared" si="131"/>
        <v>15758023.680000002</v>
      </c>
      <c r="BA231" s="36">
        <v>8973</v>
      </c>
      <c r="BB231" s="37">
        <v>1568</v>
      </c>
      <c r="BC231" s="37">
        <f t="shared" si="127"/>
        <v>14069664</v>
      </c>
      <c r="BD231" s="32">
        <f t="shared" si="132"/>
        <v>15758023.680000002</v>
      </c>
      <c r="BE231" s="36">
        <v>8973</v>
      </c>
      <c r="BF231" s="37">
        <v>1568</v>
      </c>
      <c r="BG231" s="37">
        <f t="shared" si="128"/>
        <v>14069664</v>
      </c>
      <c r="BH231" s="32">
        <f t="shared" si="133"/>
        <v>15758023.680000002</v>
      </c>
      <c r="BI231" s="36">
        <v>8973</v>
      </c>
      <c r="BJ231" s="37">
        <v>1568</v>
      </c>
      <c r="BK231" s="37">
        <f t="shared" si="129"/>
        <v>14069664</v>
      </c>
      <c r="BL231" s="32">
        <f t="shared" si="134"/>
        <v>15758023.680000002</v>
      </c>
      <c r="BM231" s="37"/>
      <c r="BN231" s="37"/>
      <c r="BO231" s="37">
        <f t="shared" si="79"/>
        <v>0</v>
      </c>
      <c r="BP231" s="37">
        <f t="shared" si="80"/>
        <v>0</v>
      </c>
      <c r="BQ231" s="37"/>
      <c r="BR231" s="37"/>
      <c r="BS231" s="37">
        <f t="shared" si="81"/>
        <v>0</v>
      </c>
      <c r="BT231" s="37">
        <f t="shared" si="82"/>
        <v>0</v>
      </c>
      <c r="BU231" s="37"/>
      <c r="BV231" s="37"/>
      <c r="BW231" s="37">
        <f t="shared" si="83"/>
        <v>0</v>
      </c>
      <c r="BX231" s="37">
        <f t="shared" si="84"/>
        <v>0</v>
      </c>
      <c r="BY231" s="37"/>
      <c r="BZ231" s="37"/>
      <c r="CA231" s="37">
        <f t="shared" si="85"/>
        <v>0</v>
      </c>
      <c r="CB231" s="37">
        <f t="shared" si="86"/>
        <v>0</v>
      </c>
      <c r="CC231" s="37"/>
      <c r="CD231" s="37"/>
      <c r="CE231" s="37">
        <f t="shared" si="87"/>
        <v>0</v>
      </c>
      <c r="CF231" s="37">
        <f t="shared" si="88"/>
        <v>0</v>
      </c>
      <c r="CG231" s="37"/>
      <c r="CH231" s="37"/>
      <c r="CI231" s="37">
        <f t="shared" si="89"/>
        <v>0</v>
      </c>
      <c r="CJ231" s="37">
        <f t="shared" si="90"/>
        <v>0</v>
      </c>
      <c r="CK231" s="37"/>
      <c r="CL231" s="37"/>
      <c r="CM231" s="37">
        <f t="shared" si="91"/>
        <v>0</v>
      </c>
      <c r="CN231" s="37">
        <f t="shared" si="92"/>
        <v>0</v>
      </c>
      <c r="CO231" s="37"/>
      <c r="CP231" s="37"/>
      <c r="CQ231" s="37">
        <f t="shared" si="93"/>
        <v>0</v>
      </c>
      <c r="CR231" s="37">
        <f t="shared" si="94"/>
        <v>0</v>
      </c>
      <c r="CS231" s="37"/>
      <c r="CT231" s="37"/>
      <c r="CU231" s="37">
        <f t="shared" si="95"/>
        <v>0</v>
      </c>
      <c r="CV231" s="37">
        <f t="shared" si="96"/>
        <v>0</v>
      </c>
      <c r="CW231" s="37"/>
      <c r="CX231" s="37"/>
      <c r="CY231" s="37">
        <f t="shared" si="97"/>
        <v>0</v>
      </c>
      <c r="CZ231" s="37">
        <f t="shared" si="98"/>
        <v>0</v>
      </c>
      <c r="DA231" s="37"/>
      <c r="DB231" s="37"/>
      <c r="DC231" s="37">
        <f t="shared" si="99"/>
        <v>0</v>
      </c>
      <c r="DD231" s="37">
        <f t="shared" si="100"/>
        <v>0</v>
      </c>
      <c r="DE231" s="37"/>
      <c r="DF231" s="37"/>
      <c r="DG231" s="37">
        <f t="shared" si="101"/>
        <v>0</v>
      </c>
      <c r="DH231" s="37">
        <f t="shared" si="102"/>
        <v>0</v>
      </c>
      <c r="DI231" s="37"/>
      <c r="DJ231" s="37"/>
      <c r="DK231" s="37">
        <f t="shared" si="103"/>
        <v>0</v>
      </c>
      <c r="DL231" s="37">
        <f t="shared" si="104"/>
        <v>0</v>
      </c>
      <c r="DM231" s="37"/>
      <c r="DN231" s="37"/>
      <c r="DO231" s="37">
        <f t="shared" si="105"/>
        <v>0</v>
      </c>
      <c r="DP231" s="37">
        <f t="shared" si="106"/>
        <v>0</v>
      </c>
      <c r="DQ231" s="37"/>
      <c r="DR231" s="37"/>
      <c r="DS231" s="37">
        <f t="shared" si="107"/>
        <v>0</v>
      </c>
      <c r="DT231" s="37">
        <f t="shared" si="108"/>
        <v>0</v>
      </c>
      <c r="DU231" s="37"/>
      <c r="DV231" s="37"/>
      <c r="DW231" s="37">
        <f t="shared" si="109"/>
        <v>0</v>
      </c>
      <c r="DX231" s="37">
        <f t="shared" si="110"/>
        <v>0</v>
      </c>
      <c r="DY231" s="37"/>
      <c r="DZ231" s="37"/>
      <c r="EA231" s="37">
        <f t="shared" si="111"/>
        <v>0</v>
      </c>
      <c r="EB231" s="37">
        <f t="shared" si="112"/>
        <v>0</v>
      </c>
      <c r="EC231" s="32">
        <f t="shared" si="114"/>
        <v>85243</v>
      </c>
      <c r="ED231" s="32">
        <v>0</v>
      </c>
      <c r="EE231" s="32">
        <v>0</v>
      </c>
      <c r="EF231" s="58" t="s">
        <v>1532</v>
      </c>
      <c r="EG231" s="46" t="s">
        <v>2061</v>
      </c>
      <c r="EH231" s="46" t="s">
        <v>2062</v>
      </c>
      <c r="EI231" s="46"/>
      <c r="EJ231" s="46"/>
      <c r="EK231" s="46"/>
      <c r="EL231" s="46"/>
      <c r="EM231" s="46"/>
      <c r="EN231" s="46"/>
      <c r="EO231" s="46"/>
      <c r="EP231" s="46"/>
      <c r="EQ231" s="46"/>
    </row>
    <row r="232" spans="1:147" ht="19.5" customHeight="1">
      <c r="A232" s="28"/>
      <c r="B232" s="34" t="s">
        <v>2003</v>
      </c>
      <c r="C232" s="63" t="s">
        <v>1920</v>
      </c>
      <c r="D232" s="63" t="s">
        <v>1921</v>
      </c>
      <c r="E232" s="63" t="s">
        <v>1921</v>
      </c>
      <c r="F232" s="63" t="s">
        <v>855</v>
      </c>
      <c r="G232" s="63"/>
      <c r="H232" s="63"/>
      <c r="I232" s="63">
        <v>100</v>
      </c>
      <c r="J232" s="63">
        <v>710000000</v>
      </c>
      <c r="K232" s="63" t="s">
        <v>1745</v>
      </c>
      <c r="L232" s="63" t="s">
        <v>1912</v>
      </c>
      <c r="M232" s="63" t="s">
        <v>359</v>
      </c>
      <c r="N232" s="27">
        <v>630000000</v>
      </c>
      <c r="O232" s="63" t="s">
        <v>2004</v>
      </c>
      <c r="P232" s="63"/>
      <c r="Q232" s="63" t="s">
        <v>1923</v>
      </c>
      <c r="R232" s="63"/>
      <c r="S232" s="63"/>
      <c r="T232" s="63">
        <v>0</v>
      </c>
      <c r="U232" s="63">
        <v>0</v>
      </c>
      <c r="V232" s="63">
        <v>100</v>
      </c>
      <c r="W232" s="63" t="s">
        <v>1924</v>
      </c>
      <c r="X232" s="63" t="s">
        <v>886</v>
      </c>
      <c r="Y232" s="36">
        <v>713</v>
      </c>
      <c r="Z232" s="37">
        <v>1568</v>
      </c>
      <c r="AA232" s="37">
        <f t="shared" si="115"/>
        <v>1117984</v>
      </c>
      <c r="AB232" s="32">
        <f t="shared" si="116"/>
        <v>1252142.08</v>
      </c>
      <c r="AC232" s="36">
        <v>1426</v>
      </c>
      <c r="AD232" s="37">
        <v>1568</v>
      </c>
      <c r="AE232" s="37">
        <f t="shared" si="117"/>
        <v>2235968</v>
      </c>
      <c r="AF232" s="32">
        <f t="shared" si="121"/>
        <v>2504284.16</v>
      </c>
      <c r="AG232" s="36">
        <v>1426</v>
      </c>
      <c r="AH232" s="37">
        <v>1568</v>
      </c>
      <c r="AI232" s="37">
        <f t="shared" si="118"/>
        <v>2235968</v>
      </c>
      <c r="AJ232" s="32">
        <f t="shared" si="122"/>
        <v>2504284.16</v>
      </c>
      <c r="AK232" s="36">
        <v>1426</v>
      </c>
      <c r="AL232" s="37">
        <v>1568</v>
      </c>
      <c r="AM232" s="37">
        <f t="shared" si="119"/>
        <v>2235968</v>
      </c>
      <c r="AN232" s="32">
        <f t="shared" si="123"/>
        <v>2504284.16</v>
      </c>
      <c r="AO232" s="36">
        <v>1426</v>
      </c>
      <c r="AP232" s="37">
        <v>1568</v>
      </c>
      <c r="AQ232" s="37">
        <f t="shared" si="120"/>
        <v>2235968</v>
      </c>
      <c r="AR232" s="32">
        <f t="shared" si="124"/>
        <v>2504284.16</v>
      </c>
      <c r="AS232" s="36">
        <v>1426</v>
      </c>
      <c r="AT232" s="37">
        <v>1568</v>
      </c>
      <c r="AU232" s="37">
        <f t="shared" si="125"/>
        <v>2235968</v>
      </c>
      <c r="AV232" s="32">
        <f t="shared" si="130"/>
        <v>2504284.16</v>
      </c>
      <c r="AW232" s="36">
        <v>1426</v>
      </c>
      <c r="AX232" s="37">
        <v>1568</v>
      </c>
      <c r="AY232" s="37">
        <f t="shared" si="126"/>
        <v>2235968</v>
      </c>
      <c r="AZ232" s="32">
        <f t="shared" si="131"/>
        <v>2504284.16</v>
      </c>
      <c r="BA232" s="36">
        <v>1426</v>
      </c>
      <c r="BB232" s="37">
        <v>1568</v>
      </c>
      <c r="BC232" s="37">
        <f t="shared" si="127"/>
        <v>2235968</v>
      </c>
      <c r="BD232" s="32">
        <f t="shared" si="132"/>
        <v>2504284.16</v>
      </c>
      <c r="BE232" s="36">
        <v>1426</v>
      </c>
      <c r="BF232" s="37">
        <v>1568</v>
      </c>
      <c r="BG232" s="37">
        <f t="shared" si="128"/>
        <v>2235968</v>
      </c>
      <c r="BH232" s="32">
        <f t="shared" si="133"/>
        <v>2504284.16</v>
      </c>
      <c r="BI232" s="36">
        <v>1426</v>
      </c>
      <c r="BJ232" s="37">
        <v>1568</v>
      </c>
      <c r="BK232" s="37">
        <f t="shared" si="129"/>
        <v>2235968</v>
      </c>
      <c r="BL232" s="32">
        <f t="shared" si="134"/>
        <v>2504284.16</v>
      </c>
      <c r="BM232" s="37"/>
      <c r="BN232" s="37"/>
      <c r="BO232" s="37">
        <f t="shared" si="79"/>
        <v>0</v>
      </c>
      <c r="BP232" s="37">
        <f t="shared" si="80"/>
        <v>0</v>
      </c>
      <c r="BQ232" s="37"/>
      <c r="BR232" s="37"/>
      <c r="BS232" s="37">
        <f t="shared" si="81"/>
        <v>0</v>
      </c>
      <c r="BT232" s="37">
        <f t="shared" si="82"/>
        <v>0</v>
      </c>
      <c r="BU232" s="37"/>
      <c r="BV232" s="37"/>
      <c r="BW232" s="37">
        <f t="shared" si="83"/>
        <v>0</v>
      </c>
      <c r="BX232" s="37">
        <f t="shared" si="84"/>
        <v>0</v>
      </c>
      <c r="BY232" s="37"/>
      <c r="BZ232" s="37"/>
      <c r="CA232" s="37">
        <f t="shared" si="85"/>
        <v>0</v>
      </c>
      <c r="CB232" s="37">
        <f t="shared" si="86"/>
        <v>0</v>
      </c>
      <c r="CC232" s="37"/>
      <c r="CD232" s="37"/>
      <c r="CE232" s="37">
        <f t="shared" si="87"/>
        <v>0</v>
      </c>
      <c r="CF232" s="37">
        <f t="shared" si="88"/>
        <v>0</v>
      </c>
      <c r="CG232" s="37"/>
      <c r="CH232" s="37"/>
      <c r="CI232" s="37">
        <f t="shared" si="89"/>
        <v>0</v>
      </c>
      <c r="CJ232" s="37">
        <f t="shared" si="90"/>
        <v>0</v>
      </c>
      <c r="CK232" s="37"/>
      <c r="CL232" s="37"/>
      <c r="CM232" s="37">
        <f t="shared" si="91"/>
        <v>0</v>
      </c>
      <c r="CN232" s="37">
        <f t="shared" si="92"/>
        <v>0</v>
      </c>
      <c r="CO232" s="37"/>
      <c r="CP232" s="37"/>
      <c r="CQ232" s="37">
        <f t="shared" si="93"/>
        <v>0</v>
      </c>
      <c r="CR232" s="37">
        <f t="shared" si="94"/>
        <v>0</v>
      </c>
      <c r="CS232" s="37"/>
      <c r="CT232" s="37"/>
      <c r="CU232" s="37">
        <f t="shared" si="95"/>
        <v>0</v>
      </c>
      <c r="CV232" s="37">
        <f t="shared" si="96"/>
        <v>0</v>
      </c>
      <c r="CW232" s="37"/>
      <c r="CX232" s="37"/>
      <c r="CY232" s="37">
        <f t="shared" si="97"/>
        <v>0</v>
      </c>
      <c r="CZ232" s="37">
        <f t="shared" si="98"/>
        <v>0</v>
      </c>
      <c r="DA232" s="37"/>
      <c r="DB232" s="37"/>
      <c r="DC232" s="37">
        <f t="shared" si="99"/>
        <v>0</v>
      </c>
      <c r="DD232" s="37">
        <f t="shared" si="100"/>
        <v>0</v>
      </c>
      <c r="DE232" s="37"/>
      <c r="DF232" s="37"/>
      <c r="DG232" s="37">
        <f t="shared" si="101"/>
        <v>0</v>
      </c>
      <c r="DH232" s="37">
        <f t="shared" si="102"/>
        <v>0</v>
      </c>
      <c r="DI232" s="37"/>
      <c r="DJ232" s="37"/>
      <c r="DK232" s="37">
        <f t="shared" si="103"/>
        <v>0</v>
      </c>
      <c r="DL232" s="37">
        <f t="shared" si="104"/>
        <v>0</v>
      </c>
      <c r="DM232" s="37"/>
      <c r="DN232" s="37"/>
      <c r="DO232" s="37">
        <f t="shared" si="105"/>
        <v>0</v>
      </c>
      <c r="DP232" s="37">
        <f t="shared" si="106"/>
        <v>0</v>
      </c>
      <c r="DQ232" s="37"/>
      <c r="DR232" s="37"/>
      <c r="DS232" s="37">
        <f t="shared" si="107"/>
        <v>0</v>
      </c>
      <c r="DT232" s="37">
        <f t="shared" si="108"/>
        <v>0</v>
      </c>
      <c r="DU232" s="37"/>
      <c r="DV232" s="37"/>
      <c r="DW232" s="37">
        <f t="shared" si="109"/>
        <v>0</v>
      </c>
      <c r="DX232" s="37">
        <f t="shared" si="110"/>
        <v>0</v>
      </c>
      <c r="DY232" s="37"/>
      <c r="DZ232" s="37"/>
      <c r="EA232" s="37">
        <f t="shared" si="111"/>
        <v>0</v>
      </c>
      <c r="EB232" s="37">
        <f t="shared" si="112"/>
        <v>0</v>
      </c>
      <c r="EC232" s="32">
        <f t="shared" si="114"/>
        <v>13547</v>
      </c>
      <c r="ED232" s="32">
        <v>0</v>
      </c>
      <c r="EE232" s="32">
        <v>0</v>
      </c>
      <c r="EF232" s="58" t="s">
        <v>1532</v>
      </c>
      <c r="EG232" s="46" t="s">
        <v>2061</v>
      </c>
      <c r="EH232" s="46" t="s">
        <v>2062</v>
      </c>
      <c r="EI232" s="46"/>
      <c r="EJ232" s="46"/>
      <c r="EK232" s="46"/>
      <c r="EL232" s="46"/>
      <c r="EM232" s="46"/>
      <c r="EN232" s="46"/>
      <c r="EO232" s="46"/>
      <c r="EP232" s="46"/>
      <c r="EQ232" s="46"/>
    </row>
    <row r="233" spans="1:147" ht="19.5" customHeight="1">
      <c r="A233" s="28"/>
      <c r="B233" s="34" t="s">
        <v>2005</v>
      </c>
      <c r="C233" s="63" t="s">
        <v>1920</v>
      </c>
      <c r="D233" s="63" t="s">
        <v>1921</v>
      </c>
      <c r="E233" s="63" t="s">
        <v>1921</v>
      </c>
      <c r="F233" s="63" t="s">
        <v>855</v>
      </c>
      <c r="G233" s="63"/>
      <c r="H233" s="63"/>
      <c r="I233" s="63">
        <v>100</v>
      </c>
      <c r="J233" s="63">
        <v>710000000</v>
      </c>
      <c r="K233" s="63" t="s">
        <v>1745</v>
      </c>
      <c r="L233" s="63" t="s">
        <v>1912</v>
      </c>
      <c r="M233" s="63" t="s">
        <v>359</v>
      </c>
      <c r="N233" s="27">
        <v>630000000</v>
      </c>
      <c r="O233" s="63" t="s">
        <v>2006</v>
      </c>
      <c r="P233" s="63"/>
      <c r="Q233" s="63" t="s">
        <v>1923</v>
      </c>
      <c r="R233" s="63"/>
      <c r="S233" s="63"/>
      <c r="T233" s="63">
        <v>0</v>
      </c>
      <c r="U233" s="63">
        <v>0</v>
      </c>
      <c r="V233" s="63">
        <v>100</v>
      </c>
      <c r="W233" s="63" t="s">
        <v>1924</v>
      </c>
      <c r="X233" s="63" t="s">
        <v>886</v>
      </c>
      <c r="Y233" s="36">
        <v>1101</v>
      </c>
      <c r="Z233" s="37">
        <v>1568</v>
      </c>
      <c r="AA233" s="37">
        <f t="shared" si="115"/>
        <v>1726368</v>
      </c>
      <c r="AB233" s="32">
        <f t="shared" si="116"/>
        <v>1933532.1600000001</v>
      </c>
      <c r="AC233" s="36">
        <v>2203</v>
      </c>
      <c r="AD233" s="37">
        <v>1568</v>
      </c>
      <c r="AE233" s="37">
        <f t="shared" si="117"/>
        <v>3454304</v>
      </c>
      <c r="AF233" s="32">
        <f t="shared" si="121"/>
        <v>3868820.4800000004</v>
      </c>
      <c r="AG233" s="36">
        <v>2203</v>
      </c>
      <c r="AH233" s="37">
        <v>1568</v>
      </c>
      <c r="AI233" s="37">
        <f t="shared" si="118"/>
        <v>3454304</v>
      </c>
      <c r="AJ233" s="32">
        <f t="shared" si="122"/>
        <v>3868820.4800000004</v>
      </c>
      <c r="AK233" s="36">
        <v>2203</v>
      </c>
      <c r="AL233" s="37">
        <v>1568</v>
      </c>
      <c r="AM233" s="37">
        <f t="shared" si="119"/>
        <v>3454304</v>
      </c>
      <c r="AN233" s="32">
        <f t="shared" si="123"/>
        <v>3868820.4800000004</v>
      </c>
      <c r="AO233" s="36">
        <v>2203</v>
      </c>
      <c r="AP233" s="37">
        <v>1568</v>
      </c>
      <c r="AQ233" s="37">
        <f t="shared" si="120"/>
        <v>3454304</v>
      </c>
      <c r="AR233" s="32">
        <f t="shared" si="124"/>
        <v>3868820.4800000004</v>
      </c>
      <c r="AS233" s="36">
        <v>2203</v>
      </c>
      <c r="AT233" s="37">
        <v>1568</v>
      </c>
      <c r="AU233" s="37">
        <f t="shared" si="125"/>
        <v>3454304</v>
      </c>
      <c r="AV233" s="32">
        <f t="shared" si="130"/>
        <v>3868820.4800000004</v>
      </c>
      <c r="AW233" s="36">
        <v>2203</v>
      </c>
      <c r="AX233" s="37">
        <v>1568</v>
      </c>
      <c r="AY233" s="37">
        <f t="shared" si="126"/>
        <v>3454304</v>
      </c>
      <c r="AZ233" s="32">
        <f t="shared" si="131"/>
        <v>3868820.4800000004</v>
      </c>
      <c r="BA233" s="36">
        <v>2203</v>
      </c>
      <c r="BB233" s="37">
        <v>1568</v>
      </c>
      <c r="BC233" s="37">
        <f t="shared" si="127"/>
        <v>3454304</v>
      </c>
      <c r="BD233" s="32">
        <f t="shared" si="132"/>
        <v>3868820.4800000004</v>
      </c>
      <c r="BE233" s="36">
        <v>2203</v>
      </c>
      <c r="BF233" s="37">
        <v>1568</v>
      </c>
      <c r="BG233" s="37">
        <f t="shared" si="128"/>
        <v>3454304</v>
      </c>
      <c r="BH233" s="32">
        <f t="shared" si="133"/>
        <v>3868820.4800000004</v>
      </c>
      <c r="BI233" s="36">
        <v>2203</v>
      </c>
      <c r="BJ233" s="37">
        <v>1568</v>
      </c>
      <c r="BK233" s="37">
        <f t="shared" si="129"/>
        <v>3454304</v>
      </c>
      <c r="BL233" s="32">
        <f t="shared" si="134"/>
        <v>3868820.4800000004</v>
      </c>
      <c r="BM233" s="37"/>
      <c r="BN233" s="37"/>
      <c r="BO233" s="37">
        <f t="shared" si="79"/>
        <v>0</v>
      </c>
      <c r="BP233" s="37">
        <f t="shared" si="80"/>
        <v>0</v>
      </c>
      <c r="BQ233" s="37"/>
      <c r="BR233" s="37"/>
      <c r="BS233" s="37">
        <f t="shared" si="81"/>
        <v>0</v>
      </c>
      <c r="BT233" s="37">
        <f t="shared" si="82"/>
        <v>0</v>
      </c>
      <c r="BU233" s="37"/>
      <c r="BV233" s="37"/>
      <c r="BW233" s="37">
        <f t="shared" si="83"/>
        <v>0</v>
      </c>
      <c r="BX233" s="37">
        <f t="shared" si="84"/>
        <v>0</v>
      </c>
      <c r="BY233" s="37"/>
      <c r="BZ233" s="37"/>
      <c r="CA233" s="37">
        <f t="shared" si="85"/>
        <v>0</v>
      </c>
      <c r="CB233" s="37">
        <f t="shared" si="86"/>
        <v>0</v>
      </c>
      <c r="CC233" s="37"/>
      <c r="CD233" s="37"/>
      <c r="CE233" s="37">
        <f t="shared" si="87"/>
        <v>0</v>
      </c>
      <c r="CF233" s="37">
        <f t="shared" si="88"/>
        <v>0</v>
      </c>
      <c r="CG233" s="37"/>
      <c r="CH233" s="37"/>
      <c r="CI233" s="37">
        <f t="shared" si="89"/>
        <v>0</v>
      </c>
      <c r="CJ233" s="37">
        <f t="shared" si="90"/>
        <v>0</v>
      </c>
      <c r="CK233" s="37"/>
      <c r="CL233" s="37"/>
      <c r="CM233" s="37">
        <f t="shared" si="91"/>
        <v>0</v>
      </c>
      <c r="CN233" s="37">
        <f t="shared" si="92"/>
        <v>0</v>
      </c>
      <c r="CO233" s="37"/>
      <c r="CP233" s="37"/>
      <c r="CQ233" s="37">
        <f t="shared" si="93"/>
        <v>0</v>
      </c>
      <c r="CR233" s="37">
        <f t="shared" si="94"/>
        <v>0</v>
      </c>
      <c r="CS233" s="37"/>
      <c r="CT233" s="37"/>
      <c r="CU233" s="37">
        <f t="shared" si="95"/>
        <v>0</v>
      </c>
      <c r="CV233" s="37">
        <f t="shared" si="96"/>
        <v>0</v>
      </c>
      <c r="CW233" s="37"/>
      <c r="CX233" s="37"/>
      <c r="CY233" s="37">
        <f t="shared" si="97"/>
        <v>0</v>
      </c>
      <c r="CZ233" s="37">
        <f t="shared" si="98"/>
        <v>0</v>
      </c>
      <c r="DA233" s="37"/>
      <c r="DB233" s="37"/>
      <c r="DC233" s="37">
        <f t="shared" si="99"/>
        <v>0</v>
      </c>
      <c r="DD233" s="37">
        <f t="shared" si="100"/>
        <v>0</v>
      </c>
      <c r="DE233" s="37"/>
      <c r="DF233" s="37"/>
      <c r="DG233" s="37">
        <f t="shared" si="101"/>
        <v>0</v>
      </c>
      <c r="DH233" s="37">
        <f t="shared" si="102"/>
        <v>0</v>
      </c>
      <c r="DI233" s="37"/>
      <c r="DJ233" s="37"/>
      <c r="DK233" s="37">
        <f t="shared" si="103"/>
        <v>0</v>
      </c>
      <c r="DL233" s="37">
        <f t="shared" si="104"/>
        <v>0</v>
      </c>
      <c r="DM233" s="37"/>
      <c r="DN233" s="37"/>
      <c r="DO233" s="37">
        <f t="shared" si="105"/>
        <v>0</v>
      </c>
      <c r="DP233" s="37">
        <f t="shared" si="106"/>
        <v>0</v>
      </c>
      <c r="DQ233" s="37"/>
      <c r="DR233" s="37"/>
      <c r="DS233" s="37">
        <f t="shared" si="107"/>
        <v>0</v>
      </c>
      <c r="DT233" s="37">
        <f t="shared" si="108"/>
        <v>0</v>
      </c>
      <c r="DU233" s="37"/>
      <c r="DV233" s="37"/>
      <c r="DW233" s="37">
        <f t="shared" si="109"/>
        <v>0</v>
      </c>
      <c r="DX233" s="37">
        <f t="shared" si="110"/>
        <v>0</v>
      </c>
      <c r="DY233" s="37"/>
      <c r="DZ233" s="37"/>
      <c r="EA233" s="37">
        <f t="shared" si="111"/>
        <v>0</v>
      </c>
      <c r="EB233" s="37">
        <f t="shared" si="112"/>
        <v>0</v>
      </c>
      <c r="EC233" s="32">
        <f t="shared" si="114"/>
        <v>20928</v>
      </c>
      <c r="ED233" s="32">
        <v>0</v>
      </c>
      <c r="EE233" s="32">
        <v>0</v>
      </c>
      <c r="EF233" s="58" t="s">
        <v>1532</v>
      </c>
      <c r="EG233" s="46" t="s">
        <v>2061</v>
      </c>
      <c r="EH233" s="46" t="s">
        <v>2062</v>
      </c>
      <c r="EI233" s="46"/>
      <c r="EJ233" s="46"/>
      <c r="EK233" s="46"/>
      <c r="EL233" s="46"/>
      <c r="EM233" s="46"/>
      <c r="EN233" s="46"/>
      <c r="EO233" s="46"/>
      <c r="EP233" s="46"/>
      <c r="EQ233" s="46"/>
    </row>
    <row r="234" spans="1:147" ht="19.5" customHeight="1">
      <c r="A234" s="28"/>
      <c r="B234" s="34" t="s">
        <v>2007</v>
      </c>
      <c r="C234" s="63" t="s">
        <v>1920</v>
      </c>
      <c r="D234" s="63" t="s">
        <v>1921</v>
      </c>
      <c r="E234" s="63" t="s">
        <v>1921</v>
      </c>
      <c r="F234" s="63" t="s">
        <v>855</v>
      </c>
      <c r="G234" s="63"/>
      <c r="H234" s="63"/>
      <c r="I234" s="63">
        <v>100</v>
      </c>
      <c r="J234" s="63">
        <v>710000000</v>
      </c>
      <c r="K234" s="63" t="s">
        <v>1745</v>
      </c>
      <c r="L234" s="63" t="s">
        <v>1912</v>
      </c>
      <c r="M234" s="63" t="s">
        <v>359</v>
      </c>
      <c r="N234" s="27">
        <v>630000000</v>
      </c>
      <c r="O234" s="63" t="s">
        <v>2008</v>
      </c>
      <c r="P234" s="63"/>
      <c r="Q234" s="63" t="s">
        <v>1923</v>
      </c>
      <c r="R234" s="63"/>
      <c r="S234" s="63"/>
      <c r="T234" s="63">
        <v>0</v>
      </c>
      <c r="U234" s="63">
        <v>0</v>
      </c>
      <c r="V234" s="63">
        <v>100</v>
      </c>
      <c r="W234" s="63" t="s">
        <v>1924</v>
      </c>
      <c r="X234" s="63" t="s">
        <v>886</v>
      </c>
      <c r="Y234" s="36">
        <v>1059</v>
      </c>
      <c r="Z234" s="37">
        <v>1568</v>
      </c>
      <c r="AA234" s="37">
        <f t="shared" si="115"/>
        <v>1660512</v>
      </c>
      <c r="AB234" s="32">
        <f t="shared" si="116"/>
        <v>1859773.4400000002</v>
      </c>
      <c r="AC234" s="36">
        <v>2119</v>
      </c>
      <c r="AD234" s="37">
        <v>1568</v>
      </c>
      <c r="AE234" s="37">
        <f t="shared" si="117"/>
        <v>3322592</v>
      </c>
      <c r="AF234" s="32">
        <f t="shared" si="121"/>
        <v>3721303.0400000005</v>
      </c>
      <c r="AG234" s="36">
        <v>2119</v>
      </c>
      <c r="AH234" s="37">
        <v>1568</v>
      </c>
      <c r="AI234" s="37">
        <f t="shared" si="118"/>
        <v>3322592</v>
      </c>
      <c r="AJ234" s="32">
        <f t="shared" si="122"/>
        <v>3721303.0400000005</v>
      </c>
      <c r="AK234" s="36">
        <v>2119</v>
      </c>
      <c r="AL234" s="37">
        <v>1568</v>
      </c>
      <c r="AM234" s="37">
        <f t="shared" si="119"/>
        <v>3322592</v>
      </c>
      <c r="AN234" s="32">
        <f t="shared" si="123"/>
        <v>3721303.0400000005</v>
      </c>
      <c r="AO234" s="36">
        <v>2119</v>
      </c>
      <c r="AP234" s="37">
        <v>1568</v>
      </c>
      <c r="AQ234" s="37">
        <f t="shared" si="120"/>
        <v>3322592</v>
      </c>
      <c r="AR234" s="32">
        <f t="shared" si="124"/>
        <v>3721303.0400000005</v>
      </c>
      <c r="AS234" s="36">
        <v>2119</v>
      </c>
      <c r="AT234" s="37">
        <v>1568</v>
      </c>
      <c r="AU234" s="37">
        <f t="shared" si="125"/>
        <v>3322592</v>
      </c>
      <c r="AV234" s="32">
        <f t="shared" si="130"/>
        <v>3721303.0400000005</v>
      </c>
      <c r="AW234" s="36">
        <v>2119</v>
      </c>
      <c r="AX234" s="37">
        <v>1568</v>
      </c>
      <c r="AY234" s="37">
        <f t="shared" si="126"/>
        <v>3322592</v>
      </c>
      <c r="AZ234" s="32">
        <f t="shared" si="131"/>
        <v>3721303.0400000005</v>
      </c>
      <c r="BA234" s="36">
        <v>2119</v>
      </c>
      <c r="BB234" s="37">
        <v>1568</v>
      </c>
      <c r="BC234" s="37">
        <f t="shared" si="127"/>
        <v>3322592</v>
      </c>
      <c r="BD234" s="32">
        <f t="shared" si="132"/>
        <v>3721303.0400000005</v>
      </c>
      <c r="BE234" s="36">
        <v>2119</v>
      </c>
      <c r="BF234" s="37">
        <v>1568</v>
      </c>
      <c r="BG234" s="37">
        <f t="shared" si="128"/>
        <v>3322592</v>
      </c>
      <c r="BH234" s="32">
        <f t="shared" si="133"/>
        <v>3721303.0400000005</v>
      </c>
      <c r="BI234" s="36">
        <v>2119</v>
      </c>
      <c r="BJ234" s="37">
        <v>1568</v>
      </c>
      <c r="BK234" s="37">
        <f t="shared" si="129"/>
        <v>3322592</v>
      </c>
      <c r="BL234" s="32">
        <f t="shared" si="134"/>
        <v>3721303.0400000005</v>
      </c>
      <c r="BM234" s="37"/>
      <c r="BN234" s="37"/>
      <c r="BO234" s="37">
        <f t="shared" si="79"/>
        <v>0</v>
      </c>
      <c r="BP234" s="37">
        <f t="shared" si="80"/>
        <v>0</v>
      </c>
      <c r="BQ234" s="37"/>
      <c r="BR234" s="37"/>
      <c r="BS234" s="37">
        <f t="shared" si="81"/>
        <v>0</v>
      </c>
      <c r="BT234" s="37">
        <f t="shared" si="82"/>
        <v>0</v>
      </c>
      <c r="BU234" s="37"/>
      <c r="BV234" s="37"/>
      <c r="BW234" s="37">
        <f t="shared" si="83"/>
        <v>0</v>
      </c>
      <c r="BX234" s="37">
        <f t="shared" si="84"/>
        <v>0</v>
      </c>
      <c r="BY234" s="37"/>
      <c r="BZ234" s="37"/>
      <c r="CA234" s="37">
        <f t="shared" si="85"/>
        <v>0</v>
      </c>
      <c r="CB234" s="37">
        <f t="shared" si="86"/>
        <v>0</v>
      </c>
      <c r="CC234" s="37"/>
      <c r="CD234" s="37"/>
      <c r="CE234" s="37">
        <f t="shared" si="87"/>
        <v>0</v>
      </c>
      <c r="CF234" s="37">
        <f t="shared" si="88"/>
        <v>0</v>
      </c>
      <c r="CG234" s="37"/>
      <c r="CH234" s="37"/>
      <c r="CI234" s="37">
        <f t="shared" si="89"/>
        <v>0</v>
      </c>
      <c r="CJ234" s="37">
        <f t="shared" si="90"/>
        <v>0</v>
      </c>
      <c r="CK234" s="37"/>
      <c r="CL234" s="37"/>
      <c r="CM234" s="37">
        <f t="shared" si="91"/>
        <v>0</v>
      </c>
      <c r="CN234" s="37">
        <f t="shared" si="92"/>
        <v>0</v>
      </c>
      <c r="CO234" s="37"/>
      <c r="CP234" s="37"/>
      <c r="CQ234" s="37">
        <f t="shared" si="93"/>
        <v>0</v>
      </c>
      <c r="CR234" s="37">
        <f t="shared" si="94"/>
        <v>0</v>
      </c>
      <c r="CS234" s="37"/>
      <c r="CT234" s="37"/>
      <c r="CU234" s="37">
        <f t="shared" si="95"/>
        <v>0</v>
      </c>
      <c r="CV234" s="37">
        <f t="shared" si="96"/>
        <v>0</v>
      </c>
      <c r="CW234" s="37"/>
      <c r="CX234" s="37"/>
      <c r="CY234" s="37">
        <f t="shared" si="97"/>
        <v>0</v>
      </c>
      <c r="CZ234" s="37">
        <f t="shared" si="98"/>
        <v>0</v>
      </c>
      <c r="DA234" s="37"/>
      <c r="DB234" s="37"/>
      <c r="DC234" s="37">
        <f t="shared" si="99"/>
        <v>0</v>
      </c>
      <c r="DD234" s="37">
        <f t="shared" si="100"/>
        <v>0</v>
      </c>
      <c r="DE234" s="37"/>
      <c r="DF234" s="37"/>
      <c r="DG234" s="37">
        <f t="shared" si="101"/>
        <v>0</v>
      </c>
      <c r="DH234" s="37">
        <f t="shared" si="102"/>
        <v>0</v>
      </c>
      <c r="DI234" s="37"/>
      <c r="DJ234" s="37"/>
      <c r="DK234" s="37">
        <f t="shared" si="103"/>
        <v>0</v>
      </c>
      <c r="DL234" s="37">
        <f t="shared" si="104"/>
        <v>0</v>
      </c>
      <c r="DM234" s="37"/>
      <c r="DN234" s="37"/>
      <c r="DO234" s="37">
        <f t="shared" si="105"/>
        <v>0</v>
      </c>
      <c r="DP234" s="37">
        <f t="shared" si="106"/>
        <v>0</v>
      </c>
      <c r="DQ234" s="37"/>
      <c r="DR234" s="37"/>
      <c r="DS234" s="37">
        <f t="shared" si="107"/>
        <v>0</v>
      </c>
      <c r="DT234" s="37">
        <f t="shared" si="108"/>
        <v>0</v>
      </c>
      <c r="DU234" s="37"/>
      <c r="DV234" s="37"/>
      <c r="DW234" s="37">
        <f t="shared" si="109"/>
        <v>0</v>
      </c>
      <c r="DX234" s="37">
        <f t="shared" si="110"/>
        <v>0</v>
      </c>
      <c r="DY234" s="37"/>
      <c r="DZ234" s="37"/>
      <c r="EA234" s="37">
        <f t="shared" si="111"/>
        <v>0</v>
      </c>
      <c r="EB234" s="37">
        <f t="shared" si="112"/>
        <v>0</v>
      </c>
      <c r="EC234" s="32">
        <f t="shared" si="114"/>
        <v>20130</v>
      </c>
      <c r="ED234" s="32">
        <v>0</v>
      </c>
      <c r="EE234" s="32">
        <v>0</v>
      </c>
      <c r="EF234" s="58" t="s">
        <v>1532</v>
      </c>
      <c r="EG234" s="46" t="s">
        <v>2061</v>
      </c>
      <c r="EH234" s="46" t="s">
        <v>2062</v>
      </c>
      <c r="EI234" s="46"/>
      <c r="EJ234" s="46"/>
      <c r="EK234" s="46"/>
      <c r="EL234" s="46"/>
      <c r="EM234" s="46"/>
      <c r="EN234" s="46"/>
      <c r="EO234" s="46"/>
      <c r="EP234" s="46"/>
      <c r="EQ234" s="46"/>
    </row>
    <row r="235" spans="1:147" ht="19.5" customHeight="1">
      <c r="A235" s="28"/>
      <c r="B235" s="34" t="s">
        <v>2009</v>
      </c>
      <c r="C235" s="63" t="s">
        <v>1920</v>
      </c>
      <c r="D235" s="63" t="s">
        <v>1921</v>
      </c>
      <c r="E235" s="63" t="s">
        <v>1921</v>
      </c>
      <c r="F235" s="63" t="s">
        <v>855</v>
      </c>
      <c r="G235" s="63"/>
      <c r="H235" s="63"/>
      <c r="I235" s="63">
        <v>100</v>
      </c>
      <c r="J235" s="63">
        <v>710000000</v>
      </c>
      <c r="K235" s="63" t="s">
        <v>1745</v>
      </c>
      <c r="L235" s="63" t="s">
        <v>1912</v>
      </c>
      <c r="M235" s="63" t="s">
        <v>359</v>
      </c>
      <c r="N235" s="27">
        <v>630000000</v>
      </c>
      <c r="O235" s="63" t="s">
        <v>2010</v>
      </c>
      <c r="P235" s="63"/>
      <c r="Q235" s="63" t="s">
        <v>1923</v>
      </c>
      <c r="R235" s="63"/>
      <c r="S235" s="63"/>
      <c r="T235" s="63">
        <v>0</v>
      </c>
      <c r="U235" s="63">
        <v>0</v>
      </c>
      <c r="V235" s="63">
        <v>100</v>
      </c>
      <c r="W235" s="63" t="s">
        <v>1924</v>
      </c>
      <c r="X235" s="63" t="s">
        <v>886</v>
      </c>
      <c r="Y235" s="36">
        <v>178</v>
      </c>
      <c r="Z235" s="37">
        <v>1568</v>
      </c>
      <c r="AA235" s="37">
        <f t="shared" si="115"/>
        <v>279104</v>
      </c>
      <c r="AB235" s="32">
        <f t="shared" si="116"/>
        <v>312596.48000000004</v>
      </c>
      <c r="AC235" s="36">
        <v>356</v>
      </c>
      <c r="AD235" s="37">
        <v>1568</v>
      </c>
      <c r="AE235" s="37">
        <f t="shared" si="117"/>
        <v>558208</v>
      </c>
      <c r="AF235" s="32">
        <f t="shared" si="121"/>
        <v>625192.9600000001</v>
      </c>
      <c r="AG235" s="36">
        <v>356</v>
      </c>
      <c r="AH235" s="37">
        <v>1568</v>
      </c>
      <c r="AI235" s="37">
        <f t="shared" si="118"/>
        <v>558208</v>
      </c>
      <c r="AJ235" s="32">
        <f t="shared" si="122"/>
        <v>625192.9600000001</v>
      </c>
      <c r="AK235" s="36">
        <v>356</v>
      </c>
      <c r="AL235" s="37">
        <v>1568</v>
      </c>
      <c r="AM235" s="37">
        <f t="shared" si="119"/>
        <v>558208</v>
      </c>
      <c r="AN235" s="32">
        <f t="shared" si="123"/>
        <v>625192.9600000001</v>
      </c>
      <c r="AO235" s="36">
        <v>356</v>
      </c>
      <c r="AP235" s="37">
        <v>1568</v>
      </c>
      <c r="AQ235" s="37">
        <f t="shared" si="120"/>
        <v>558208</v>
      </c>
      <c r="AR235" s="32">
        <f t="shared" si="124"/>
        <v>625192.9600000001</v>
      </c>
      <c r="AS235" s="36">
        <v>356</v>
      </c>
      <c r="AT235" s="37">
        <v>1568</v>
      </c>
      <c r="AU235" s="37">
        <f t="shared" si="125"/>
        <v>558208</v>
      </c>
      <c r="AV235" s="32">
        <f t="shared" si="130"/>
        <v>625192.9600000001</v>
      </c>
      <c r="AW235" s="36">
        <v>356</v>
      </c>
      <c r="AX235" s="37">
        <v>1568</v>
      </c>
      <c r="AY235" s="37">
        <f t="shared" si="126"/>
        <v>558208</v>
      </c>
      <c r="AZ235" s="32">
        <f t="shared" si="131"/>
        <v>625192.9600000001</v>
      </c>
      <c r="BA235" s="36">
        <v>356</v>
      </c>
      <c r="BB235" s="37">
        <v>1568</v>
      </c>
      <c r="BC235" s="37">
        <f t="shared" si="127"/>
        <v>558208</v>
      </c>
      <c r="BD235" s="32">
        <f t="shared" si="132"/>
        <v>625192.9600000001</v>
      </c>
      <c r="BE235" s="36">
        <v>356</v>
      </c>
      <c r="BF235" s="37">
        <v>1568</v>
      </c>
      <c r="BG235" s="37">
        <f t="shared" si="128"/>
        <v>558208</v>
      </c>
      <c r="BH235" s="32">
        <f t="shared" si="133"/>
        <v>625192.9600000001</v>
      </c>
      <c r="BI235" s="36">
        <v>356</v>
      </c>
      <c r="BJ235" s="37">
        <v>1568</v>
      </c>
      <c r="BK235" s="37">
        <f t="shared" si="129"/>
        <v>558208</v>
      </c>
      <c r="BL235" s="32">
        <f t="shared" si="134"/>
        <v>625192.9600000001</v>
      </c>
      <c r="BM235" s="37"/>
      <c r="BN235" s="37"/>
      <c r="BO235" s="37">
        <f t="shared" si="79"/>
        <v>0</v>
      </c>
      <c r="BP235" s="37">
        <f t="shared" si="80"/>
        <v>0</v>
      </c>
      <c r="BQ235" s="37"/>
      <c r="BR235" s="37"/>
      <c r="BS235" s="37">
        <f t="shared" si="81"/>
        <v>0</v>
      </c>
      <c r="BT235" s="37">
        <f t="shared" si="82"/>
        <v>0</v>
      </c>
      <c r="BU235" s="37"/>
      <c r="BV235" s="37"/>
      <c r="BW235" s="37">
        <f t="shared" si="83"/>
        <v>0</v>
      </c>
      <c r="BX235" s="37">
        <f t="shared" si="84"/>
        <v>0</v>
      </c>
      <c r="BY235" s="37"/>
      <c r="BZ235" s="37"/>
      <c r="CA235" s="37">
        <f t="shared" si="85"/>
        <v>0</v>
      </c>
      <c r="CB235" s="37">
        <f t="shared" si="86"/>
        <v>0</v>
      </c>
      <c r="CC235" s="37"/>
      <c r="CD235" s="37"/>
      <c r="CE235" s="37">
        <f t="shared" si="87"/>
        <v>0</v>
      </c>
      <c r="CF235" s="37">
        <f t="shared" si="88"/>
        <v>0</v>
      </c>
      <c r="CG235" s="37"/>
      <c r="CH235" s="37"/>
      <c r="CI235" s="37">
        <f t="shared" si="89"/>
        <v>0</v>
      </c>
      <c r="CJ235" s="37">
        <f t="shared" si="90"/>
        <v>0</v>
      </c>
      <c r="CK235" s="37"/>
      <c r="CL235" s="37"/>
      <c r="CM235" s="37">
        <f t="shared" si="91"/>
        <v>0</v>
      </c>
      <c r="CN235" s="37">
        <f t="shared" si="92"/>
        <v>0</v>
      </c>
      <c r="CO235" s="37"/>
      <c r="CP235" s="37"/>
      <c r="CQ235" s="37">
        <f t="shared" si="93"/>
        <v>0</v>
      </c>
      <c r="CR235" s="37">
        <f t="shared" si="94"/>
        <v>0</v>
      </c>
      <c r="CS235" s="37"/>
      <c r="CT235" s="37"/>
      <c r="CU235" s="37">
        <f t="shared" si="95"/>
        <v>0</v>
      </c>
      <c r="CV235" s="37">
        <f t="shared" si="96"/>
        <v>0</v>
      </c>
      <c r="CW235" s="37"/>
      <c r="CX235" s="37"/>
      <c r="CY235" s="37">
        <f t="shared" si="97"/>
        <v>0</v>
      </c>
      <c r="CZ235" s="37">
        <f t="shared" si="98"/>
        <v>0</v>
      </c>
      <c r="DA235" s="37"/>
      <c r="DB235" s="37"/>
      <c r="DC235" s="37">
        <f t="shared" si="99"/>
        <v>0</v>
      </c>
      <c r="DD235" s="37">
        <f t="shared" si="100"/>
        <v>0</v>
      </c>
      <c r="DE235" s="37"/>
      <c r="DF235" s="37"/>
      <c r="DG235" s="37">
        <f t="shared" si="101"/>
        <v>0</v>
      </c>
      <c r="DH235" s="37">
        <f t="shared" si="102"/>
        <v>0</v>
      </c>
      <c r="DI235" s="37"/>
      <c r="DJ235" s="37"/>
      <c r="DK235" s="37">
        <f t="shared" si="103"/>
        <v>0</v>
      </c>
      <c r="DL235" s="37">
        <f t="shared" si="104"/>
        <v>0</v>
      </c>
      <c r="DM235" s="37"/>
      <c r="DN235" s="37"/>
      <c r="DO235" s="37">
        <f t="shared" si="105"/>
        <v>0</v>
      </c>
      <c r="DP235" s="37">
        <f t="shared" si="106"/>
        <v>0</v>
      </c>
      <c r="DQ235" s="37"/>
      <c r="DR235" s="37"/>
      <c r="DS235" s="37">
        <f t="shared" si="107"/>
        <v>0</v>
      </c>
      <c r="DT235" s="37">
        <f t="shared" si="108"/>
        <v>0</v>
      </c>
      <c r="DU235" s="37"/>
      <c r="DV235" s="37"/>
      <c r="DW235" s="37">
        <f t="shared" si="109"/>
        <v>0</v>
      </c>
      <c r="DX235" s="37">
        <f t="shared" si="110"/>
        <v>0</v>
      </c>
      <c r="DY235" s="37"/>
      <c r="DZ235" s="37"/>
      <c r="EA235" s="37">
        <f t="shared" si="111"/>
        <v>0</v>
      </c>
      <c r="EB235" s="37">
        <f t="shared" si="112"/>
        <v>0</v>
      </c>
      <c r="EC235" s="32">
        <f t="shared" si="114"/>
        <v>3382</v>
      </c>
      <c r="ED235" s="32">
        <v>0</v>
      </c>
      <c r="EE235" s="32">
        <v>0</v>
      </c>
      <c r="EF235" s="58" t="s">
        <v>1532</v>
      </c>
      <c r="EG235" s="46" t="s">
        <v>2061</v>
      </c>
      <c r="EH235" s="46" t="s">
        <v>2062</v>
      </c>
      <c r="EI235" s="46"/>
      <c r="EJ235" s="46"/>
      <c r="EK235" s="46"/>
      <c r="EL235" s="46"/>
      <c r="EM235" s="46"/>
      <c r="EN235" s="46"/>
      <c r="EO235" s="46"/>
      <c r="EP235" s="46"/>
      <c r="EQ235" s="46"/>
    </row>
    <row r="236" spans="1:147" ht="19.5" customHeight="1">
      <c r="A236" s="28"/>
      <c r="B236" s="34" t="s">
        <v>2011</v>
      </c>
      <c r="C236" s="63" t="s">
        <v>1920</v>
      </c>
      <c r="D236" s="63" t="s">
        <v>1921</v>
      </c>
      <c r="E236" s="63" t="s">
        <v>1921</v>
      </c>
      <c r="F236" s="63" t="s">
        <v>855</v>
      </c>
      <c r="G236" s="63"/>
      <c r="H236" s="63"/>
      <c r="I236" s="63">
        <v>100</v>
      </c>
      <c r="J236" s="63">
        <v>710000000</v>
      </c>
      <c r="K236" s="63" t="s">
        <v>1745</v>
      </c>
      <c r="L236" s="63" t="s">
        <v>1912</v>
      </c>
      <c r="M236" s="63" t="s">
        <v>359</v>
      </c>
      <c r="N236" s="27">
        <v>630000000</v>
      </c>
      <c r="O236" s="63" t="s">
        <v>2012</v>
      </c>
      <c r="P236" s="63"/>
      <c r="Q236" s="63" t="s">
        <v>1923</v>
      </c>
      <c r="R236" s="63"/>
      <c r="S236" s="63"/>
      <c r="T236" s="63">
        <v>0</v>
      </c>
      <c r="U236" s="63">
        <v>0</v>
      </c>
      <c r="V236" s="63">
        <v>100</v>
      </c>
      <c r="W236" s="63" t="s">
        <v>1924</v>
      </c>
      <c r="X236" s="63" t="s">
        <v>886</v>
      </c>
      <c r="Y236" s="36">
        <v>631</v>
      </c>
      <c r="Z236" s="37">
        <v>1568</v>
      </c>
      <c r="AA236" s="37">
        <f t="shared" si="115"/>
        <v>989408</v>
      </c>
      <c r="AB236" s="32">
        <f t="shared" si="116"/>
        <v>1108136.9600000002</v>
      </c>
      <c r="AC236" s="36">
        <v>1263</v>
      </c>
      <c r="AD236" s="37">
        <v>1568</v>
      </c>
      <c r="AE236" s="37">
        <f t="shared" si="117"/>
        <v>1980384</v>
      </c>
      <c r="AF236" s="32">
        <f t="shared" si="121"/>
        <v>2218030.08</v>
      </c>
      <c r="AG236" s="36">
        <v>1263</v>
      </c>
      <c r="AH236" s="37">
        <v>1568</v>
      </c>
      <c r="AI236" s="37">
        <f t="shared" si="118"/>
        <v>1980384</v>
      </c>
      <c r="AJ236" s="32">
        <f t="shared" si="122"/>
        <v>2218030.08</v>
      </c>
      <c r="AK236" s="36">
        <v>1263</v>
      </c>
      <c r="AL236" s="37">
        <v>1568</v>
      </c>
      <c r="AM236" s="37">
        <f t="shared" si="119"/>
        <v>1980384</v>
      </c>
      <c r="AN236" s="32">
        <f t="shared" si="123"/>
        <v>2218030.08</v>
      </c>
      <c r="AO236" s="36">
        <v>1263</v>
      </c>
      <c r="AP236" s="37">
        <v>1568</v>
      </c>
      <c r="AQ236" s="37">
        <f t="shared" si="120"/>
        <v>1980384</v>
      </c>
      <c r="AR236" s="32">
        <f t="shared" si="124"/>
        <v>2218030.08</v>
      </c>
      <c r="AS236" s="36">
        <v>1263</v>
      </c>
      <c r="AT236" s="37">
        <v>1568</v>
      </c>
      <c r="AU236" s="37">
        <f t="shared" si="125"/>
        <v>1980384</v>
      </c>
      <c r="AV236" s="32">
        <f t="shared" si="130"/>
        <v>2218030.08</v>
      </c>
      <c r="AW236" s="36">
        <v>1263</v>
      </c>
      <c r="AX236" s="37">
        <v>1568</v>
      </c>
      <c r="AY236" s="37">
        <f t="shared" si="126"/>
        <v>1980384</v>
      </c>
      <c r="AZ236" s="32">
        <f t="shared" si="131"/>
        <v>2218030.08</v>
      </c>
      <c r="BA236" s="36">
        <v>1263</v>
      </c>
      <c r="BB236" s="37">
        <v>1568</v>
      </c>
      <c r="BC236" s="37">
        <f t="shared" si="127"/>
        <v>1980384</v>
      </c>
      <c r="BD236" s="32">
        <f t="shared" si="132"/>
        <v>2218030.08</v>
      </c>
      <c r="BE236" s="36">
        <v>1263</v>
      </c>
      <c r="BF236" s="37">
        <v>1568</v>
      </c>
      <c r="BG236" s="37">
        <f t="shared" si="128"/>
        <v>1980384</v>
      </c>
      <c r="BH236" s="32">
        <f t="shared" si="133"/>
        <v>2218030.08</v>
      </c>
      <c r="BI236" s="36">
        <v>1263</v>
      </c>
      <c r="BJ236" s="37">
        <v>1568</v>
      </c>
      <c r="BK236" s="37">
        <f t="shared" si="129"/>
        <v>1980384</v>
      </c>
      <c r="BL236" s="32">
        <f t="shared" si="134"/>
        <v>2218030.08</v>
      </c>
      <c r="BM236" s="37"/>
      <c r="BN236" s="37"/>
      <c r="BO236" s="37">
        <f t="shared" si="79"/>
        <v>0</v>
      </c>
      <c r="BP236" s="37">
        <f t="shared" si="80"/>
        <v>0</v>
      </c>
      <c r="BQ236" s="37"/>
      <c r="BR236" s="37"/>
      <c r="BS236" s="37">
        <f t="shared" si="81"/>
        <v>0</v>
      </c>
      <c r="BT236" s="37">
        <f t="shared" si="82"/>
        <v>0</v>
      </c>
      <c r="BU236" s="37"/>
      <c r="BV236" s="37"/>
      <c r="BW236" s="37">
        <f t="shared" si="83"/>
        <v>0</v>
      </c>
      <c r="BX236" s="37">
        <f t="shared" si="84"/>
        <v>0</v>
      </c>
      <c r="BY236" s="37"/>
      <c r="BZ236" s="37"/>
      <c r="CA236" s="37">
        <f t="shared" si="85"/>
        <v>0</v>
      </c>
      <c r="CB236" s="37">
        <f t="shared" si="86"/>
        <v>0</v>
      </c>
      <c r="CC236" s="37"/>
      <c r="CD236" s="37"/>
      <c r="CE236" s="37">
        <f t="shared" si="87"/>
        <v>0</v>
      </c>
      <c r="CF236" s="37">
        <f t="shared" si="88"/>
        <v>0</v>
      </c>
      <c r="CG236" s="37"/>
      <c r="CH236" s="37"/>
      <c r="CI236" s="37">
        <f t="shared" si="89"/>
        <v>0</v>
      </c>
      <c r="CJ236" s="37">
        <f t="shared" si="90"/>
        <v>0</v>
      </c>
      <c r="CK236" s="37"/>
      <c r="CL236" s="37"/>
      <c r="CM236" s="37">
        <f t="shared" si="91"/>
        <v>0</v>
      </c>
      <c r="CN236" s="37">
        <f t="shared" si="92"/>
        <v>0</v>
      </c>
      <c r="CO236" s="37"/>
      <c r="CP236" s="37"/>
      <c r="CQ236" s="37">
        <f t="shared" si="93"/>
        <v>0</v>
      </c>
      <c r="CR236" s="37">
        <f t="shared" si="94"/>
        <v>0</v>
      </c>
      <c r="CS236" s="37"/>
      <c r="CT236" s="37"/>
      <c r="CU236" s="37">
        <f t="shared" si="95"/>
        <v>0</v>
      </c>
      <c r="CV236" s="37">
        <f t="shared" si="96"/>
        <v>0</v>
      </c>
      <c r="CW236" s="37"/>
      <c r="CX236" s="37"/>
      <c r="CY236" s="37">
        <f t="shared" si="97"/>
        <v>0</v>
      </c>
      <c r="CZ236" s="37">
        <f t="shared" si="98"/>
        <v>0</v>
      </c>
      <c r="DA236" s="37"/>
      <c r="DB236" s="37"/>
      <c r="DC236" s="37">
        <f t="shared" si="99"/>
        <v>0</v>
      </c>
      <c r="DD236" s="37">
        <f t="shared" si="100"/>
        <v>0</v>
      </c>
      <c r="DE236" s="37"/>
      <c r="DF236" s="37"/>
      <c r="DG236" s="37">
        <f t="shared" si="101"/>
        <v>0</v>
      </c>
      <c r="DH236" s="37">
        <f t="shared" si="102"/>
        <v>0</v>
      </c>
      <c r="DI236" s="37"/>
      <c r="DJ236" s="37"/>
      <c r="DK236" s="37">
        <f t="shared" si="103"/>
        <v>0</v>
      </c>
      <c r="DL236" s="37">
        <f t="shared" si="104"/>
        <v>0</v>
      </c>
      <c r="DM236" s="37"/>
      <c r="DN236" s="37"/>
      <c r="DO236" s="37">
        <f t="shared" si="105"/>
        <v>0</v>
      </c>
      <c r="DP236" s="37">
        <f t="shared" si="106"/>
        <v>0</v>
      </c>
      <c r="DQ236" s="37"/>
      <c r="DR236" s="37"/>
      <c r="DS236" s="37">
        <f t="shared" si="107"/>
        <v>0</v>
      </c>
      <c r="DT236" s="37">
        <f t="shared" si="108"/>
        <v>0</v>
      </c>
      <c r="DU236" s="37"/>
      <c r="DV236" s="37"/>
      <c r="DW236" s="37">
        <f t="shared" si="109"/>
        <v>0</v>
      </c>
      <c r="DX236" s="37">
        <f t="shared" si="110"/>
        <v>0</v>
      </c>
      <c r="DY236" s="37"/>
      <c r="DZ236" s="37"/>
      <c r="EA236" s="37">
        <f t="shared" si="111"/>
        <v>0</v>
      </c>
      <c r="EB236" s="37">
        <f t="shared" si="112"/>
        <v>0</v>
      </c>
      <c r="EC236" s="32">
        <f t="shared" si="114"/>
        <v>11998</v>
      </c>
      <c r="ED236" s="32">
        <v>0</v>
      </c>
      <c r="EE236" s="32">
        <v>0</v>
      </c>
      <c r="EF236" s="58" t="s">
        <v>1532</v>
      </c>
      <c r="EG236" s="46" t="s">
        <v>2061</v>
      </c>
      <c r="EH236" s="46" t="s">
        <v>2062</v>
      </c>
      <c r="EI236" s="46"/>
      <c r="EJ236" s="46"/>
      <c r="EK236" s="46"/>
      <c r="EL236" s="46"/>
      <c r="EM236" s="46"/>
      <c r="EN236" s="46"/>
      <c r="EO236" s="46"/>
      <c r="EP236" s="46"/>
      <c r="EQ236" s="46"/>
    </row>
    <row r="237" spans="1:147" ht="19.5" customHeight="1">
      <c r="A237" s="28"/>
      <c r="B237" s="34" t="s">
        <v>2013</v>
      </c>
      <c r="C237" s="63" t="s">
        <v>1920</v>
      </c>
      <c r="D237" s="63" t="s">
        <v>1921</v>
      </c>
      <c r="E237" s="63" t="s">
        <v>1921</v>
      </c>
      <c r="F237" s="63" t="s">
        <v>855</v>
      </c>
      <c r="G237" s="63"/>
      <c r="H237" s="63"/>
      <c r="I237" s="63">
        <v>100</v>
      </c>
      <c r="J237" s="63">
        <v>710000000</v>
      </c>
      <c r="K237" s="63" t="s">
        <v>1745</v>
      </c>
      <c r="L237" s="63" t="s">
        <v>1912</v>
      </c>
      <c r="M237" s="63" t="s">
        <v>359</v>
      </c>
      <c r="N237" s="27">
        <v>630000000</v>
      </c>
      <c r="O237" s="63" t="s">
        <v>2014</v>
      </c>
      <c r="P237" s="63"/>
      <c r="Q237" s="63" t="s">
        <v>1923</v>
      </c>
      <c r="R237" s="63"/>
      <c r="S237" s="63"/>
      <c r="T237" s="63">
        <v>0</v>
      </c>
      <c r="U237" s="63">
        <v>0</v>
      </c>
      <c r="V237" s="63">
        <v>100</v>
      </c>
      <c r="W237" s="63" t="s">
        <v>1924</v>
      </c>
      <c r="X237" s="63" t="s">
        <v>886</v>
      </c>
      <c r="Y237" s="36">
        <v>602</v>
      </c>
      <c r="Z237" s="37">
        <v>1568</v>
      </c>
      <c r="AA237" s="37">
        <f t="shared" si="115"/>
        <v>943936</v>
      </c>
      <c r="AB237" s="32">
        <f t="shared" si="116"/>
        <v>1057208.32</v>
      </c>
      <c r="AC237" s="36">
        <v>1205</v>
      </c>
      <c r="AD237" s="37">
        <v>1568</v>
      </c>
      <c r="AE237" s="37">
        <f t="shared" si="117"/>
        <v>1889440</v>
      </c>
      <c r="AF237" s="32">
        <f t="shared" si="121"/>
        <v>2116172.8000000003</v>
      </c>
      <c r="AG237" s="36">
        <v>1205</v>
      </c>
      <c r="AH237" s="37">
        <v>1568</v>
      </c>
      <c r="AI237" s="37">
        <f t="shared" si="118"/>
        <v>1889440</v>
      </c>
      <c r="AJ237" s="32">
        <f t="shared" si="122"/>
        <v>2116172.8000000003</v>
      </c>
      <c r="AK237" s="36">
        <v>1205</v>
      </c>
      <c r="AL237" s="37">
        <v>1568</v>
      </c>
      <c r="AM237" s="37">
        <f t="shared" si="119"/>
        <v>1889440</v>
      </c>
      <c r="AN237" s="32">
        <f t="shared" si="123"/>
        <v>2116172.8000000003</v>
      </c>
      <c r="AO237" s="36">
        <v>1205</v>
      </c>
      <c r="AP237" s="37">
        <v>1568</v>
      </c>
      <c r="AQ237" s="37">
        <f t="shared" si="120"/>
        <v>1889440</v>
      </c>
      <c r="AR237" s="32">
        <f t="shared" si="124"/>
        <v>2116172.8000000003</v>
      </c>
      <c r="AS237" s="36">
        <v>1205</v>
      </c>
      <c r="AT237" s="37">
        <v>1568</v>
      </c>
      <c r="AU237" s="37">
        <f t="shared" si="125"/>
        <v>1889440</v>
      </c>
      <c r="AV237" s="32">
        <f t="shared" si="130"/>
        <v>2116172.8000000003</v>
      </c>
      <c r="AW237" s="36">
        <v>1205</v>
      </c>
      <c r="AX237" s="37">
        <v>1568</v>
      </c>
      <c r="AY237" s="37">
        <f t="shared" si="126"/>
        <v>1889440</v>
      </c>
      <c r="AZ237" s="32">
        <f t="shared" si="131"/>
        <v>2116172.8000000003</v>
      </c>
      <c r="BA237" s="36">
        <v>1205</v>
      </c>
      <c r="BB237" s="37">
        <v>1568</v>
      </c>
      <c r="BC237" s="37">
        <f t="shared" si="127"/>
        <v>1889440</v>
      </c>
      <c r="BD237" s="32">
        <f t="shared" si="132"/>
        <v>2116172.8000000003</v>
      </c>
      <c r="BE237" s="36">
        <v>1205</v>
      </c>
      <c r="BF237" s="37">
        <v>1568</v>
      </c>
      <c r="BG237" s="37">
        <f t="shared" si="128"/>
        <v>1889440</v>
      </c>
      <c r="BH237" s="32">
        <f t="shared" si="133"/>
        <v>2116172.8000000003</v>
      </c>
      <c r="BI237" s="36">
        <v>1205</v>
      </c>
      <c r="BJ237" s="37">
        <v>1568</v>
      </c>
      <c r="BK237" s="37">
        <f t="shared" si="129"/>
        <v>1889440</v>
      </c>
      <c r="BL237" s="32">
        <f t="shared" si="134"/>
        <v>2116172.8000000003</v>
      </c>
      <c r="BM237" s="37"/>
      <c r="BN237" s="37"/>
      <c r="BO237" s="37">
        <f t="shared" si="79"/>
        <v>0</v>
      </c>
      <c r="BP237" s="37">
        <f t="shared" si="80"/>
        <v>0</v>
      </c>
      <c r="BQ237" s="37"/>
      <c r="BR237" s="37"/>
      <c r="BS237" s="37">
        <f t="shared" si="81"/>
        <v>0</v>
      </c>
      <c r="BT237" s="37">
        <f t="shared" si="82"/>
        <v>0</v>
      </c>
      <c r="BU237" s="37"/>
      <c r="BV237" s="37"/>
      <c r="BW237" s="37">
        <f t="shared" si="83"/>
        <v>0</v>
      </c>
      <c r="BX237" s="37">
        <f t="shared" si="84"/>
        <v>0</v>
      </c>
      <c r="BY237" s="37"/>
      <c r="BZ237" s="37"/>
      <c r="CA237" s="37">
        <f t="shared" si="85"/>
        <v>0</v>
      </c>
      <c r="CB237" s="37">
        <f t="shared" si="86"/>
        <v>0</v>
      </c>
      <c r="CC237" s="37"/>
      <c r="CD237" s="37"/>
      <c r="CE237" s="37">
        <f t="shared" si="87"/>
        <v>0</v>
      </c>
      <c r="CF237" s="37">
        <f t="shared" si="88"/>
        <v>0</v>
      </c>
      <c r="CG237" s="37"/>
      <c r="CH237" s="37"/>
      <c r="CI237" s="37">
        <f t="shared" si="89"/>
        <v>0</v>
      </c>
      <c r="CJ237" s="37">
        <f t="shared" si="90"/>
        <v>0</v>
      </c>
      <c r="CK237" s="37"/>
      <c r="CL237" s="37"/>
      <c r="CM237" s="37">
        <f t="shared" si="91"/>
        <v>0</v>
      </c>
      <c r="CN237" s="37">
        <f t="shared" si="92"/>
        <v>0</v>
      </c>
      <c r="CO237" s="37"/>
      <c r="CP237" s="37"/>
      <c r="CQ237" s="37">
        <f t="shared" si="93"/>
        <v>0</v>
      </c>
      <c r="CR237" s="37">
        <f t="shared" si="94"/>
        <v>0</v>
      </c>
      <c r="CS237" s="37"/>
      <c r="CT237" s="37"/>
      <c r="CU237" s="37">
        <f t="shared" si="95"/>
        <v>0</v>
      </c>
      <c r="CV237" s="37">
        <f t="shared" si="96"/>
        <v>0</v>
      </c>
      <c r="CW237" s="37"/>
      <c r="CX237" s="37"/>
      <c r="CY237" s="37">
        <f t="shared" si="97"/>
        <v>0</v>
      </c>
      <c r="CZ237" s="37">
        <f t="shared" si="98"/>
        <v>0</v>
      </c>
      <c r="DA237" s="37"/>
      <c r="DB237" s="37"/>
      <c r="DC237" s="37">
        <f t="shared" si="99"/>
        <v>0</v>
      </c>
      <c r="DD237" s="37">
        <f t="shared" si="100"/>
        <v>0</v>
      </c>
      <c r="DE237" s="37"/>
      <c r="DF237" s="37"/>
      <c r="DG237" s="37">
        <f t="shared" si="101"/>
        <v>0</v>
      </c>
      <c r="DH237" s="37">
        <f t="shared" si="102"/>
        <v>0</v>
      </c>
      <c r="DI237" s="37"/>
      <c r="DJ237" s="37"/>
      <c r="DK237" s="37">
        <f t="shared" si="103"/>
        <v>0</v>
      </c>
      <c r="DL237" s="37">
        <f t="shared" si="104"/>
        <v>0</v>
      </c>
      <c r="DM237" s="37"/>
      <c r="DN237" s="37"/>
      <c r="DO237" s="37">
        <f t="shared" si="105"/>
        <v>0</v>
      </c>
      <c r="DP237" s="37">
        <f t="shared" si="106"/>
        <v>0</v>
      </c>
      <c r="DQ237" s="37"/>
      <c r="DR237" s="37"/>
      <c r="DS237" s="37">
        <f t="shared" si="107"/>
        <v>0</v>
      </c>
      <c r="DT237" s="37">
        <f t="shared" si="108"/>
        <v>0</v>
      </c>
      <c r="DU237" s="37"/>
      <c r="DV237" s="37"/>
      <c r="DW237" s="37">
        <f t="shared" si="109"/>
        <v>0</v>
      </c>
      <c r="DX237" s="37">
        <f t="shared" si="110"/>
        <v>0</v>
      </c>
      <c r="DY237" s="37"/>
      <c r="DZ237" s="37"/>
      <c r="EA237" s="37">
        <f t="shared" si="111"/>
        <v>0</v>
      </c>
      <c r="EB237" s="37">
        <f t="shared" si="112"/>
        <v>0</v>
      </c>
      <c r="EC237" s="32">
        <f t="shared" si="114"/>
        <v>11447</v>
      </c>
      <c r="ED237" s="32">
        <v>0</v>
      </c>
      <c r="EE237" s="32">
        <v>0</v>
      </c>
      <c r="EF237" s="58" t="s">
        <v>1532</v>
      </c>
      <c r="EG237" s="46" t="s">
        <v>2061</v>
      </c>
      <c r="EH237" s="46" t="s">
        <v>2062</v>
      </c>
      <c r="EI237" s="46"/>
      <c r="EJ237" s="46"/>
      <c r="EK237" s="46"/>
      <c r="EL237" s="46"/>
      <c r="EM237" s="46"/>
      <c r="EN237" s="46"/>
      <c r="EO237" s="46"/>
      <c r="EP237" s="46"/>
      <c r="EQ237" s="46"/>
    </row>
    <row r="238" spans="1:147" ht="19.5" customHeight="1">
      <c r="A238" s="28"/>
      <c r="B238" s="34" t="s">
        <v>2015</v>
      </c>
      <c r="C238" s="63" t="s">
        <v>1920</v>
      </c>
      <c r="D238" s="63" t="s">
        <v>1921</v>
      </c>
      <c r="E238" s="63" t="s">
        <v>1921</v>
      </c>
      <c r="F238" s="63" t="s">
        <v>855</v>
      </c>
      <c r="G238" s="63"/>
      <c r="H238" s="63"/>
      <c r="I238" s="63">
        <v>100</v>
      </c>
      <c r="J238" s="63">
        <v>710000000</v>
      </c>
      <c r="K238" s="63" t="s">
        <v>1745</v>
      </c>
      <c r="L238" s="63" t="s">
        <v>1912</v>
      </c>
      <c r="M238" s="63" t="s">
        <v>359</v>
      </c>
      <c r="N238" s="63">
        <v>350000000</v>
      </c>
      <c r="O238" s="63" t="s">
        <v>2016</v>
      </c>
      <c r="P238" s="63"/>
      <c r="Q238" s="63" t="s">
        <v>1923</v>
      </c>
      <c r="R238" s="63"/>
      <c r="S238" s="63"/>
      <c r="T238" s="63">
        <v>0</v>
      </c>
      <c r="U238" s="63">
        <v>0</v>
      </c>
      <c r="V238" s="63">
        <v>100</v>
      </c>
      <c r="W238" s="63" t="s">
        <v>1924</v>
      </c>
      <c r="X238" s="63" t="s">
        <v>886</v>
      </c>
      <c r="Y238" s="36">
        <v>3019</v>
      </c>
      <c r="Z238" s="37">
        <v>1443</v>
      </c>
      <c r="AA238" s="37">
        <f t="shared" si="115"/>
        <v>4356417</v>
      </c>
      <c r="AB238" s="32">
        <f t="shared" si="116"/>
        <v>4879187.04</v>
      </c>
      <c r="AC238" s="36">
        <v>6039</v>
      </c>
      <c r="AD238" s="37">
        <v>1443</v>
      </c>
      <c r="AE238" s="37">
        <f t="shared" si="117"/>
        <v>8714277</v>
      </c>
      <c r="AF238" s="32">
        <f t="shared" si="121"/>
        <v>9759990.24</v>
      </c>
      <c r="AG238" s="36">
        <v>6039</v>
      </c>
      <c r="AH238" s="37">
        <v>1443</v>
      </c>
      <c r="AI238" s="37">
        <f t="shared" si="118"/>
        <v>8714277</v>
      </c>
      <c r="AJ238" s="32">
        <f t="shared" si="122"/>
        <v>9759990.24</v>
      </c>
      <c r="AK238" s="36">
        <v>6039</v>
      </c>
      <c r="AL238" s="37">
        <v>1443</v>
      </c>
      <c r="AM238" s="37">
        <f t="shared" si="119"/>
        <v>8714277</v>
      </c>
      <c r="AN238" s="32">
        <f t="shared" si="123"/>
        <v>9759990.24</v>
      </c>
      <c r="AO238" s="36">
        <v>6039</v>
      </c>
      <c r="AP238" s="37">
        <v>1443</v>
      </c>
      <c r="AQ238" s="37">
        <f t="shared" si="120"/>
        <v>8714277</v>
      </c>
      <c r="AR238" s="32">
        <f t="shared" si="124"/>
        <v>9759990.24</v>
      </c>
      <c r="AS238" s="36">
        <v>6039</v>
      </c>
      <c r="AT238" s="37">
        <v>1443</v>
      </c>
      <c r="AU238" s="37">
        <f t="shared" si="125"/>
        <v>8714277</v>
      </c>
      <c r="AV238" s="32">
        <f t="shared" si="130"/>
        <v>9759990.24</v>
      </c>
      <c r="AW238" s="36">
        <v>6039</v>
      </c>
      <c r="AX238" s="37">
        <v>1443</v>
      </c>
      <c r="AY238" s="37">
        <f t="shared" si="126"/>
        <v>8714277</v>
      </c>
      <c r="AZ238" s="32">
        <f t="shared" si="131"/>
        <v>9759990.24</v>
      </c>
      <c r="BA238" s="36">
        <v>6039</v>
      </c>
      <c r="BB238" s="37">
        <v>1443</v>
      </c>
      <c r="BC238" s="37">
        <f t="shared" si="127"/>
        <v>8714277</v>
      </c>
      <c r="BD238" s="32">
        <f t="shared" si="132"/>
        <v>9759990.24</v>
      </c>
      <c r="BE238" s="36">
        <v>6039</v>
      </c>
      <c r="BF238" s="37">
        <v>1443</v>
      </c>
      <c r="BG238" s="37">
        <f t="shared" si="128"/>
        <v>8714277</v>
      </c>
      <c r="BH238" s="32">
        <f t="shared" si="133"/>
        <v>9759990.24</v>
      </c>
      <c r="BI238" s="36">
        <v>6039</v>
      </c>
      <c r="BJ238" s="37">
        <v>1443</v>
      </c>
      <c r="BK238" s="37">
        <f t="shared" si="129"/>
        <v>8714277</v>
      </c>
      <c r="BL238" s="32">
        <f t="shared" si="134"/>
        <v>9759990.24</v>
      </c>
      <c r="BM238" s="37"/>
      <c r="BN238" s="37"/>
      <c r="BO238" s="37">
        <f t="shared" si="79"/>
        <v>0</v>
      </c>
      <c r="BP238" s="37">
        <f t="shared" si="80"/>
        <v>0</v>
      </c>
      <c r="BQ238" s="37"/>
      <c r="BR238" s="37"/>
      <c r="BS238" s="37">
        <f t="shared" si="81"/>
        <v>0</v>
      </c>
      <c r="BT238" s="37">
        <f t="shared" si="82"/>
        <v>0</v>
      </c>
      <c r="BU238" s="37"/>
      <c r="BV238" s="37"/>
      <c r="BW238" s="37">
        <f t="shared" si="83"/>
        <v>0</v>
      </c>
      <c r="BX238" s="37">
        <f t="shared" si="84"/>
        <v>0</v>
      </c>
      <c r="BY238" s="37"/>
      <c r="BZ238" s="37"/>
      <c r="CA238" s="37">
        <f t="shared" si="85"/>
        <v>0</v>
      </c>
      <c r="CB238" s="37">
        <f t="shared" si="86"/>
        <v>0</v>
      </c>
      <c r="CC238" s="37"/>
      <c r="CD238" s="37"/>
      <c r="CE238" s="37">
        <f t="shared" si="87"/>
        <v>0</v>
      </c>
      <c r="CF238" s="37">
        <f t="shared" si="88"/>
        <v>0</v>
      </c>
      <c r="CG238" s="37"/>
      <c r="CH238" s="37"/>
      <c r="CI238" s="37">
        <f t="shared" si="89"/>
        <v>0</v>
      </c>
      <c r="CJ238" s="37">
        <f t="shared" si="90"/>
        <v>0</v>
      </c>
      <c r="CK238" s="37"/>
      <c r="CL238" s="37"/>
      <c r="CM238" s="37">
        <f t="shared" si="91"/>
        <v>0</v>
      </c>
      <c r="CN238" s="37">
        <f t="shared" si="92"/>
        <v>0</v>
      </c>
      <c r="CO238" s="37"/>
      <c r="CP238" s="37"/>
      <c r="CQ238" s="37">
        <f t="shared" si="93"/>
        <v>0</v>
      </c>
      <c r="CR238" s="37">
        <f t="shared" si="94"/>
        <v>0</v>
      </c>
      <c r="CS238" s="37"/>
      <c r="CT238" s="37"/>
      <c r="CU238" s="37">
        <f t="shared" si="95"/>
        <v>0</v>
      </c>
      <c r="CV238" s="37">
        <f t="shared" si="96"/>
        <v>0</v>
      </c>
      <c r="CW238" s="37"/>
      <c r="CX238" s="37"/>
      <c r="CY238" s="37">
        <f t="shared" si="97"/>
        <v>0</v>
      </c>
      <c r="CZ238" s="37">
        <f t="shared" si="98"/>
        <v>0</v>
      </c>
      <c r="DA238" s="37"/>
      <c r="DB238" s="37"/>
      <c r="DC238" s="37">
        <f t="shared" si="99"/>
        <v>0</v>
      </c>
      <c r="DD238" s="37">
        <f t="shared" si="100"/>
        <v>0</v>
      </c>
      <c r="DE238" s="37"/>
      <c r="DF238" s="37"/>
      <c r="DG238" s="37">
        <f t="shared" si="101"/>
        <v>0</v>
      </c>
      <c r="DH238" s="37">
        <f t="shared" si="102"/>
        <v>0</v>
      </c>
      <c r="DI238" s="37"/>
      <c r="DJ238" s="37"/>
      <c r="DK238" s="37">
        <f t="shared" si="103"/>
        <v>0</v>
      </c>
      <c r="DL238" s="37">
        <f t="shared" si="104"/>
        <v>0</v>
      </c>
      <c r="DM238" s="37"/>
      <c r="DN238" s="37"/>
      <c r="DO238" s="37">
        <f t="shared" si="105"/>
        <v>0</v>
      </c>
      <c r="DP238" s="37">
        <f t="shared" si="106"/>
        <v>0</v>
      </c>
      <c r="DQ238" s="37"/>
      <c r="DR238" s="37"/>
      <c r="DS238" s="37">
        <f t="shared" si="107"/>
        <v>0</v>
      </c>
      <c r="DT238" s="37">
        <f t="shared" si="108"/>
        <v>0</v>
      </c>
      <c r="DU238" s="37"/>
      <c r="DV238" s="37"/>
      <c r="DW238" s="37">
        <f t="shared" si="109"/>
        <v>0</v>
      </c>
      <c r="DX238" s="37">
        <f t="shared" si="110"/>
        <v>0</v>
      </c>
      <c r="DY238" s="37"/>
      <c r="DZ238" s="37"/>
      <c r="EA238" s="37">
        <f t="shared" si="111"/>
        <v>0</v>
      </c>
      <c r="EB238" s="37">
        <f t="shared" si="112"/>
        <v>0</v>
      </c>
      <c r="EC238" s="32">
        <f t="shared" si="114"/>
        <v>57370</v>
      </c>
      <c r="ED238" s="32">
        <v>0</v>
      </c>
      <c r="EE238" s="32">
        <v>0</v>
      </c>
      <c r="EF238" s="58" t="s">
        <v>1532</v>
      </c>
      <c r="EG238" s="46" t="s">
        <v>2061</v>
      </c>
      <c r="EH238" s="46" t="s">
        <v>2062</v>
      </c>
      <c r="EI238" s="46"/>
      <c r="EJ238" s="46"/>
      <c r="EK238" s="46"/>
      <c r="EL238" s="46"/>
      <c r="EM238" s="46"/>
      <c r="EN238" s="46"/>
      <c r="EO238" s="46"/>
      <c r="EP238" s="46"/>
      <c r="EQ238" s="46"/>
    </row>
    <row r="239" spans="1:147" ht="19.5" customHeight="1">
      <c r="A239" s="28"/>
      <c r="B239" s="34" t="s">
        <v>2017</v>
      </c>
      <c r="C239" s="63" t="s">
        <v>1920</v>
      </c>
      <c r="D239" s="63" t="s">
        <v>1921</v>
      </c>
      <c r="E239" s="63" t="s">
        <v>1921</v>
      </c>
      <c r="F239" s="63" t="s">
        <v>855</v>
      </c>
      <c r="G239" s="63"/>
      <c r="H239" s="63"/>
      <c r="I239" s="63">
        <v>100</v>
      </c>
      <c r="J239" s="63">
        <v>710000000</v>
      </c>
      <c r="K239" s="63" t="s">
        <v>1745</v>
      </c>
      <c r="L239" s="63" t="s">
        <v>1912</v>
      </c>
      <c r="M239" s="63" t="s">
        <v>359</v>
      </c>
      <c r="N239" s="27">
        <v>350000000</v>
      </c>
      <c r="O239" s="63" t="s">
        <v>2018</v>
      </c>
      <c r="P239" s="63"/>
      <c r="Q239" s="63" t="s">
        <v>1923</v>
      </c>
      <c r="R239" s="63"/>
      <c r="S239" s="63"/>
      <c r="T239" s="63">
        <v>0</v>
      </c>
      <c r="U239" s="63">
        <v>0</v>
      </c>
      <c r="V239" s="63">
        <v>100</v>
      </c>
      <c r="W239" s="63" t="s">
        <v>1924</v>
      </c>
      <c r="X239" s="63" t="s">
        <v>886</v>
      </c>
      <c r="Y239" s="36">
        <v>2687</v>
      </c>
      <c r="Z239" s="37">
        <v>1443</v>
      </c>
      <c r="AA239" s="37">
        <f t="shared" si="115"/>
        <v>3877341</v>
      </c>
      <c r="AB239" s="32">
        <f t="shared" si="116"/>
        <v>4342621.920000001</v>
      </c>
      <c r="AC239" s="36">
        <v>5375</v>
      </c>
      <c r="AD239" s="37">
        <v>1443</v>
      </c>
      <c r="AE239" s="37">
        <f t="shared" si="117"/>
        <v>7756125</v>
      </c>
      <c r="AF239" s="32">
        <f t="shared" si="121"/>
        <v>8686860</v>
      </c>
      <c r="AG239" s="36">
        <v>5375</v>
      </c>
      <c r="AH239" s="37">
        <v>1443</v>
      </c>
      <c r="AI239" s="37">
        <f t="shared" si="118"/>
        <v>7756125</v>
      </c>
      <c r="AJ239" s="32">
        <f t="shared" si="122"/>
        <v>8686860</v>
      </c>
      <c r="AK239" s="36">
        <v>5375</v>
      </c>
      <c r="AL239" s="37">
        <v>1443</v>
      </c>
      <c r="AM239" s="37">
        <f t="shared" si="119"/>
        <v>7756125</v>
      </c>
      <c r="AN239" s="32">
        <f t="shared" si="123"/>
        <v>8686860</v>
      </c>
      <c r="AO239" s="36">
        <v>5375</v>
      </c>
      <c r="AP239" s="37">
        <v>1443</v>
      </c>
      <c r="AQ239" s="37">
        <f t="shared" si="120"/>
        <v>7756125</v>
      </c>
      <c r="AR239" s="32">
        <f t="shared" si="124"/>
        <v>8686860</v>
      </c>
      <c r="AS239" s="36">
        <v>5375</v>
      </c>
      <c r="AT239" s="37">
        <v>1443</v>
      </c>
      <c r="AU239" s="37">
        <f t="shared" si="125"/>
        <v>7756125</v>
      </c>
      <c r="AV239" s="32">
        <f t="shared" si="130"/>
        <v>8686860</v>
      </c>
      <c r="AW239" s="36">
        <v>5375</v>
      </c>
      <c r="AX239" s="37">
        <v>1443</v>
      </c>
      <c r="AY239" s="37">
        <f t="shared" si="126"/>
        <v>7756125</v>
      </c>
      <c r="AZ239" s="32">
        <f t="shared" si="131"/>
        <v>8686860</v>
      </c>
      <c r="BA239" s="36">
        <v>5375</v>
      </c>
      <c r="BB239" s="37">
        <v>1443</v>
      </c>
      <c r="BC239" s="37">
        <f t="shared" si="127"/>
        <v>7756125</v>
      </c>
      <c r="BD239" s="32">
        <f t="shared" si="132"/>
        <v>8686860</v>
      </c>
      <c r="BE239" s="36">
        <v>5375</v>
      </c>
      <c r="BF239" s="37">
        <v>1443</v>
      </c>
      <c r="BG239" s="37">
        <f t="shared" si="128"/>
        <v>7756125</v>
      </c>
      <c r="BH239" s="32">
        <f t="shared" si="133"/>
        <v>8686860</v>
      </c>
      <c r="BI239" s="36">
        <v>5375</v>
      </c>
      <c r="BJ239" s="37">
        <v>1443</v>
      </c>
      <c r="BK239" s="37">
        <f t="shared" si="129"/>
        <v>7756125</v>
      </c>
      <c r="BL239" s="32">
        <f t="shared" si="134"/>
        <v>8686860</v>
      </c>
      <c r="BM239" s="37"/>
      <c r="BN239" s="37"/>
      <c r="BO239" s="37">
        <f t="shared" si="79"/>
        <v>0</v>
      </c>
      <c r="BP239" s="37">
        <f t="shared" si="80"/>
        <v>0</v>
      </c>
      <c r="BQ239" s="37"/>
      <c r="BR239" s="37"/>
      <c r="BS239" s="37">
        <f t="shared" si="81"/>
        <v>0</v>
      </c>
      <c r="BT239" s="37">
        <f t="shared" si="82"/>
        <v>0</v>
      </c>
      <c r="BU239" s="37"/>
      <c r="BV239" s="37"/>
      <c r="BW239" s="37">
        <f t="shared" si="83"/>
        <v>0</v>
      </c>
      <c r="BX239" s="37">
        <f t="shared" si="84"/>
        <v>0</v>
      </c>
      <c r="BY239" s="37"/>
      <c r="BZ239" s="37"/>
      <c r="CA239" s="37">
        <f t="shared" si="85"/>
        <v>0</v>
      </c>
      <c r="CB239" s="37">
        <f t="shared" si="86"/>
        <v>0</v>
      </c>
      <c r="CC239" s="37"/>
      <c r="CD239" s="37"/>
      <c r="CE239" s="37">
        <f t="shared" si="87"/>
        <v>0</v>
      </c>
      <c r="CF239" s="37">
        <f t="shared" si="88"/>
        <v>0</v>
      </c>
      <c r="CG239" s="37"/>
      <c r="CH239" s="37"/>
      <c r="CI239" s="37">
        <f t="shared" si="89"/>
        <v>0</v>
      </c>
      <c r="CJ239" s="37">
        <f t="shared" si="90"/>
        <v>0</v>
      </c>
      <c r="CK239" s="37"/>
      <c r="CL239" s="37"/>
      <c r="CM239" s="37">
        <f t="shared" si="91"/>
        <v>0</v>
      </c>
      <c r="CN239" s="37">
        <f t="shared" si="92"/>
        <v>0</v>
      </c>
      <c r="CO239" s="37"/>
      <c r="CP239" s="37"/>
      <c r="CQ239" s="37">
        <f t="shared" si="93"/>
        <v>0</v>
      </c>
      <c r="CR239" s="37">
        <f t="shared" si="94"/>
        <v>0</v>
      </c>
      <c r="CS239" s="37"/>
      <c r="CT239" s="37"/>
      <c r="CU239" s="37">
        <f t="shared" si="95"/>
        <v>0</v>
      </c>
      <c r="CV239" s="37">
        <f t="shared" si="96"/>
        <v>0</v>
      </c>
      <c r="CW239" s="37"/>
      <c r="CX239" s="37"/>
      <c r="CY239" s="37">
        <f t="shared" si="97"/>
        <v>0</v>
      </c>
      <c r="CZ239" s="37">
        <f t="shared" si="98"/>
        <v>0</v>
      </c>
      <c r="DA239" s="37"/>
      <c r="DB239" s="37"/>
      <c r="DC239" s="37">
        <f t="shared" si="99"/>
        <v>0</v>
      </c>
      <c r="DD239" s="37">
        <f t="shared" si="100"/>
        <v>0</v>
      </c>
      <c r="DE239" s="37"/>
      <c r="DF239" s="37"/>
      <c r="DG239" s="37">
        <f t="shared" si="101"/>
        <v>0</v>
      </c>
      <c r="DH239" s="37">
        <f t="shared" si="102"/>
        <v>0</v>
      </c>
      <c r="DI239" s="37"/>
      <c r="DJ239" s="37"/>
      <c r="DK239" s="37">
        <f t="shared" si="103"/>
        <v>0</v>
      </c>
      <c r="DL239" s="37">
        <f t="shared" si="104"/>
        <v>0</v>
      </c>
      <c r="DM239" s="37"/>
      <c r="DN239" s="37"/>
      <c r="DO239" s="37">
        <f t="shared" si="105"/>
        <v>0</v>
      </c>
      <c r="DP239" s="37">
        <f t="shared" si="106"/>
        <v>0</v>
      </c>
      <c r="DQ239" s="37"/>
      <c r="DR239" s="37"/>
      <c r="DS239" s="37">
        <f t="shared" si="107"/>
        <v>0</v>
      </c>
      <c r="DT239" s="37">
        <f t="shared" si="108"/>
        <v>0</v>
      </c>
      <c r="DU239" s="37"/>
      <c r="DV239" s="37"/>
      <c r="DW239" s="37">
        <f t="shared" si="109"/>
        <v>0</v>
      </c>
      <c r="DX239" s="37">
        <f t="shared" si="110"/>
        <v>0</v>
      </c>
      <c r="DY239" s="37"/>
      <c r="DZ239" s="37"/>
      <c r="EA239" s="37">
        <f t="shared" si="111"/>
        <v>0</v>
      </c>
      <c r="EB239" s="37">
        <f t="shared" si="112"/>
        <v>0</v>
      </c>
      <c r="EC239" s="32">
        <f t="shared" si="114"/>
        <v>51062</v>
      </c>
      <c r="ED239" s="32">
        <v>0</v>
      </c>
      <c r="EE239" s="32">
        <v>0</v>
      </c>
      <c r="EF239" s="58" t="s">
        <v>1532</v>
      </c>
      <c r="EG239" s="46" t="s">
        <v>2061</v>
      </c>
      <c r="EH239" s="46" t="s">
        <v>2062</v>
      </c>
      <c r="EI239" s="46"/>
      <c r="EJ239" s="46"/>
      <c r="EK239" s="46"/>
      <c r="EL239" s="46"/>
      <c r="EM239" s="46"/>
      <c r="EN239" s="46"/>
      <c r="EO239" s="46"/>
      <c r="EP239" s="46"/>
      <c r="EQ239" s="46"/>
    </row>
    <row r="240" spans="1:147" ht="19.5" customHeight="1">
      <c r="A240" s="28"/>
      <c r="B240" s="34" t="s">
        <v>2019</v>
      </c>
      <c r="C240" s="63" t="s">
        <v>1920</v>
      </c>
      <c r="D240" s="63" t="s">
        <v>1921</v>
      </c>
      <c r="E240" s="63" t="s">
        <v>1921</v>
      </c>
      <c r="F240" s="63" t="s">
        <v>855</v>
      </c>
      <c r="G240" s="63"/>
      <c r="H240" s="63"/>
      <c r="I240" s="63">
        <v>100</v>
      </c>
      <c r="J240" s="63">
        <v>710000000</v>
      </c>
      <c r="K240" s="63" t="s">
        <v>1745</v>
      </c>
      <c r="L240" s="63" t="s">
        <v>1912</v>
      </c>
      <c r="M240" s="63" t="s">
        <v>359</v>
      </c>
      <c r="N240" s="27">
        <v>350000000</v>
      </c>
      <c r="O240" s="63" t="s">
        <v>2020</v>
      </c>
      <c r="P240" s="63"/>
      <c r="Q240" s="63" t="s">
        <v>1923</v>
      </c>
      <c r="R240" s="63"/>
      <c r="S240" s="63"/>
      <c r="T240" s="63">
        <v>0</v>
      </c>
      <c r="U240" s="63">
        <v>0</v>
      </c>
      <c r="V240" s="63">
        <v>100</v>
      </c>
      <c r="W240" s="63" t="s">
        <v>1924</v>
      </c>
      <c r="X240" s="63" t="s">
        <v>886</v>
      </c>
      <c r="Y240" s="36">
        <v>750</v>
      </c>
      <c r="Z240" s="37">
        <v>1443</v>
      </c>
      <c r="AA240" s="37">
        <f t="shared" si="115"/>
        <v>1082250</v>
      </c>
      <c r="AB240" s="32">
        <f t="shared" si="116"/>
        <v>1212120</v>
      </c>
      <c r="AC240" s="36">
        <v>1500</v>
      </c>
      <c r="AD240" s="37">
        <v>1443</v>
      </c>
      <c r="AE240" s="37">
        <f t="shared" si="117"/>
        <v>2164500</v>
      </c>
      <c r="AF240" s="32">
        <f t="shared" si="121"/>
        <v>2424240</v>
      </c>
      <c r="AG240" s="36">
        <v>1500</v>
      </c>
      <c r="AH240" s="37">
        <v>1443</v>
      </c>
      <c r="AI240" s="37">
        <f t="shared" si="118"/>
        <v>2164500</v>
      </c>
      <c r="AJ240" s="32">
        <f t="shared" si="122"/>
        <v>2424240</v>
      </c>
      <c r="AK240" s="36">
        <v>1500</v>
      </c>
      <c r="AL240" s="37">
        <v>1443</v>
      </c>
      <c r="AM240" s="37">
        <f t="shared" si="119"/>
        <v>2164500</v>
      </c>
      <c r="AN240" s="32">
        <f t="shared" si="123"/>
        <v>2424240</v>
      </c>
      <c r="AO240" s="36">
        <v>1500</v>
      </c>
      <c r="AP240" s="37">
        <v>1443</v>
      </c>
      <c r="AQ240" s="37">
        <f t="shared" si="120"/>
        <v>2164500</v>
      </c>
      <c r="AR240" s="32">
        <f t="shared" si="124"/>
        <v>2424240</v>
      </c>
      <c r="AS240" s="36">
        <v>1500</v>
      </c>
      <c r="AT240" s="37">
        <v>1443</v>
      </c>
      <c r="AU240" s="37">
        <f t="shared" si="125"/>
        <v>2164500</v>
      </c>
      <c r="AV240" s="32">
        <f t="shared" si="130"/>
        <v>2424240</v>
      </c>
      <c r="AW240" s="36">
        <v>1500</v>
      </c>
      <c r="AX240" s="37">
        <v>1443</v>
      </c>
      <c r="AY240" s="37">
        <f t="shared" si="126"/>
        <v>2164500</v>
      </c>
      <c r="AZ240" s="32">
        <f t="shared" si="131"/>
        <v>2424240</v>
      </c>
      <c r="BA240" s="36">
        <v>1500</v>
      </c>
      <c r="BB240" s="37">
        <v>1443</v>
      </c>
      <c r="BC240" s="37">
        <f t="shared" si="127"/>
        <v>2164500</v>
      </c>
      <c r="BD240" s="32">
        <f t="shared" si="132"/>
        <v>2424240</v>
      </c>
      <c r="BE240" s="36">
        <v>1500</v>
      </c>
      <c r="BF240" s="37">
        <v>1443</v>
      </c>
      <c r="BG240" s="37">
        <f t="shared" si="128"/>
        <v>2164500</v>
      </c>
      <c r="BH240" s="32">
        <f t="shared" si="133"/>
        <v>2424240</v>
      </c>
      <c r="BI240" s="36">
        <v>1500</v>
      </c>
      <c r="BJ240" s="37">
        <v>1443</v>
      </c>
      <c r="BK240" s="37">
        <f t="shared" si="129"/>
        <v>2164500</v>
      </c>
      <c r="BL240" s="32">
        <f t="shared" si="134"/>
        <v>2424240</v>
      </c>
      <c r="BM240" s="37"/>
      <c r="BN240" s="37"/>
      <c r="BO240" s="37">
        <f t="shared" si="79"/>
        <v>0</v>
      </c>
      <c r="BP240" s="37">
        <f t="shared" si="80"/>
        <v>0</v>
      </c>
      <c r="BQ240" s="37"/>
      <c r="BR240" s="37"/>
      <c r="BS240" s="37">
        <f t="shared" si="81"/>
        <v>0</v>
      </c>
      <c r="BT240" s="37">
        <f t="shared" si="82"/>
        <v>0</v>
      </c>
      <c r="BU240" s="37"/>
      <c r="BV240" s="37"/>
      <c r="BW240" s="37">
        <f t="shared" si="83"/>
        <v>0</v>
      </c>
      <c r="BX240" s="37">
        <f t="shared" si="84"/>
        <v>0</v>
      </c>
      <c r="BY240" s="37"/>
      <c r="BZ240" s="37"/>
      <c r="CA240" s="37">
        <f t="shared" si="85"/>
        <v>0</v>
      </c>
      <c r="CB240" s="37">
        <f t="shared" si="86"/>
        <v>0</v>
      </c>
      <c r="CC240" s="37"/>
      <c r="CD240" s="37"/>
      <c r="CE240" s="37">
        <f t="shared" si="87"/>
        <v>0</v>
      </c>
      <c r="CF240" s="37">
        <f t="shared" si="88"/>
        <v>0</v>
      </c>
      <c r="CG240" s="37"/>
      <c r="CH240" s="37"/>
      <c r="CI240" s="37">
        <f t="shared" si="89"/>
        <v>0</v>
      </c>
      <c r="CJ240" s="37">
        <f t="shared" si="90"/>
        <v>0</v>
      </c>
      <c r="CK240" s="37"/>
      <c r="CL240" s="37"/>
      <c r="CM240" s="37">
        <f t="shared" si="91"/>
        <v>0</v>
      </c>
      <c r="CN240" s="37">
        <f t="shared" si="92"/>
        <v>0</v>
      </c>
      <c r="CO240" s="37"/>
      <c r="CP240" s="37"/>
      <c r="CQ240" s="37">
        <f t="shared" si="93"/>
        <v>0</v>
      </c>
      <c r="CR240" s="37">
        <f t="shared" si="94"/>
        <v>0</v>
      </c>
      <c r="CS240" s="37"/>
      <c r="CT240" s="37"/>
      <c r="CU240" s="37">
        <f t="shared" si="95"/>
        <v>0</v>
      </c>
      <c r="CV240" s="37">
        <f t="shared" si="96"/>
        <v>0</v>
      </c>
      <c r="CW240" s="37"/>
      <c r="CX240" s="37"/>
      <c r="CY240" s="37">
        <f t="shared" si="97"/>
        <v>0</v>
      </c>
      <c r="CZ240" s="37">
        <f t="shared" si="98"/>
        <v>0</v>
      </c>
      <c r="DA240" s="37"/>
      <c r="DB240" s="37"/>
      <c r="DC240" s="37">
        <f t="shared" si="99"/>
        <v>0</v>
      </c>
      <c r="DD240" s="37">
        <f t="shared" si="100"/>
        <v>0</v>
      </c>
      <c r="DE240" s="37"/>
      <c r="DF240" s="37"/>
      <c r="DG240" s="37">
        <f t="shared" si="101"/>
        <v>0</v>
      </c>
      <c r="DH240" s="37">
        <f t="shared" si="102"/>
        <v>0</v>
      </c>
      <c r="DI240" s="37"/>
      <c r="DJ240" s="37"/>
      <c r="DK240" s="37">
        <f t="shared" si="103"/>
        <v>0</v>
      </c>
      <c r="DL240" s="37">
        <f t="shared" si="104"/>
        <v>0</v>
      </c>
      <c r="DM240" s="37"/>
      <c r="DN240" s="37"/>
      <c r="DO240" s="37">
        <f t="shared" si="105"/>
        <v>0</v>
      </c>
      <c r="DP240" s="37">
        <f t="shared" si="106"/>
        <v>0</v>
      </c>
      <c r="DQ240" s="37"/>
      <c r="DR240" s="37"/>
      <c r="DS240" s="37">
        <f t="shared" si="107"/>
        <v>0</v>
      </c>
      <c r="DT240" s="37">
        <f t="shared" si="108"/>
        <v>0</v>
      </c>
      <c r="DU240" s="37"/>
      <c r="DV240" s="37"/>
      <c r="DW240" s="37">
        <f t="shared" si="109"/>
        <v>0</v>
      </c>
      <c r="DX240" s="37">
        <f t="shared" si="110"/>
        <v>0</v>
      </c>
      <c r="DY240" s="37"/>
      <c r="DZ240" s="37"/>
      <c r="EA240" s="37">
        <f t="shared" si="111"/>
        <v>0</v>
      </c>
      <c r="EB240" s="37">
        <f t="shared" si="112"/>
        <v>0</v>
      </c>
      <c r="EC240" s="32">
        <f t="shared" si="114"/>
        <v>14250</v>
      </c>
      <c r="ED240" s="32">
        <v>0</v>
      </c>
      <c r="EE240" s="32">
        <v>0</v>
      </c>
      <c r="EF240" s="58" t="s">
        <v>1532</v>
      </c>
      <c r="EG240" s="46" t="s">
        <v>2061</v>
      </c>
      <c r="EH240" s="46" t="s">
        <v>2062</v>
      </c>
      <c r="EI240" s="46"/>
      <c r="EJ240" s="46"/>
      <c r="EK240" s="46"/>
      <c r="EL240" s="46"/>
      <c r="EM240" s="46"/>
      <c r="EN240" s="46"/>
      <c r="EO240" s="46"/>
      <c r="EP240" s="46"/>
      <c r="EQ240" s="46"/>
    </row>
    <row r="241" spans="1:147" ht="19.5" customHeight="1">
      <c r="A241" s="28"/>
      <c r="B241" s="34" t="s">
        <v>2021</v>
      </c>
      <c r="C241" s="63" t="s">
        <v>1920</v>
      </c>
      <c r="D241" s="63" t="s">
        <v>1921</v>
      </c>
      <c r="E241" s="63" t="s">
        <v>1921</v>
      </c>
      <c r="F241" s="63" t="s">
        <v>855</v>
      </c>
      <c r="G241" s="63"/>
      <c r="H241" s="63"/>
      <c r="I241" s="63">
        <v>100</v>
      </c>
      <c r="J241" s="63">
        <v>710000000</v>
      </c>
      <c r="K241" s="63" t="s">
        <v>1745</v>
      </c>
      <c r="L241" s="63" t="s">
        <v>1912</v>
      </c>
      <c r="M241" s="63" t="s">
        <v>359</v>
      </c>
      <c r="N241" s="63">
        <v>350000000</v>
      </c>
      <c r="O241" s="63" t="s">
        <v>2022</v>
      </c>
      <c r="P241" s="63"/>
      <c r="Q241" s="63" t="s">
        <v>1923</v>
      </c>
      <c r="R241" s="63"/>
      <c r="S241" s="63"/>
      <c r="T241" s="63">
        <v>0</v>
      </c>
      <c r="U241" s="63">
        <v>0</v>
      </c>
      <c r="V241" s="63">
        <v>100</v>
      </c>
      <c r="W241" s="63" t="s">
        <v>1924</v>
      </c>
      <c r="X241" s="63" t="s">
        <v>886</v>
      </c>
      <c r="Y241" s="36">
        <v>6914</v>
      </c>
      <c r="Z241" s="37">
        <v>1443</v>
      </c>
      <c r="AA241" s="37">
        <f t="shared" si="115"/>
        <v>9976902</v>
      </c>
      <c r="AB241" s="32">
        <f t="shared" si="116"/>
        <v>11174130.24</v>
      </c>
      <c r="AC241" s="36">
        <v>13828</v>
      </c>
      <c r="AD241" s="37">
        <v>1443</v>
      </c>
      <c r="AE241" s="37">
        <f t="shared" si="117"/>
        <v>19953804</v>
      </c>
      <c r="AF241" s="32">
        <f t="shared" si="121"/>
        <v>22348260.48</v>
      </c>
      <c r="AG241" s="36">
        <v>13828</v>
      </c>
      <c r="AH241" s="37">
        <v>1443</v>
      </c>
      <c r="AI241" s="37">
        <f t="shared" si="118"/>
        <v>19953804</v>
      </c>
      <c r="AJ241" s="32">
        <f t="shared" si="122"/>
        <v>22348260.48</v>
      </c>
      <c r="AK241" s="36">
        <v>13828</v>
      </c>
      <c r="AL241" s="37">
        <v>1443</v>
      </c>
      <c r="AM241" s="37">
        <f t="shared" si="119"/>
        <v>19953804</v>
      </c>
      <c r="AN241" s="32">
        <f t="shared" si="123"/>
        <v>22348260.48</v>
      </c>
      <c r="AO241" s="36">
        <v>13828</v>
      </c>
      <c r="AP241" s="37">
        <v>1443</v>
      </c>
      <c r="AQ241" s="37">
        <f t="shared" si="120"/>
        <v>19953804</v>
      </c>
      <c r="AR241" s="32">
        <f t="shared" si="124"/>
        <v>22348260.48</v>
      </c>
      <c r="AS241" s="36">
        <v>13828</v>
      </c>
      <c r="AT241" s="37">
        <v>1443</v>
      </c>
      <c r="AU241" s="37">
        <f t="shared" si="125"/>
        <v>19953804</v>
      </c>
      <c r="AV241" s="32">
        <f t="shared" si="130"/>
        <v>22348260.48</v>
      </c>
      <c r="AW241" s="36">
        <v>13828</v>
      </c>
      <c r="AX241" s="37">
        <v>1443</v>
      </c>
      <c r="AY241" s="37">
        <f t="shared" si="126"/>
        <v>19953804</v>
      </c>
      <c r="AZ241" s="32">
        <f t="shared" si="131"/>
        <v>22348260.48</v>
      </c>
      <c r="BA241" s="36">
        <v>13828</v>
      </c>
      <c r="BB241" s="37">
        <v>1443</v>
      </c>
      <c r="BC241" s="37">
        <f t="shared" si="127"/>
        <v>19953804</v>
      </c>
      <c r="BD241" s="32">
        <f t="shared" si="132"/>
        <v>22348260.48</v>
      </c>
      <c r="BE241" s="36">
        <v>13828</v>
      </c>
      <c r="BF241" s="37">
        <v>1443</v>
      </c>
      <c r="BG241" s="37">
        <f t="shared" si="128"/>
        <v>19953804</v>
      </c>
      <c r="BH241" s="32">
        <f t="shared" si="133"/>
        <v>22348260.48</v>
      </c>
      <c r="BI241" s="36">
        <v>13828</v>
      </c>
      <c r="BJ241" s="37">
        <v>1443</v>
      </c>
      <c r="BK241" s="37">
        <f t="shared" si="129"/>
        <v>19953804</v>
      </c>
      <c r="BL241" s="32">
        <f t="shared" si="134"/>
        <v>22348260.48</v>
      </c>
      <c r="BM241" s="37"/>
      <c r="BN241" s="37"/>
      <c r="BO241" s="37">
        <f t="shared" si="79"/>
        <v>0</v>
      </c>
      <c r="BP241" s="37">
        <f t="shared" si="80"/>
        <v>0</v>
      </c>
      <c r="BQ241" s="37"/>
      <c r="BR241" s="37"/>
      <c r="BS241" s="37">
        <f t="shared" si="81"/>
        <v>0</v>
      </c>
      <c r="BT241" s="37">
        <f t="shared" si="82"/>
        <v>0</v>
      </c>
      <c r="BU241" s="37"/>
      <c r="BV241" s="37"/>
      <c r="BW241" s="37">
        <f t="shared" si="83"/>
        <v>0</v>
      </c>
      <c r="BX241" s="37">
        <f t="shared" si="84"/>
        <v>0</v>
      </c>
      <c r="BY241" s="37"/>
      <c r="BZ241" s="37"/>
      <c r="CA241" s="37">
        <f t="shared" si="85"/>
        <v>0</v>
      </c>
      <c r="CB241" s="37">
        <f t="shared" si="86"/>
        <v>0</v>
      </c>
      <c r="CC241" s="37"/>
      <c r="CD241" s="37"/>
      <c r="CE241" s="37">
        <f t="shared" si="87"/>
        <v>0</v>
      </c>
      <c r="CF241" s="37">
        <f t="shared" si="88"/>
        <v>0</v>
      </c>
      <c r="CG241" s="37"/>
      <c r="CH241" s="37"/>
      <c r="CI241" s="37">
        <f t="shared" si="89"/>
        <v>0</v>
      </c>
      <c r="CJ241" s="37">
        <f t="shared" si="90"/>
        <v>0</v>
      </c>
      <c r="CK241" s="37"/>
      <c r="CL241" s="37"/>
      <c r="CM241" s="37">
        <f t="shared" si="91"/>
        <v>0</v>
      </c>
      <c r="CN241" s="37">
        <f t="shared" si="92"/>
        <v>0</v>
      </c>
      <c r="CO241" s="37"/>
      <c r="CP241" s="37"/>
      <c r="CQ241" s="37">
        <f t="shared" si="93"/>
        <v>0</v>
      </c>
      <c r="CR241" s="37">
        <f t="shared" si="94"/>
        <v>0</v>
      </c>
      <c r="CS241" s="37"/>
      <c r="CT241" s="37"/>
      <c r="CU241" s="37">
        <f t="shared" si="95"/>
        <v>0</v>
      </c>
      <c r="CV241" s="37">
        <f t="shared" si="96"/>
        <v>0</v>
      </c>
      <c r="CW241" s="37"/>
      <c r="CX241" s="37"/>
      <c r="CY241" s="37">
        <f t="shared" si="97"/>
        <v>0</v>
      </c>
      <c r="CZ241" s="37">
        <f t="shared" si="98"/>
        <v>0</v>
      </c>
      <c r="DA241" s="37"/>
      <c r="DB241" s="37"/>
      <c r="DC241" s="37">
        <f t="shared" si="99"/>
        <v>0</v>
      </c>
      <c r="DD241" s="37">
        <f t="shared" si="100"/>
        <v>0</v>
      </c>
      <c r="DE241" s="37"/>
      <c r="DF241" s="37"/>
      <c r="DG241" s="37">
        <f t="shared" si="101"/>
        <v>0</v>
      </c>
      <c r="DH241" s="37">
        <f t="shared" si="102"/>
        <v>0</v>
      </c>
      <c r="DI241" s="37"/>
      <c r="DJ241" s="37"/>
      <c r="DK241" s="37">
        <f t="shared" si="103"/>
        <v>0</v>
      </c>
      <c r="DL241" s="37">
        <f t="shared" si="104"/>
        <v>0</v>
      </c>
      <c r="DM241" s="37"/>
      <c r="DN241" s="37"/>
      <c r="DO241" s="37">
        <f t="shared" si="105"/>
        <v>0</v>
      </c>
      <c r="DP241" s="37">
        <f t="shared" si="106"/>
        <v>0</v>
      </c>
      <c r="DQ241" s="37"/>
      <c r="DR241" s="37"/>
      <c r="DS241" s="37">
        <f t="shared" si="107"/>
        <v>0</v>
      </c>
      <c r="DT241" s="37">
        <f t="shared" si="108"/>
        <v>0</v>
      </c>
      <c r="DU241" s="37"/>
      <c r="DV241" s="37"/>
      <c r="DW241" s="37">
        <f t="shared" si="109"/>
        <v>0</v>
      </c>
      <c r="DX241" s="37">
        <f t="shared" si="110"/>
        <v>0</v>
      </c>
      <c r="DY241" s="37"/>
      <c r="DZ241" s="37"/>
      <c r="EA241" s="37">
        <f t="shared" si="111"/>
        <v>0</v>
      </c>
      <c r="EB241" s="37">
        <f t="shared" si="112"/>
        <v>0</v>
      </c>
      <c r="EC241" s="32">
        <f t="shared" si="114"/>
        <v>131366</v>
      </c>
      <c r="ED241" s="32">
        <v>0</v>
      </c>
      <c r="EE241" s="32">
        <v>0</v>
      </c>
      <c r="EF241" s="58" t="s">
        <v>1532</v>
      </c>
      <c r="EG241" s="46" t="s">
        <v>2061</v>
      </c>
      <c r="EH241" s="46" t="s">
        <v>2062</v>
      </c>
      <c r="EI241" s="46"/>
      <c r="EJ241" s="46"/>
      <c r="EK241" s="46"/>
      <c r="EL241" s="46"/>
      <c r="EM241" s="46"/>
      <c r="EN241" s="46"/>
      <c r="EO241" s="46"/>
      <c r="EP241" s="46"/>
      <c r="EQ241" s="46"/>
    </row>
    <row r="242" spans="1:147" ht="19.5" customHeight="1">
      <c r="A242" s="28"/>
      <c r="B242" s="34" t="s">
        <v>2023</v>
      </c>
      <c r="C242" s="63" t="s">
        <v>1920</v>
      </c>
      <c r="D242" s="63" t="s">
        <v>1921</v>
      </c>
      <c r="E242" s="63" t="s">
        <v>1921</v>
      </c>
      <c r="F242" s="63" t="s">
        <v>855</v>
      </c>
      <c r="G242" s="63"/>
      <c r="H242" s="63"/>
      <c r="I242" s="63">
        <v>100</v>
      </c>
      <c r="J242" s="63">
        <v>710000000</v>
      </c>
      <c r="K242" s="63" t="s">
        <v>1745</v>
      </c>
      <c r="L242" s="63" t="s">
        <v>1912</v>
      </c>
      <c r="M242" s="63" t="s">
        <v>359</v>
      </c>
      <c r="N242" s="63">
        <v>350000000</v>
      </c>
      <c r="O242" s="63" t="s">
        <v>2024</v>
      </c>
      <c r="P242" s="63"/>
      <c r="Q242" s="63" t="s">
        <v>1923</v>
      </c>
      <c r="R242" s="63"/>
      <c r="S242" s="63"/>
      <c r="T242" s="63">
        <v>0</v>
      </c>
      <c r="U242" s="63">
        <v>0</v>
      </c>
      <c r="V242" s="63">
        <v>100</v>
      </c>
      <c r="W242" s="63" t="s">
        <v>1924</v>
      </c>
      <c r="X242" s="63" t="s">
        <v>886</v>
      </c>
      <c r="Y242" s="36">
        <v>7675</v>
      </c>
      <c r="Z242" s="37">
        <v>1443</v>
      </c>
      <c r="AA242" s="37">
        <f t="shared" si="115"/>
        <v>11075025</v>
      </c>
      <c r="AB242" s="32">
        <f t="shared" si="116"/>
        <v>12404028.000000002</v>
      </c>
      <c r="AC242" s="36">
        <v>15350</v>
      </c>
      <c r="AD242" s="37">
        <v>1443</v>
      </c>
      <c r="AE242" s="37">
        <f t="shared" si="117"/>
        <v>22150050</v>
      </c>
      <c r="AF242" s="32">
        <f t="shared" si="121"/>
        <v>24808056.000000004</v>
      </c>
      <c r="AG242" s="36">
        <v>15350</v>
      </c>
      <c r="AH242" s="37">
        <v>1443</v>
      </c>
      <c r="AI242" s="37">
        <f t="shared" si="118"/>
        <v>22150050</v>
      </c>
      <c r="AJ242" s="32">
        <f t="shared" si="122"/>
        <v>24808056.000000004</v>
      </c>
      <c r="AK242" s="36">
        <v>15350</v>
      </c>
      <c r="AL242" s="37">
        <v>1443</v>
      </c>
      <c r="AM242" s="37">
        <f t="shared" si="119"/>
        <v>22150050</v>
      </c>
      <c r="AN242" s="32">
        <f t="shared" si="123"/>
        <v>24808056.000000004</v>
      </c>
      <c r="AO242" s="36">
        <v>15350</v>
      </c>
      <c r="AP242" s="37">
        <v>1443</v>
      </c>
      <c r="AQ242" s="37">
        <f t="shared" si="120"/>
        <v>22150050</v>
      </c>
      <c r="AR242" s="32">
        <f t="shared" si="124"/>
        <v>24808056.000000004</v>
      </c>
      <c r="AS242" s="36">
        <v>15350</v>
      </c>
      <c r="AT242" s="37">
        <v>1443</v>
      </c>
      <c r="AU242" s="37">
        <f t="shared" si="125"/>
        <v>22150050</v>
      </c>
      <c r="AV242" s="32">
        <f t="shared" si="130"/>
        <v>24808056.000000004</v>
      </c>
      <c r="AW242" s="36">
        <v>15350</v>
      </c>
      <c r="AX242" s="37">
        <v>1443</v>
      </c>
      <c r="AY242" s="37">
        <f t="shared" si="126"/>
        <v>22150050</v>
      </c>
      <c r="AZ242" s="32">
        <f t="shared" si="131"/>
        <v>24808056.000000004</v>
      </c>
      <c r="BA242" s="36">
        <v>15350</v>
      </c>
      <c r="BB242" s="37">
        <v>1443</v>
      </c>
      <c r="BC242" s="37">
        <f t="shared" si="127"/>
        <v>22150050</v>
      </c>
      <c r="BD242" s="32">
        <f t="shared" si="132"/>
        <v>24808056.000000004</v>
      </c>
      <c r="BE242" s="36">
        <v>15350</v>
      </c>
      <c r="BF242" s="37">
        <v>1443</v>
      </c>
      <c r="BG242" s="37">
        <f t="shared" si="128"/>
        <v>22150050</v>
      </c>
      <c r="BH242" s="32">
        <f t="shared" si="133"/>
        <v>24808056.000000004</v>
      </c>
      <c r="BI242" s="36">
        <v>15350</v>
      </c>
      <c r="BJ242" s="37">
        <v>1443</v>
      </c>
      <c r="BK242" s="37">
        <f t="shared" si="129"/>
        <v>22150050</v>
      </c>
      <c r="BL242" s="32">
        <f t="shared" si="134"/>
        <v>24808056.000000004</v>
      </c>
      <c r="BM242" s="37"/>
      <c r="BN242" s="37"/>
      <c r="BO242" s="37">
        <f t="shared" si="79"/>
        <v>0</v>
      </c>
      <c r="BP242" s="37">
        <f t="shared" si="80"/>
        <v>0</v>
      </c>
      <c r="BQ242" s="37"/>
      <c r="BR242" s="37"/>
      <c r="BS242" s="37">
        <f t="shared" si="81"/>
        <v>0</v>
      </c>
      <c r="BT242" s="37">
        <f t="shared" si="82"/>
        <v>0</v>
      </c>
      <c r="BU242" s="37"/>
      <c r="BV242" s="37"/>
      <c r="BW242" s="37">
        <f t="shared" si="83"/>
        <v>0</v>
      </c>
      <c r="BX242" s="37">
        <f t="shared" si="84"/>
        <v>0</v>
      </c>
      <c r="BY242" s="37"/>
      <c r="BZ242" s="37"/>
      <c r="CA242" s="37">
        <f t="shared" si="85"/>
        <v>0</v>
      </c>
      <c r="CB242" s="37">
        <f t="shared" si="86"/>
        <v>0</v>
      </c>
      <c r="CC242" s="37"/>
      <c r="CD242" s="37"/>
      <c r="CE242" s="37">
        <f t="shared" si="87"/>
        <v>0</v>
      </c>
      <c r="CF242" s="37">
        <f t="shared" si="88"/>
        <v>0</v>
      </c>
      <c r="CG242" s="37"/>
      <c r="CH242" s="37"/>
      <c r="CI242" s="37">
        <f t="shared" si="89"/>
        <v>0</v>
      </c>
      <c r="CJ242" s="37">
        <f t="shared" si="90"/>
        <v>0</v>
      </c>
      <c r="CK242" s="37"/>
      <c r="CL242" s="37"/>
      <c r="CM242" s="37">
        <f t="shared" si="91"/>
        <v>0</v>
      </c>
      <c r="CN242" s="37">
        <f t="shared" si="92"/>
        <v>0</v>
      </c>
      <c r="CO242" s="37"/>
      <c r="CP242" s="37"/>
      <c r="CQ242" s="37">
        <f t="shared" si="93"/>
        <v>0</v>
      </c>
      <c r="CR242" s="37">
        <f t="shared" si="94"/>
        <v>0</v>
      </c>
      <c r="CS242" s="37"/>
      <c r="CT242" s="37"/>
      <c r="CU242" s="37">
        <f t="shared" si="95"/>
        <v>0</v>
      </c>
      <c r="CV242" s="37">
        <f t="shared" si="96"/>
        <v>0</v>
      </c>
      <c r="CW242" s="37"/>
      <c r="CX242" s="37"/>
      <c r="CY242" s="37">
        <f t="shared" si="97"/>
        <v>0</v>
      </c>
      <c r="CZ242" s="37">
        <f t="shared" si="98"/>
        <v>0</v>
      </c>
      <c r="DA242" s="37"/>
      <c r="DB242" s="37"/>
      <c r="DC242" s="37">
        <f t="shared" si="99"/>
        <v>0</v>
      </c>
      <c r="DD242" s="37">
        <f t="shared" si="100"/>
        <v>0</v>
      </c>
      <c r="DE242" s="37"/>
      <c r="DF242" s="37"/>
      <c r="DG242" s="37">
        <f t="shared" si="101"/>
        <v>0</v>
      </c>
      <c r="DH242" s="37">
        <f t="shared" si="102"/>
        <v>0</v>
      </c>
      <c r="DI242" s="37"/>
      <c r="DJ242" s="37"/>
      <c r="DK242" s="37">
        <f t="shared" si="103"/>
        <v>0</v>
      </c>
      <c r="DL242" s="37">
        <f t="shared" si="104"/>
        <v>0</v>
      </c>
      <c r="DM242" s="37"/>
      <c r="DN242" s="37"/>
      <c r="DO242" s="37">
        <f t="shared" si="105"/>
        <v>0</v>
      </c>
      <c r="DP242" s="37">
        <f t="shared" si="106"/>
        <v>0</v>
      </c>
      <c r="DQ242" s="37"/>
      <c r="DR242" s="37"/>
      <c r="DS242" s="37">
        <f t="shared" si="107"/>
        <v>0</v>
      </c>
      <c r="DT242" s="37">
        <f t="shared" si="108"/>
        <v>0</v>
      </c>
      <c r="DU242" s="37"/>
      <c r="DV242" s="37"/>
      <c r="DW242" s="37">
        <f t="shared" si="109"/>
        <v>0</v>
      </c>
      <c r="DX242" s="37">
        <f t="shared" si="110"/>
        <v>0</v>
      </c>
      <c r="DY242" s="37"/>
      <c r="DZ242" s="37"/>
      <c r="EA242" s="37">
        <f t="shared" si="111"/>
        <v>0</v>
      </c>
      <c r="EB242" s="37">
        <f t="shared" si="112"/>
        <v>0</v>
      </c>
      <c r="EC242" s="32">
        <f t="shared" si="114"/>
        <v>145825</v>
      </c>
      <c r="ED242" s="32">
        <v>0</v>
      </c>
      <c r="EE242" s="32">
        <v>0</v>
      </c>
      <c r="EF242" s="58" t="s">
        <v>1532</v>
      </c>
      <c r="EG242" s="46" t="s">
        <v>2061</v>
      </c>
      <c r="EH242" s="46" t="s">
        <v>2062</v>
      </c>
      <c r="EI242" s="46"/>
      <c r="EJ242" s="46"/>
      <c r="EK242" s="46"/>
      <c r="EL242" s="46"/>
      <c r="EM242" s="46"/>
      <c r="EN242" s="46"/>
      <c r="EO242" s="46"/>
      <c r="EP242" s="46"/>
      <c r="EQ242" s="46"/>
    </row>
    <row r="243" spans="1:147" ht="19.5" customHeight="1">
      <c r="A243" s="28"/>
      <c r="B243" s="34" t="s">
        <v>2025</v>
      </c>
      <c r="C243" s="63" t="s">
        <v>1920</v>
      </c>
      <c r="D243" s="63" t="s">
        <v>1921</v>
      </c>
      <c r="E243" s="63" t="s">
        <v>1921</v>
      </c>
      <c r="F243" s="63" t="s">
        <v>855</v>
      </c>
      <c r="G243" s="63"/>
      <c r="H243" s="63"/>
      <c r="I243" s="63">
        <v>100</v>
      </c>
      <c r="J243" s="63">
        <v>710000000</v>
      </c>
      <c r="K243" s="63" t="s">
        <v>1745</v>
      </c>
      <c r="L243" s="63" t="s">
        <v>1912</v>
      </c>
      <c r="M243" s="63" t="s">
        <v>359</v>
      </c>
      <c r="N243" s="63">
        <v>350000000</v>
      </c>
      <c r="O243" s="63" t="s">
        <v>2026</v>
      </c>
      <c r="P243" s="63"/>
      <c r="Q243" s="63" t="s">
        <v>1923</v>
      </c>
      <c r="R243" s="63"/>
      <c r="S243" s="63"/>
      <c r="T243" s="63">
        <v>0</v>
      </c>
      <c r="U243" s="63">
        <v>0</v>
      </c>
      <c r="V243" s="63">
        <v>100</v>
      </c>
      <c r="W243" s="63" t="s">
        <v>1924</v>
      </c>
      <c r="X243" s="63" t="s">
        <v>886</v>
      </c>
      <c r="Y243" s="36">
        <v>13650</v>
      </c>
      <c r="Z243" s="37">
        <v>1443</v>
      </c>
      <c r="AA243" s="37">
        <f t="shared" si="115"/>
        <v>19696950</v>
      </c>
      <c r="AB243" s="32">
        <f t="shared" si="116"/>
        <v>22060584.000000004</v>
      </c>
      <c r="AC243" s="36">
        <v>27300</v>
      </c>
      <c r="AD243" s="37">
        <v>1443</v>
      </c>
      <c r="AE243" s="37">
        <f t="shared" si="117"/>
        <v>39393900</v>
      </c>
      <c r="AF243" s="32">
        <f t="shared" si="121"/>
        <v>44121168.00000001</v>
      </c>
      <c r="AG243" s="36">
        <v>27300</v>
      </c>
      <c r="AH243" s="37">
        <v>1443</v>
      </c>
      <c r="AI243" s="37">
        <f t="shared" si="118"/>
        <v>39393900</v>
      </c>
      <c r="AJ243" s="32">
        <f t="shared" si="122"/>
        <v>44121168.00000001</v>
      </c>
      <c r="AK243" s="36">
        <v>27300</v>
      </c>
      <c r="AL243" s="37">
        <v>1443</v>
      </c>
      <c r="AM243" s="37">
        <f t="shared" si="119"/>
        <v>39393900</v>
      </c>
      <c r="AN243" s="32">
        <f t="shared" si="123"/>
        <v>44121168.00000001</v>
      </c>
      <c r="AO243" s="36">
        <v>27300</v>
      </c>
      <c r="AP243" s="37">
        <v>1443</v>
      </c>
      <c r="AQ243" s="37">
        <f t="shared" si="120"/>
        <v>39393900</v>
      </c>
      <c r="AR243" s="32">
        <f t="shared" si="124"/>
        <v>44121168.00000001</v>
      </c>
      <c r="AS243" s="36">
        <v>27300</v>
      </c>
      <c r="AT243" s="37">
        <v>1443</v>
      </c>
      <c r="AU243" s="37">
        <f t="shared" si="125"/>
        <v>39393900</v>
      </c>
      <c r="AV243" s="32">
        <f t="shared" si="130"/>
        <v>44121168.00000001</v>
      </c>
      <c r="AW243" s="36">
        <v>27300</v>
      </c>
      <c r="AX243" s="37">
        <v>1443</v>
      </c>
      <c r="AY243" s="37">
        <f t="shared" si="126"/>
        <v>39393900</v>
      </c>
      <c r="AZ243" s="32">
        <f t="shared" si="131"/>
        <v>44121168.00000001</v>
      </c>
      <c r="BA243" s="36">
        <v>27300</v>
      </c>
      <c r="BB243" s="37">
        <v>1443</v>
      </c>
      <c r="BC243" s="37">
        <f t="shared" si="127"/>
        <v>39393900</v>
      </c>
      <c r="BD243" s="32">
        <f t="shared" si="132"/>
        <v>44121168.00000001</v>
      </c>
      <c r="BE243" s="36">
        <v>27300</v>
      </c>
      <c r="BF243" s="37">
        <v>1443</v>
      </c>
      <c r="BG243" s="37">
        <f t="shared" si="128"/>
        <v>39393900</v>
      </c>
      <c r="BH243" s="32">
        <f t="shared" si="133"/>
        <v>44121168.00000001</v>
      </c>
      <c r="BI243" s="36">
        <v>27300</v>
      </c>
      <c r="BJ243" s="37">
        <v>1443</v>
      </c>
      <c r="BK243" s="37">
        <f t="shared" si="129"/>
        <v>39393900</v>
      </c>
      <c r="BL243" s="32">
        <f t="shared" si="134"/>
        <v>44121168.00000001</v>
      </c>
      <c r="BM243" s="37"/>
      <c r="BN243" s="37"/>
      <c r="BO243" s="37">
        <f t="shared" si="79"/>
        <v>0</v>
      </c>
      <c r="BP243" s="37">
        <f t="shared" si="80"/>
        <v>0</v>
      </c>
      <c r="BQ243" s="37"/>
      <c r="BR243" s="37"/>
      <c r="BS243" s="37">
        <f t="shared" si="81"/>
        <v>0</v>
      </c>
      <c r="BT243" s="37">
        <f t="shared" si="82"/>
        <v>0</v>
      </c>
      <c r="BU243" s="37"/>
      <c r="BV243" s="37"/>
      <c r="BW243" s="37">
        <f t="shared" si="83"/>
        <v>0</v>
      </c>
      <c r="BX243" s="37">
        <f t="shared" si="84"/>
        <v>0</v>
      </c>
      <c r="BY243" s="37"/>
      <c r="BZ243" s="37"/>
      <c r="CA243" s="37">
        <f t="shared" si="85"/>
        <v>0</v>
      </c>
      <c r="CB243" s="37">
        <f t="shared" si="86"/>
        <v>0</v>
      </c>
      <c r="CC243" s="37"/>
      <c r="CD243" s="37"/>
      <c r="CE243" s="37">
        <f t="shared" si="87"/>
        <v>0</v>
      </c>
      <c r="CF243" s="37">
        <f t="shared" si="88"/>
        <v>0</v>
      </c>
      <c r="CG243" s="37"/>
      <c r="CH243" s="37"/>
      <c r="CI243" s="37">
        <f t="shared" si="89"/>
        <v>0</v>
      </c>
      <c r="CJ243" s="37">
        <f t="shared" si="90"/>
        <v>0</v>
      </c>
      <c r="CK243" s="37"/>
      <c r="CL243" s="37"/>
      <c r="CM243" s="37">
        <f t="shared" si="91"/>
        <v>0</v>
      </c>
      <c r="CN243" s="37">
        <f t="shared" si="92"/>
        <v>0</v>
      </c>
      <c r="CO243" s="37"/>
      <c r="CP243" s="37"/>
      <c r="CQ243" s="37">
        <f t="shared" si="93"/>
        <v>0</v>
      </c>
      <c r="CR243" s="37">
        <f t="shared" si="94"/>
        <v>0</v>
      </c>
      <c r="CS243" s="37"/>
      <c r="CT243" s="37"/>
      <c r="CU243" s="37">
        <f t="shared" si="95"/>
        <v>0</v>
      </c>
      <c r="CV243" s="37">
        <f t="shared" si="96"/>
        <v>0</v>
      </c>
      <c r="CW243" s="37"/>
      <c r="CX243" s="37"/>
      <c r="CY243" s="37">
        <f t="shared" si="97"/>
        <v>0</v>
      </c>
      <c r="CZ243" s="37">
        <f t="shared" si="98"/>
        <v>0</v>
      </c>
      <c r="DA243" s="37"/>
      <c r="DB243" s="37"/>
      <c r="DC243" s="37">
        <f t="shared" si="99"/>
        <v>0</v>
      </c>
      <c r="DD243" s="37">
        <f t="shared" si="100"/>
        <v>0</v>
      </c>
      <c r="DE243" s="37"/>
      <c r="DF243" s="37"/>
      <c r="DG243" s="37">
        <f t="shared" si="101"/>
        <v>0</v>
      </c>
      <c r="DH243" s="37">
        <f t="shared" si="102"/>
        <v>0</v>
      </c>
      <c r="DI243" s="37"/>
      <c r="DJ243" s="37"/>
      <c r="DK243" s="37">
        <f t="shared" si="103"/>
        <v>0</v>
      </c>
      <c r="DL243" s="37">
        <f t="shared" si="104"/>
        <v>0</v>
      </c>
      <c r="DM243" s="37"/>
      <c r="DN243" s="37"/>
      <c r="DO243" s="37">
        <f t="shared" si="105"/>
        <v>0</v>
      </c>
      <c r="DP243" s="37">
        <f t="shared" si="106"/>
        <v>0</v>
      </c>
      <c r="DQ243" s="37"/>
      <c r="DR243" s="37"/>
      <c r="DS243" s="37">
        <f t="shared" si="107"/>
        <v>0</v>
      </c>
      <c r="DT243" s="37">
        <f t="shared" si="108"/>
        <v>0</v>
      </c>
      <c r="DU243" s="37"/>
      <c r="DV243" s="37"/>
      <c r="DW243" s="37">
        <f t="shared" si="109"/>
        <v>0</v>
      </c>
      <c r="DX243" s="37">
        <f t="shared" si="110"/>
        <v>0</v>
      </c>
      <c r="DY243" s="37"/>
      <c r="DZ243" s="37"/>
      <c r="EA243" s="37">
        <f t="shared" si="111"/>
        <v>0</v>
      </c>
      <c r="EB243" s="37">
        <f t="shared" si="112"/>
        <v>0</v>
      </c>
      <c r="EC243" s="32">
        <f t="shared" si="114"/>
        <v>259350</v>
      </c>
      <c r="ED243" s="32">
        <v>0</v>
      </c>
      <c r="EE243" s="32">
        <v>0</v>
      </c>
      <c r="EF243" s="58" t="s">
        <v>1532</v>
      </c>
      <c r="EG243" s="46" t="s">
        <v>2061</v>
      </c>
      <c r="EH243" s="46" t="s">
        <v>2062</v>
      </c>
      <c r="EI243" s="46"/>
      <c r="EJ243" s="46"/>
      <c r="EK243" s="46"/>
      <c r="EL243" s="46"/>
      <c r="EM243" s="46"/>
      <c r="EN243" s="46"/>
      <c r="EO243" s="46"/>
      <c r="EP243" s="46"/>
      <c r="EQ243" s="46"/>
    </row>
    <row r="244" spans="1:147" ht="19.5" customHeight="1">
      <c r="A244" s="28"/>
      <c r="B244" s="34" t="s">
        <v>2027</v>
      </c>
      <c r="C244" s="63" t="s">
        <v>1920</v>
      </c>
      <c r="D244" s="63" t="s">
        <v>1921</v>
      </c>
      <c r="E244" s="63" t="s">
        <v>1921</v>
      </c>
      <c r="F244" s="63" t="s">
        <v>855</v>
      </c>
      <c r="G244" s="63"/>
      <c r="H244" s="63"/>
      <c r="I244" s="63">
        <v>100</v>
      </c>
      <c r="J244" s="63">
        <v>710000000</v>
      </c>
      <c r="K244" s="63" t="s">
        <v>1745</v>
      </c>
      <c r="L244" s="63" t="s">
        <v>1912</v>
      </c>
      <c r="M244" s="63" t="s">
        <v>359</v>
      </c>
      <c r="N244" s="27">
        <v>350000000</v>
      </c>
      <c r="O244" s="63" t="s">
        <v>2028</v>
      </c>
      <c r="P244" s="63"/>
      <c r="Q244" s="63" t="s">
        <v>1923</v>
      </c>
      <c r="R244" s="63"/>
      <c r="S244" s="63"/>
      <c r="T244" s="63">
        <v>0</v>
      </c>
      <c r="U244" s="63">
        <v>0</v>
      </c>
      <c r="V244" s="63">
        <v>100</v>
      </c>
      <c r="W244" s="63" t="s">
        <v>1924</v>
      </c>
      <c r="X244" s="63" t="s">
        <v>886</v>
      </c>
      <c r="Y244" s="36">
        <v>486</v>
      </c>
      <c r="Z244" s="37">
        <v>1443</v>
      </c>
      <c r="AA244" s="37">
        <f t="shared" si="115"/>
        <v>701298</v>
      </c>
      <c r="AB244" s="32">
        <f t="shared" si="116"/>
        <v>785453.7600000001</v>
      </c>
      <c r="AC244" s="36">
        <v>973</v>
      </c>
      <c r="AD244" s="37">
        <v>1443</v>
      </c>
      <c r="AE244" s="37">
        <f t="shared" si="117"/>
        <v>1404039</v>
      </c>
      <c r="AF244" s="32">
        <f t="shared" si="121"/>
        <v>1572523.6800000002</v>
      </c>
      <c r="AG244" s="36">
        <v>973</v>
      </c>
      <c r="AH244" s="37">
        <v>1443</v>
      </c>
      <c r="AI244" s="37">
        <f t="shared" si="118"/>
        <v>1404039</v>
      </c>
      <c r="AJ244" s="32">
        <f t="shared" si="122"/>
        <v>1572523.6800000002</v>
      </c>
      <c r="AK244" s="36">
        <v>973</v>
      </c>
      <c r="AL244" s="37">
        <v>1443</v>
      </c>
      <c r="AM244" s="37">
        <f t="shared" si="119"/>
        <v>1404039</v>
      </c>
      <c r="AN244" s="32">
        <f t="shared" si="123"/>
        <v>1572523.6800000002</v>
      </c>
      <c r="AO244" s="36">
        <v>973</v>
      </c>
      <c r="AP244" s="37">
        <v>1443</v>
      </c>
      <c r="AQ244" s="37">
        <f t="shared" si="120"/>
        <v>1404039</v>
      </c>
      <c r="AR244" s="32">
        <f t="shared" si="124"/>
        <v>1572523.6800000002</v>
      </c>
      <c r="AS244" s="36">
        <v>973</v>
      </c>
      <c r="AT244" s="37">
        <v>1443</v>
      </c>
      <c r="AU244" s="37">
        <f t="shared" si="125"/>
        <v>1404039</v>
      </c>
      <c r="AV244" s="32">
        <f t="shared" si="130"/>
        <v>1572523.6800000002</v>
      </c>
      <c r="AW244" s="36">
        <v>973</v>
      </c>
      <c r="AX244" s="37">
        <v>1443</v>
      </c>
      <c r="AY244" s="37">
        <f t="shared" si="126"/>
        <v>1404039</v>
      </c>
      <c r="AZ244" s="32">
        <f t="shared" si="131"/>
        <v>1572523.6800000002</v>
      </c>
      <c r="BA244" s="36">
        <v>973</v>
      </c>
      <c r="BB244" s="37">
        <v>1443</v>
      </c>
      <c r="BC244" s="37">
        <f t="shared" si="127"/>
        <v>1404039</v>
      </c>
      <c r="BD244" s="32">
        <f t="shared" si="132"/>
        <v>1572523.6800000002</v>
      </c>
      <c r="BE244" s="36">
        <v>973</v>
      </c>
      <c r="BF244" s="37">
        <v>1443</v>
      </c>
      <c r="BG244" s="37">
        <f t="shared" si="128"/>
        <v>1404039</v>
      </c>
      <c r="BH244" s="32">
        <f t="shared" si="133"/>
        <v>1572523.6800000002</v>
      </c>
      <c r="BI244" s="36">
        <v>973</v>
      </c>
      <c r="BJ244" s="37">
        <v>1443</v>
      </c>
      <c r="BK244" s="37">
        <f t="shared" si="129"/>
        <v>1404039</v>
      </c>
      <c r="BL244" s="32">
        <f t="shared" si="134"/>
        <v>1572523.6800000002</v>
      </c>
      <c r="BM244" s="37"/>
      <c r="BN244" s="37"/>
      <c r="BO244" s="37">
        <f t="shared" si="79"/>
        <v>0</v>
      </c>
      <c r="BP244" s="37">
        <f t="shared" si="80"/>
        <v>0</v>
      </c>
      <c r="BQ244" s="37"/>
      <c r="BR244" s="37"/>
      <c r="BS244" s="37">
        <f t="shared" si="81"/>
        <v>0</v>
      </c>
      <c r="BT244" s="37">
        <f t="shared" si="82"/>
        <v>0</v>
      </c>
      <c r="BU244" s="37"/>
      <c r="BV244" s="37"/>
      <c r="BW244" s="37">
        <f t="shared" si="83"/>
        <v>0</v>
      </c>
      <c r="BX244" s="37">
        <f t="shared" si="84"/>
        <v>0</v>
      </c>
      <c r="BY244" s="37"/>
      <c r="BZ244" s="37"/>
      <c r="CA244" s="37">
        <f t="shared" si="85"/>
        <v>0</v>
      </c>
      <c r="CB244" s="37">
        <f t="shared" si="86"/>
        <v>0</v>
      </c>
      <c r="CC244" s="37"/>
      <c r="CD244" s="37"/>
      <c r="CE244" s="37">
        <f t="shared" si="87"/>
        <v>0</v>
      </c>
      <c r="CF244" s="37">
        <f t="shared" si="88"/>
        <v>0</v>
      </c>
      <c r="CG244" s="37"/>
      <c r="CH244" s="37"/>
      <c r="CI244" s="37">
        <f t="shared" si="89"/>
        <v>0</v>
      </c>
      <c r="CJ244" s="37">
        <f t="shared" si="90"/>
        <v>0</v>
      </c>
      <c r="CK244" s="37"/>
      <c r="CL244" s="37"/>
      <c r="CM244" s="37">
        <f t="shared" si="91"/>
        <v>0</v>
      </c>
      <c r="CN244" s="37">
        <f t="shared" si="92"/>
        <v>0</v>
      </c>
      <c r="CO244" s="37"/>
      <c r="CP244" s="37"/>
      <c r="CQ244" s="37">
        <f t="shared" si="93"/>
        <v>0</v>
      </c>
      <c r="CR244" s="37">
        <f t="shared" si="94"/>
        <v>0</v>
      </c>
      <c r="CS244" s="37"/>
      <c r="CT244" s="37"/>
      <c r="CU244" s="37">
        <f t="shared" si="95"/>
        <v>0</v>
      </c>
      <c r="CV244" s="37">
        <f t="shared" si="96"/>
        <v>0</v>
      </c>
      <c r="CW244" s="37"/>
      <c r="CX244" s="37"/>
      <c r="CY244" s="37">
        <f t="shared" si="97"/>
        <v>0</v>
      </c>
      <c r="CZ244" s="37">
        <f t="shared" si="98"/>
        <v>0</v>
      </c>
      <c r="DA244" s="37"/>
      <c r="DB244" s="37"/>
      <c r="DC244" s="37">
        <f t="shared" si="99"/>
        <v>0</v>
      </c>
      <c r="DD244" s="37">
        <f t="shared" si="100"/>
        <v>0</v>
      </c>
      <c r="DE244" s="37"/>
      <c r="DF244" s="37"/>
      <c r="DG244" s="37">
        <f t="shared" si="101"/>
        <v>0</v>
      </c>
      <c r="DH244" s="37">
        <f t="shared" si="102"/>
        <v>0</v>
      </c>
      <c r="DI244" s="37"/>
      <c r="DJ244" s="37"/>
      <c r="DK244" s="37">
        <f t="shared" si="103"/>
        <v>0</v>
      </c>
      <c r="DL244" s="37">
        <f t="shared" si="104"/>
        <v>0</v>
      </c>
      <c r="DM244" s="37"/>
      <c r="DN244" s="37"/>
      <c r="DO244" s="37">
        <f t="shared" si="105"/>
        <v>0</v>
      </c>
      <c r="DP244" s="37">
        <f t="shared" si="106"/>
        <v>0</v>
      </c>
      <c r="DQ244" s="37"/>
      <c r="DR244" s="37"/>
      <c r="DS244" s="37">
        <f t="shared" si="107"/>
        <v>0</v>
      </c>
      <c r="DT244" s="37">
        <f t="shared" si="108"/>
        <v>0</v>
      </c>
      <c r="DU244" s="37"/>
      <c r="DV244" s="37"/>
      <c r="DW244" s="37">
        <f t="shared" si="109"/>
        <v>0</v>
      </c>
      <c r="DX244" s="37">
        <f t="shared" si="110"/>
        <v>0</v>
      </c>
      <c r="DY244" s="37"/>
      <c r="DZ244" s="37"/>
      <c r="EA244" s="37">
        <f t="shared" si="111"/>
        <v>0</v>
      </c>
      <c r="EB244" s="37">
        <f t="shared" si="112"/>
        <v>0</v>
      </c>
      <c r="EC244" s="32">
        <f t="shared" si="114"/>
        <v>9243</v>
      </c>
      <c r="ED244" s="32">
        <v>0</v>
      </c>
      <c r="EE244" s="32">
        <v>0</v>
      </c>
      <c r="EF244" s="58" t="s">
        <v>1532</v>
      </c>
      <c r="EG244" s="46" t="s">
        <v>2061</v>
      </c>
      <c r="EH244" s="46" t="s">
        <v>2062</v>
      </c>
      <c r="EI244" s="46"/>
      <c r="EJ244" s="46"/>
      <c r="EK244" s="46"/>
      <c r="EL244" s="46"/>
      <c r="EM244" s="46"/>
      <c r="EN244" s="46"/>
      <c r="EO244" s="46"/>
      <c r="EP244" s="46"/>
      <c r="EQ244" s="46"/>
    </row>
    <row r="245" spans="1:147" ht="19.5" customHeight="1">
      <c r="A245" s="28"/>
      <c r="B245" s="34" t="s">
        <v>2029</v>
      </c>
      <c r="C245" s="63" t="s">
        <v>1920</v>
      </c>
      <c r="D245" s="63" t="s">
        <v>1921</v>
      </c>
      <c r="E245" s="63" t="s">
        <v>1921</v>
      </c>
      <c r="F245" s="63" t="s">
        <v>855</v>
      </c>
      <c r="G245" s="63"/>
      <c r="H245" s="63"/>
      <c r="I245" s="63">
        <v>100</v>
      </c>
      <c r="J245" s="63">
        <v>710000000</v>
      </c>
      <c r="K245" s="63" t="s">
        <v>1745</v>
      </c>
      <c r="L245" s="63" t="s">
        <v>1912</v>
      </c>
      <c r="M245" s="63" t="s">
        <v>359</v>
      </c>
      <c r="N245" s="63">
        <v>350000000</v>
      </c>
      <c r="O245" s="63" t="s">
        <v>2030</v>
      </c>
      <c r="P245" s="63"/>
      <c r="Q245" s="63" t="s">
        <v>1923</v>
      </c>
      <c r="R245" s="63"/>
      <c r="S245" s="63"/>
      <c r="T245" s="63">
        <v>0</v>
      </c>
      <c r="U245" s="63">
        <v>0</v>
      </c>
      <c r="V245" s="63">
        <v>100</v>
      </c>
      <c r="W245" s="63" t="s">
        <v>1924</v>
      </c>
      <c r="X245" s="63" t="s">
        <v>886</v>
      </c>
      <c r="Y245" s="36">
        <v>1260</v>
      </c>
      <c r="Z245" s="37">
        <v>1443</v>
      </c>
      <c r="AA245" s="37">
        <f t="shared" si="115"/>
        <v>1818180</v>
      </c>
      <c r="AB245" s="32">
        <f t="shared" si="116"/>
        <v>2036361.6</v>
      </c>
      <c r="AC245" s="36">
        <v>2520</v>
      </c>
      <c r="AD245" s="37">
        <v>1443</v>
      </c>
      <c r="AE245" s="37">
        <f t="shared" si="117"/>
        <v>3636360</v>
      </c>
      <c r="AF245" s="32">
        <f t="shared" si="121"/>
        <v>4072723.2</v>
      </c>
      <c r="AG245" s="36">
        <v>2520</v>
      </c>
      <c r="AH245" s="37">
        <v>1443</v>
      </c>
      <c r="AI245" s="37">
        <f t="shared" si="118"/>
        <v>3636360</v>
      </c>
      <c r="AJ245" s="32">
        <f t="shared" si="122"/>
        <v>4072723.2</v>
      </c>
      <c r="AK245" s="36">
        <v>2520</v>
      </c>
      <c r="AL245" s="37">
        <v>1443</v>
      </c>
      <c r="AM245" s="37">
        <f t="shared" si="119"/>
        <v>3636360</v>
      </c>
      <c r="AN245" s="32">
        <f t="shared" si="123"/>
        <v>4072723.2</v>
      </c>
      <c r="AO245" s="36">
        <v>2520</v>
      </c>
      <c r="AP245" s="37">
        <v>1443</v>
      </c>
      <c r="AQ245" s="37">
        <f t="shared" si="120"/>
        <v>3636360</v>
      </c>
      <c r="AR245" s="32">
        <f t="shared" si="124"/>
        <v>4072723.2</v>
      </c>
      <c r="AS245" s="36">
        <v>2520</v>
      </c>
      <c r="AT245" s="37">
        <v>1443</v>
      </c>
      <c r="AU245" s="37">
        <f t="shared" si="125"/>
        <v>3636360</v>
      </c>
      <c r="AV245" s="32">
        <f t="shared" si="130"/>
        <v>4072723.2</v>
      </c>
      <c r="AW245" s="36">
        <v>2520</v>
      </c>
      <c r="AX245" s="37">
        <v>1443</v>
      </c>
      <c r="AY245" s="37">
        <f t="shared" si="126"/>
        <v>3636360</v>
      </c>
      <c r="AZ245" s="32">
        <f t="shared" si="131"/>
        <v>4072723.2</v>
      </c>
      <c r="BA245" s="36">
        <v>2520</v>
      </c>
      <c r="BB245" s="37">
        <v>1443</v>
      </c>
      <c r="BC245" s="37">
        <f t="shared" si="127"/>
        <v>3636360</v>
      </c>
      <c r="BD245" s="32">
        <f t="shared" si="132"/>
        <v>4072723.2</v>
      </c>
      <c r="BE245" s="36">
        <v>2520</v>
      </c>
      <c r="BF245" s="37">
        <v>1443</v>
      </c>
      <c r="BG245" s="37">
        <f t="shared" si="128"/>
        <v>3636360</v>
      </c>
      <c r="BH245" s="32">
        <f t="shared" si="133"/>
        <v>4072723.2</v>
      </c>
      <c r="BI245" s="36">
        <v>2520</v>
      </c>
      <c r="BJ245" s="37">
        <v>1443</v>
      </c>
      <c r="BK245" s="37">
        <f t="shared" si="129"/>
        <v>3636360</v>
      </c>
      <c r="BL245" s="32">
        <f t="shared" si="134"/>
        <v>4072723.2</v>
      </c>
      <c r="BM245" s="37"/>
      <c r="BN245" s="37"/>
      <c r="BO245" s="37">
        <f t="shared" si="79"/>
        <v>0</v>
      </c>
      <c r="BP245" s="37">
        <f t="shared" si="80"/>
        <v>0</v>
      </c>
      <c r="BQ245" s="37"/>
      <c r="BR245" s="37"/>
      <c r="BS245" s="37">
        <f t="shared" si="81"/>
        <v>0</v>
      </c>
      <c r="BT245" s="37">
        <f t="shared" si="82"/>
        <v>0</v>
      </c>
      <c r="BU245" s="37"/>
      <c r="BV245" s="37"/>
      <c r="BW245" s="37">
        <f t="shared" si="83"/>
        <v>0</v>
      </c>
      <c r="BX245" s="37">
        <f t="shared" si="84"/>
        <v>0</v>
      </c>
      <c r="BY245" s="37"/>
      <c r="BZ245" s="37"/>
      <c r="CA245" s="37">
        <f t="shared" si="85"/>
        <v>0</v>
      </c>
      <c r="CB245" s="37">
        <f t="shared" si="86"/>
        <v>0</v>
      </c>
      <c r="CC245" s="37"/>
      <c r="CD245" s="37"/>
      <c r="CE245" s="37">
        <f t="shared" si="87"/>
        <v>0</v>
      </c>
      <c r="CF245" s="37">
        <f t="shared" si="88"/>
        <v>0</v>
      </c>
      <c r="CG245" s="37"/>
      <c r="CH245" s="37"/>
      <c r="CI245" s="37">
        <f t="shared" si="89"/>
        <v>0</v>
      </c>
      <c r="CJ245" s="37">
        <f t="shared" si="90"/>
        <v>0</v>
      </c>
      <c r="CK245" s="37"/>
      <c r="CL245" s="37"/>
      <c r="CM245" s="37">
        <f t="shared" si="91"/>
        <v>0</v>
      </c>
      <c r="CN245" s="37">
        <f t="shared" si="92"/>
        <v>0</v>
      </c>
      <c r="CO245" s="37"/>
      <c r="CP245" s="37"/>
      <c r="CQ245" s="37">
        <f t="shared" si="93"/>
        <v>0</v>
      </c>
      <c r="CR245" s="37">
        <f t="shared" si="94"/>
        <v>0</v>
      </c>
      <c r="CS245" s="37"/>
      <c r="CT245" s="37"/>
      <c r="CU245" s="37">
        <f t="shared" si="95"/>
        <v>0</v>
      </c>
      <c r="CV245" s="37">
        <f t="shared" si="96"/>
        <v>0</v>
      </c>
      <c r="CW245" s="37"/>
      <c r="CX245" s="37"/>
      <c r="CY245" s="37">
        <f t="shared" si="97"/>
        <v>0</v>
      </c>
      <c r="CZ245" s="37">
        <f t="shared" si="98"/>
        <v>0</v>
      </c>
      <c r="DA245" s="37"/>
      <c r="DB245" s="37"/>
      <c r="DC245" s="37">
        <f t="shared" si="99"/>
        <v>0</v>
      </c>
      <c r="DD245" s="37">
        <f t="shared" si="100"/>
        <v>0</v>
      </c>
      <c r="DE245" s="37"/>
      <c r="DF245" s="37"/>
      <c r="DG245" s="37">
        <f t="shared" si="101"/>
        <v>0</v>
      </c>
      <c r="DH245" s="37">
        <f t="shared" si="102"/>
        <v>0</v>
      </c>
      <c r="DI245" s="37"/>
      <c r="DJ245" s="37"/>
      <c r="DK245" s="37">
        <f t="shared" si="103"/>
        <v>0</v>
      </c>
      <c r="DL245" s="37">
        <f t="shared" si="104"/>
        <v>0</v>
      </c>
      <c r="DM245" s="37"/>
      <c r="DN245" s="37"/>
      <c r="DO245" s="37">
        <f t="shared" si="105"/>
        <v>0</v>
      </c>
      <c r="DP245" s="37">
        <f t="shared" si="106"/>
        <v>0</v>
      </c>
      <c r="DQ245" s="37"/>
      <c r="DR245" s="37"/>
      <c r="DS245" s="37">
        <f t="shared" si="107"/>
        <v>0</v>
      </c>
      <c r="DT245" s="37">
        <f t="shared" si="108"/>
        <v>0</v>
      </c>
      <c r="DU245" s="37"/>
      <c r="DV245" s="37"/>
      <c r="DW245" s="37">
        <f t="shared" si="109"/>
        <v>0</v>
      </c>
      <c r="DX245" s="37">
        <f t="shared" si="110"/>
        <v>0</v>
      </c>
      <c r="DY245" s="37"/>
      <c r="DZ245" s="37"/>
      <c r="EA245" s="37">
        <f t="shared" si="111"/>
        <v>0</v>
      </c>
      <c r="EB245" s="37">
        <f t="shared" si="112"/>
        <v>0</v>
      </c>
      <c r="EC245" s="32">
        <f t="shared" si="114"/>
        <v>23940</v>
      </c>
      <c r="ED245" s="32">
        <v>0</v>
      </c>
      <c r="EE245" s="32">
        <v>0</v>
      </c>
      <c r="EF245" s="58" t="s">
        <v>1532</v>
      </c>
      <c r="EG245" s="46" t="s">
        <v>2061</v>
      </c>
      <c r="EH245" s="46" t="s">
        <v>2062</v>
      </c>
      <c r="EI245" s="46"/>
      <c r="EJ245" s="46"/>
      <c r="EK245" s="46"/>
      <c r="EL245" s="46"/>
      <c r="EM245" s="46"/>
      <c r="EN245" s="46"/>
      <c r="EO245" s="46"/>
      <c r="EP245" s="46"/>
      <c r="EQ245" s="46"/>
    </row>
    <row r="246" spans="1:147" ht="19.5" customHeight="1">
      <c r="A246" s="28"/>
      <c r="B246" s="34" t="s">
        <v>2031</v>
      </c>
      <c r="C246" s="63" t="s">
        <v>1920</v>
      </c>
      <c r="D246" s="63" t="s">
        <v>1921</v>
      </c>
      <c r="E246" s="63" t="s">
        <v>1921</v>
      </c>
      <c r="F246" s="63" t="s">
        <v>855</v>
      </c>
      <c r="G246" s="63"/>
      <c r="H246" s="63"/>
      <c r="I246" s="63">
        <v>100</v>
      </c>
      <c r="J246" s="63">
        <v>710000000</v>
      </c>
      <c r="K246" s="63" t="s">
        <v>1745</v>
      </c>
      <c r="L246" s="63" t="s">
        <v>1912</v>
      </c>
      <c r="M246" s="63" t="s">
        <v>359</v>
      </c>
      <c r="N246" s="63">
        <v>550000000</v>
      </c>
      <c r="O246" s="63" t="s">
        <v>2032</v>
      </c>
      <c r="P246" s="63"/>
      <c r="Q246" s="63" t="s">
        <v>1923</v>
      </c>
      <c r="R246" s="63"/>
      <c r="S246" s="63"/>
      <c r="T246" s="63">
        <v>0</v>
      </c>
      <c r="U246" s="63">
        <v>0</v>
      </c>
      <c r="V246" s="63">
        <v>100</v>
      </c>
      <c r="W246" s="63" t="s">
        <v>1924</v>
      </c>
      <c r="X246" s="63" t="s">
        <v>886</v>
      </c>
      <c r="Y246" s="36">
        <v>7634</v>
      </c>
      <c r="Z246" s="37">
        <v>1443</v>
      </c>
      <c r="AA246" s="37">
        <f t="shared" si="115"/>
        <v>11015862</v>
      </c>
      <c r="AB246" s="32">
        <f t="shared" si="116"/>
        <v>12337765.440000001</v>
      </c>
      <c r="AC246" s="36">
        <v>15268</v>
      </c>
      <c r="AD246" s="37">
        <v>1443</v>
      </c>
      <c r="AE246" s="37">
        <f t="shared" si="117"/>
        <v>22031724</v>
      </c>
      <c r="AF246" s="32">
        <f t="shared" si="121"/>
        <v>24675530.880000003</v>
      </c>
      <c r="AG246" s="36">
        <v>15268</v>
      </c>
      <c r="AH246" s="37">
        <v>1443</v>
      </c>
      <c r="AI246" s="37">
        <f t="shared" si="118"/>
        <v>22031724</v>
      </c>
      <c r="AJ246" s="32">
        <f t="shared" si="122"/>
        <v>24675530.880000003</v>
      </c>
      <c r="AK246" s="36">
        <v>15268</v>
      </c>
      <c r="AL246" s="37">
        <v>1443</v>
      </c>
      <c r="AM246" s="37">
        <f t="shared" si="119"/>
        <v>22031724</v>
      </c>
      <c r="AN246" s="32">
        <f t="shared" si="123"/>
        <v>24675530.880000003</v>
      </c>
      <c r="AO246" s="36">
        <v>15268</v>
      </c>
      <c r="AP246" s="37">
        <v>1443</v>
      </c>
      <c r="AQ246" s="37">
        <f t="shared" si="120"/>
        <v>22031724</v>
      </c>
      <c r="AR246" s="32">
        <f t="shared" si="124"/>
        <v>24675530.880000003</v>
      </c>
      <c r="AS246" s="36">
        <v>15268</v>
      </c>
      <c r="AT246" s="37">
        <v>1443</v>
      </c>
      <c r="AU246" s="37">
        <f t="shared" si="125"/>
        <v>22031724</v>
      </c>
      <c r="AV246" s="32">
        <f t="shared" si="130"/>
        <v>24675530.880000003</v>
      </c>
      <c r="AW246" s="36">
        <v>15268</v>
      </c>
      <c r="AX246" s="37">
        <v>1443</v>
      </c>
      <c r="AY246" s="37">
        <f t="shared" si="126"/>
        <v>22031724</v>
      </c>
      <c r="AZ246" s="32">
        <f t="shared" si="131"/>
        <v>24675530.880000003</v>
      </c>
      <c r="BA246" s="36">
        <v>15268</v>
      </c>
      <c r="BB246" s="37">
        <v>1443</v>
      </c>
      <c r="BC246" s="37">
        <f t="shared" si="127"/>
        <v>22031724</v>
      </c>
      <c r="BD246" s="32">
        <f t="shared" si="132"/>
        <v>24675530.880000003</v>
      </c>
      <c r="BE246" s="36">
        <v>15268</v>
      </c>
      <c r="BF246" s="37">
        <v>1443</v>
      </c>
      <c r="BG246" s="37">
        <f t="shared" si="128"/>
        <v>22031724</v>
      </c>
      <c r="BH246" s="32">
        <f t="shared" si="133"/>
        <v>24675530.880000003</v>
      </c>
      <c r="BI246" s="36">
        <v>15268</v>
      </c>
      <c r="BJ246" s="37">
        <v>1443</v>
      </c>
      <c r="BK246" s="37">
        <f t="shared" si="129"/>
        <v>22031724</v>
      </c>
      <c r="BL246" s="32">
        <f t="shared" si="134"/>
        <v>24675530.880000003</v>
      </c>
      <c r="BM246" s="37"/>
      <c r="BN246" s="37"/>
      <c r="BO246" s="37">
        <f t="shared" si="79"/>
        <v>0</v>
      </c>
      <c r="BP246" s="37">
        <f t="shared" si="80"/>
        <v>0</v>
      </c>
      <c r="BQ246" s="37"/>
      <c r="BR246" s="37"/>
      <c r="BS246" s="37">
        <f t="shared" si="81"/>
        <v>0</v>
      </c>
      <c r="BT246" s="37">
        <f t="shared" si="82"/>
        <v>0</v>
      </c>
      <c r="BU246" s="37"/>
      <c r="BV246" s="37"/>
      <c r="BW246" s="37">
        <f t="shared" si="83"/>
        <v>0</v>
      </c>
      <c r="BX246" s="37">
        <f t="shared" si="84"/>
        <v>0</v>
      </c>
      <c r="BY246" s="37"/>
      <c r="BZ246" s="37"/>
      <c r="CA246" s="37">
        <f t="shared" si="85"/>
        <v>0</v>
      </c>
      <c r="CB246" s="37">
        <f t="shared" si="86"/>
        <v>0</v>
      </c>
      <c r="CC246" s="37"/>
      <c r="CD246" s="37"/>
      <c r="CE246" s="37">
        <f t="shared" si="87"/>
        <v>0</v>
      </c>
      <c r="CF246" s="37">
        <f t="shared" si="88"/>
        <v>0</v>
      </c>
      <c r="CG246" s="37"/>
      <c r="CH246" s="37"/>
      <c r="CI246" s="37">
        <f t="shared" si="89"/>
        <v>0</v>
      </c>
      <c r="CJ246" s="37">
        <f t="shared" si="90"/>
        <v>0</v>
      </c>
      <c r="CK246" s="37"/>
      <c r="CL246" s="37"/>
      <c r="CM246" s="37">
        <f t="shared" si="91"/>
        <v>0</v>
      </c>
      <c r="CN246" s="37">
        <f t="shared" si="92"/>
        <v>0</v>
      </c>
      <c r="CO246" s="37"/>
      <c r="CP246" s="37"/>
      <c r="CQ246" s="37">
        <f t="shared" si="93"/>
        <v>0</v>
      </c>
      <c r="CR246" s="37">
        <f t="shared" si="94"/>
        <v>0</v>
      </c>
      <c r="CS246" s="37"/>
      <c r="CT246" s="37"/>
      <c r="CU246" s="37">
        <f t="shared" si="95"/>
        <v>0</v>
      </c>
      <c r="CV246" s="37">
        <f t="shared" si="96"/>
        <v>0</v>
      </c>
      <c r="CW246" s="37"/>
      <c r="CX246" s="37"/>
      <c r="CY246" s="37">
        <f t="shared" si="97"/>
        <v>0</v>
      </c>
      <c r="CZ246" s="37">
        <f t="shared" si="98"/>
        <v>0</v>
      </c>
      <c r="DA246" s="37"/>
      <c r="DB246" s="37"/>
      <c r="DC246" s="37">
        <f t="shared" si="99"/>
        <v>0</v>
      </c>
      <c r="DD246" s="37">
        <f t="shared" si="100"/>
        <v>0</v>
      </c>
      <c r="DE246" s="37"/>
      <c r="DF246" s="37"/>
      <c r="DG246" s="37">
        <f t="shared" si="101"/>
        <v>0</v>
      </c>
      <c r="DH246" s="37">
        <f t="shared" si="102"/>
        <v>0</v>
      </c>
      <c r="DI246" s="37"/>
      <c r="DJ246" s="37"/>
      <c r="DK246" s="37">
        <f t="shared" si="103"/>
        <v>0</v>
      </c>
      <c r="DL246" s="37">
        <f t="shared" si="104"/>
        <v>0</v>
      </c>
      <c r="DM246" s="37"/>
      <c r="DN246" s="37"/>
      <c r="DO246" s="37">
        <f t="shared" si="105"/>
        <v>0</v>
      </c>
      <c r="DP246" s="37">
        <f t="shared" si="106"/>
        <v>0</v>
      </c>
      <c r="DQ246" s="37"/>
      <c r="DR246" s="37"/>
      <c r="DS246" s="37">
        <f t="shared" si="107"/>
        <v>0</v>
      </c>
      <c r="DT246" s="37">
        <f t="shared" si="108"/>
        <v>0</v>
      </c>
      <c r="DU246" s="37"/>
      <c r="DV246" s="37"/>
      <c r="DW246" s="37">
        <f t="shared" si="109"/>
        <v>0</v>
      </c>
      <c r="DX246" s="37">
        <f t="shared" si="110"/>
        <v>0</v>
      </c>
      <c r="DY246" s="37"/>
      <c r="DZ246" s="37"/>
      <c r="EA246" s="37">
        <f t="shared" si="111"/>
        <v>0</v>
      </c>
      <c r="EB246" s="37">
        <f t="shared" si="112"/>
        <v>0</v>
      </c>
      <c r="EC246" s="32">
        <f t="shared" si="114"/>
        <v>145046</v>
      </c>
      <c r="ED246" s="32">
        <v>0</v>
      </c>
      <c r="EE246" s="32">
        <v>0</v>
      </c>
      <c r="EF246" s="58" t="s">
        <v>1532</v>
      </c>
      <c r="EG246" s="46" t="s">
        <v>2061</v>
      </c>
      <c r="EH246" s="46" t="s">
        <v>2062</v>
      </c>
      <c r="EI246" s="46"/>
      <c r="EJ246" s="46"/>
      <c r="EK246" s="46"/>
      <c r="EL246" s="46"/>
      <c r="EM246" s="46"/>
      <c r="EN246" s="46"/>
      <c r="EO246" s="46"/>
      <c r="EP246" s="46"/>
      <c r="EQ246" s="46"/>
    </row>
    <row r="247" spans="1:147" ht="19.5" customHeight="1">
      <c r="A247" s="28"/>
      <c r="B247" s="34" t="s">
        <v>2033</v>
      </c>
      <c r="C247" s="63" t="s">
        <v>1920</v>
      </c>
      <c r="D247" s="63" t="s">
        <v>1921</v>
      </c>
      <c r="E247" s="63" t="s">
        <v>1921</v>
      </c>
      <c r="F247" s="63" t="s">
        <v>855</v>
      </c>
      <c r="G247" s="63"/>
      <c r="H247" s="63"/>
      <c r="I247" s="63">
        <v>100</v>
      </c>
      <c r="J247" s="63">
        <v>710000000</v>
      </c>
      <c r="K247" s="63" t="s">
        <v>1745</v>
      </c>
      <c r="L247" s="63" t="s">
        <v>1912</v>
      </c>
      <c r="M247" s="63" t="s">
        <v>359</v>
      </c>
      <c r="N247" s="63">
        <v>550000000</v>
      </c>
      <c r="O247" s="63" t="s">
        <v>2034</v>
      </c>
      <c r="P247" s="63"/>
      <c r="Q247" s="63" t="s">
        <v>1923</v>
      </c>
      <c r="R247" s="63"/>
      <c r="S247" s="63"/>
      <c r="T247" s="63">
        <v>0</v>
      </c>
      <c r="U247" s="63">
        <v>0</v>
      </c>
      <c r="V247" s="63">
        <v>100</v>
      </c>
      <c r="W247" s="63" t="s">
        <v>1924</v>
      </c>
      <c r="X247" s="63" t="s">
        <v>886</v>
      </c>
      <c r="Y247" s="36">
        <v>2035</v>
      </c>
      <c r="Z247" s="37">
        <v>1443</v>
      </c>
      <c r="AA247" s="37">
        <f t="shared" si="115"/>
        <v>2936505</v>
      </c>
      <c r="AB247" s="32">
        <f t="shared" si="116"/>
        <v>3288885.6</v>
      </c>
      <c r="AC247" s="36">
        <v>4070</v>
      </c>
      <c r="AD247" s="37">
        <v>1443</v>
      </c>
      <c r="AE247" s="37">
        <f t="shared" si="117"/>
        <v>5873010</v>
      </c>
      <c r="AF247" s="32">
        <f t="shared" si="121"/>
        <v>6577771.2</v>
      </c>
      <c r="AG247" s="36">
        <v>4070</v>
      </c>
      <c r="AH247" s="37">
        <v>1443</v>
      </c>
      <c r="AI247" s="37">
        <f t="shared" si="118"/>
        <v>5873010</v>
      </c>
      <c r="AJ247" s="32">
        <f t="shared" si="122"/>
        <v>6577771.2</v>
      </c>
      <c r="AK247" s="36">
        <v>4070</v>
      </c>
      <c r="AL247" s="37">
        <v>1443</v>
      </c>
      <c r="AM247" s="37">
        <f t="shared" si="119"/>
        <v>5873010</v>
      </c>
      <c r="AN247" s="32">
        <f t="shared" si="123"/>
        <v>6577771.2</v>
      </c>
      <c r="AO247" s="36">
        <v>4070</v>
      </c>
      <c r="AP247" s="37">
        <v>1443</v>
      </c>
      <c r="AQ247" s="37">
        <f t="shared" si="120"/>
        <v>5873010</v>
      </c>
      <c r="AR247" s="32">
        <f t="shared" si="124"/>
        <v>6577771.2</v>
      </c>
      <c r="AS247" s="36">
        <v>4070</v>
      </c>
      <c r="AT247" s="37">
        <v>1443</v>
      </c>
      <c r="AU247" s="37">
        <f t="shared" si="125"/>
        <v>5873010</v>
      </c>
      <c r="AV247" s="32">
        <f t="shared" si="130"/>
        <v>6577771.2</v>
      </c>
      <c r="AW247" s="36">
        <v>4070</v>
      </c>
      <c r="AX247" s="37">
        <v>1443</v>
      </c>
      <c r="AY247" s="37">
        <f t="shared" si="126"/>
        <v>5873010</v>
      </c>
      <c r="AZ247" s="32">
        <f t="shared" si="131"/>
        <v>6577771.2</v>
      </c>
      <c r="BA247" s="36">
        <v>4070</v>
      </c>
      <c r="BB247" s="37">
        <v>1443</v>
      </c>
      <c r="BC247" s="37">
        <f t="shared" si="127"/>
        <v>5873010</v>
      </c>
      <c r="BD247" s="32">
        <f t="shared" si="132"/>
        <v>6577771.2</v>
      </c>
      <c r="BE247" s="36">
        <v>4070</v>
      </c>
      <c r="BF247" s="37">
        <v>1443</v>
      </c>
      <c r="BG247" s="37">
        <f t="shared" si="128"/>
        <v>5873010</v>
      </c>
      <c r="BH247" s="32">
        <f t="shared" si="133"/>
        <v>6577771.2</v>
      </c>
      <c r="BI247" s="36">
        <v>4070</v>
      </c>
      <c r="BJ247" s="37">
        <v>1443</v>
      </c>
      <c r="BK247" s="37">
        <f t="shared" si="129"/>
        <v>5873010</v>
      </c>
      <c r="BL247" s="32">
        <f t="shared" si="134"/>
        <v>6577771.2</v>
      </c>
      <c r="BM247" s="37"/>
      <c r="BN247" s="37"/>
      <c r="BO247" s="37">
        <f t="shared" si="79"/>
        <v>0</v>
      </c>
      <c r="BP247" s="37">
        <f t="shared" si="80"/>
        <v>0</v>
      </c>
      <c r="BQ247" s="37"/>
      <c r="BR247" s="37"/>
      <c r="BS247" s="37">
        <f t="shared" si="81"/>
        <v>0</v>
      </c>
      <c r="BT247" s="37">
        <f t="shared" si="82"/>
        <v>0</v>
      </c>
      <c r="BU247" s="37"/>
      <c r="BV247" s="37"/>
      <c r="BW247" s="37">
        <f t="shared" si="83"/>
        <v>0</v>
      </c>
      <c r="BX247" s="37">
        <f t="shared" si="84"/>
        <v>0</v>
      </c>
      <c r="BY247" s="37"/>
      <c r="BZ247" s="37"/>
      <c r="CA247" s="37">
        <f t="shared" si="85"/>
        <v>0</v>
      </c>
      <c r="CB247" s="37">
        <f t="shared" si="86"/>
        <v>0</v>
      </c>
      <c r="CC247" s="37"/>
      <c r="CD247" s="37"/>
      <c r="CE247" s="37">
        <f t="shared" si="87"/>
        <v>0</v>
      </c>
      <c r="CF247" s="37">
        <f t="shared" si="88"/>
        <v>0</v>
      </c>
      <c r="CG247" s="37"/>
      <c r="CH247" s="37"/>
      <c r="CI247" s="37">
        <f t="shared" si="89"/>
        <v>0</v>
      </c>
      <c r="CJ247" s="37">
        <f t="shared" si="90"/>
        <v>0</v>
      </c>
      <c r="CK247" s="37"/>
      <c r="CL247" s="37"/>
      <c r="CM247" s="37">
        <f t="shared" si="91"/>
        <v>0</v>
      </c>
      <c r="CN247" s="37">
        <f t="shared" si="92"/>
        <v>0</v>
      </c>
      <c r="CO247" s="37"/>
      <c r="CP247" s="37"/>
      <c r="CQ247" s="37">
        <f t="shared" si="93"/>
        <v>0</v>
      </c>
      <c r="CR247" s="37">
        <f t="shared" si="94"/>
        <v>0</v>
      </c>
      <c r="CS247" s="37"/>
      <c r="CT247" s="37"/>
      <c r="CU247" s="37">
        <f t="shared" si="95"/>
        <v>0</v>
      </c>
      <c r="CV247" s="37">
        <f t="shared" si="96"/>
        <v>0</v>
      </c>
      <c r="CW247" s="37"/>
      <c r="CX247" s="37"/>
      <c r="CY247" s="37">
        <f t="shared" si="97"/>
        <v>0</v>
      </c>
      <c r="CZ247" s="37">
        <f t="shared" si="98"/>
        <v>0</v>
      </c>
      <c r="DA247" s="37"/>
      <c r="DB247" s="37"/>
      <c r="DC247" s="37">
        <f t="shared" si="99"/>
        <v>0</v>
      </c>
      <c r="DD247" s="37">
        <f t="shared" si="100"/>
        <v>0</v>
      </c>
      <c r="DE247" s="37"/>
      <c r="DF247" s="37"/>
      <c r="DG247" s="37">
        <f t="shared" si="101"/>
        <v>0</v>
      </c>
      <c r="DH247" s="37">
        <f t="shared" si="102"/>
        <v>0</v>
      </c>
      <c r="DI247" s="37"/>
      <c r="DJ247" s="37"/>
      <c r="DK247" s="37">
        <f t="shared" si="103"/>
        <v>0</v>
      </c>
      <c r="DL247" s="37">
        <f t="shared" si="104"/>
        <v>0</v>
      </c>
      <c r="DM247" s="37"/>
      <c r="DN247" s="37"/>
      <c r="DO247" s="37">
        <f t="shared" si="105"/>
        <v>0</v>
      </c>
      <c r="DP247" s="37">
        <f t="shared" si="106"/>
        <v>0</v>
      </c>
      <c r="DQ247" s="37"/>
      <c r="DR247" s="37"/>
      <c r="DS247" s="37">
        <f t="shared" si="107"/>
        <v>0</v>
      </c>
      <c r="DT247" s="37">
        <f t="shared" si="108"/>
        <v>0</v>
      </c>
      <c r="DU247" s="37"/>
      <c r="DV247" s="37"/>
      <c r="DW247" s="37">
        <f t="shared" si="109"/>
        <v>0</v>
      </c>
      <c r="DX247" s="37">
        <f t="shared" si="110"/>
        <v>0</v>
      </c>
      <c r="DY247" s="37"/>
      <c r="DZ247" s="37"/>
      <c r="EA247" s="37">
        <f t="shared" si="111"/>
        <v>0</v>
      </c>
      <c r="EB247" s="37">
        <f t="shared" si="112"/>
        <v>0</v>
      </c>
      <c r="EC247" s="32">
        <f t="shared" si="114"/>
        <v>38665</v>
      </c>
      <c r="ED247" s="32">
        <v>0</v>
      </c>
      <c r="EE247" s="32">
        <v>0</v>
      </c>
      <c r="EF247" s="58" t="s">
        <v>1532</v>
      </c>
      <c r="EG247" s="46" t="s">
        <v>2061</v>
      </c>
      <c r="EH247" s="46" t="s">
        <v>2062</v>
      </c>
      <c r="EI247" s="46"/>
      <c r="EJ247" s="46"/>
      <c r="EK247" s="46"/>
      <c r="EL247" s="46"/>
      <c r="EM247" s="46"/>
      <c r="EN247" s="46"/>
      <c r="EO247" s="46"/>
      <c r="EP247" s="46"/>
      <c r="EQ247" s="46"/>
    </row>
    <row r="248" spans="1:147" ht="19.5" customHeight="1">
      <c r="A248" s="28"/>
      <c r="B248" s="34" t="s">
        <v>2035</v>
      </c>
      <c r="C248" s="63" t="s">
        <v>1920</v>
      </c>
      <c r="D248" s="63" t="s">
        <v>1921</v>
      </c>
      <c r="E248" s="63" t="s">
        <v>1921</v>
      </c>
      <c r="F248" s="63" t="s">
        <v>855</v>
      </c>
      <c r="G248" s="63"/>
      <c r="H248" s="63"/>
      <c r="I248" s="63">
        <v>100</v>
      </c>
      <c r="J248" s="63">
        <v>710000000</v>
      </c>
      <c r="K248" s="63" t="s">
        <v>1745</v>
      </c>
      <c r="L248" s="63" t="s">
        <v>1912</v>
      </c>
      <c r="M248" s="63" t="s">
        <v>359</v>
      </c>
      <c r="N248" s="63">
        <v>550000000</v>
      </c>
      <c r="O248" s="63" t="s">
        <v>2036</v>
      </c>
      <c r="P248" s="63"/>
      <c r="Q248" s="63" t="s">
        <v>1923</v>
      </c>
      <c r="R248" s="63"/>
      <c r="S248" s="63"/>
      <c r="T248" s="63">
        <v>0</v>
      </c>
      <c r="U248" s="63">
        <v>0</v>
      </c>
      <c r="V248" s="63">
        <v>100</v>
      </c>
      <c r="W248" s="63" t="s">
        <v>1924</v>
      </c>
      <c r="X248" s="63" t="s">
        <v>886</v>
      </c>
      <c r="Y248" s="36">
        <v>321</v>
      </c>
      <c r="Z248" s="37">
        <v>1443</v>
      </c>
      <c r="AA248" s="37">
        <f t="shared" si="115"/>
        <v>463203</v>
      </c>
      <c r="AB248" s="32">
        <f t="shared" si="116"/>
        <v>518787.36000000004</v>
      </c>
      <c r="AC248" s="36">
        <v>642</v>
      </c>
      <c r="AD248" s="37">
        <v>1443</v>
      </c>
      <c r="AE248" s="37">
        <f t="shared" si="117"/>
        <v>926406</v>
      </c>
      <c r="AF248" s="32">
        <f t="shared" si="121"/>
        <v>1037574.7200000001</v>
      </c>
      <c r="AG248" s="36">
        <v>642</v>
      </c>
      <c r="AH248" s="37">
        <v>1443</v>
      </c>
      <c r="AI248" s="37">
        <f t="shared" si="118"/>
        <v>926406</v>
      </c>
      <c r="AJ248" s="32">
        <f t="shared" si="122"/>
        <v>1037574.7200000001</v>
      </c>
      <c r="AK248" s="36">
        <v>642</v>
      </c>
      <c r="AL248" s="37">
        <v>1443</v>
      </c>
      <c r="AM248" s="37">
        <f t="shared" si="119"/>
        <v>926406</v>
      </c>
      <c r="AN248" s="32">
        <f t="shared" si="123"/>
        <v>1037574.7200000001</v>
      </c>
      <c r="AO248" s="36">
        <v>642</v>
      </c>
      <c r="AP248" s="37">
        <v>1443</v>
      </c>
      <c r="AQ248" s="37">
        <f t="shared" si="120"/>
        <v>926406</v>
      </c>
      <c r="AR248" s="32">
        <f t="shared" si="124"/>
        <v>1037574.7200000001</v>
      </c>
      <c r="AS248" s="36">
        <v>642</v>
      </c>
      <c r="AT248" s="37">
        <v>1443</v>
      </c>
      <c r="AU248" s="37">
        <f t="shared" si="125"/>
        <v>926406</v>
      </c>
      <c r="AV248" s="32">
        <f t="shared" si="130"/>
        <v>1037574.7200000001</v>
      </c>
      <c r="AW248" s="36">
        <v>642</v>
      </c>
      <c r="AX248" s="37">
        <v>1443</v>
      </c>
      <c r="AY248" s="37">
        <f t="shared" si="126"/>
        <v>926406</v>
      </c>
      <c r="AZ248" s="32">
        <f t="shared" si="131"/>
        <v>1037574.7200000001</v>
      </c>
      <c r="BA248" s="36">
        <v>642</v>
      </c>
      <c r="BB248" s="37">
        <v>1443</v>
      </c>
      <c r="BC248" s="37">
        <f t="shared" si="127"/>
        <v>926406</v>
      </c>
      <c r="BD248" s="32">
        <f t="shared" si="132"/>
        <v>1037574.7200000001</v>
      </c>
      <c r="BE248" s="36">
        <v>642</v>
      </c>
      <c r="BF248" s="37">
        <v>1443</v>
      </c>
      <c r="BG248" s="37">
        <f t="shared" si="128"/>
        <v>926406</v>
      </c>
      <c r="BH248" s="32">
        <f t="shared" si="133"/>
        <v>1037574.7200000001</v>
      </c>
      <c r="BI248" s="36">
        <v>642</v>
      </c>
      <c r="BJ248" s="37">
        <v>1443</v>
      </c>
      <c r="BK248" s="37">
        <f t="shared" si="129"/>
        <v>926406</v>
      </c>
      <c r="BL248" s="32">
        <f t="shared" si="134"/>
        <v>1037574.7200000001</v>
      </c>
      <c r="BM248" s="37"/>
      <c r="BN248" s="37"/>
      <c r="BO248" s="37">
        <f t="shared" si="79"/>
        <v>0</v>
      </c>
      <c r="BP248" s="37">
        <f t="shared" si="80"/>
        <v>0</v>
      </c>
      <c r="BQ248" s="37"/>
      <c r="BR248" s="37"/>
      <c r="BS248" s="37">
        <f t="shared" si="81"/>
        <v>0</v>
      </c>
      <c r="BT248" s="37">
        <f t="shared" si="82"/>
        <v>0</v>
      </c>
      <c r="BU248" s="37"/>
      <c r="BV248" s="37"/>
      <c r="BW248" s="37">
        <f t="shared" si="83"/>
        <v>0</v>
      </c>
      <c r="BX248" s="37">
        <f t="shared" si="84"/>
        <v>0</v>
      </c>
      <c r="BY248" s="37"/>
      <c r="BZ248" s="37"/>
      <c r="CA248" s="37">
        <f t="shared" si="85"/>
        <v>0</v>
      </c>
      <c r="CB248" s="37">
        <f t="shared" si="86"/>
        <v>0</v>
      </c>
      <c r="CC248" s="37"/>
      <c r="CD248" s="37"/>
      <c r="CE248" s="37">
        <f t="shared" si="87"/>
        <v>0</v>
      </c>
      <c r="CF248" s="37">
        <f t="shared" si="88"/>
        <v>0</v>
      </c>
      <c r="CG248" s="37"/>
      <c r="CH248" s="37"/>
      <c r="CI248" s="37">
        <f t="shared" si="89"/>
        <v>0</v>
      </c>
      <c r="CJ248" s="37">
        <f t="shared" si="90"/>
        <v>0</v>
      </c>
      <c r="CK248" s="37"/>
      <c r="CL248" s="37"/>
      <c r="CM248" s="37">
        <f t="shared" si="91"/>
        <v>0</v>
      </c>
      <c r="CN248" s="37">
        <f t="shared" si="92"/>
        <v>0</v>
      </c>
      <c r="CO248" s="37"/>
      <c r="CP248" s="37"/>
      <c r="CQ248" s="37">
        <f t="shared" si="93"/>
        <v>0</v>
      </c>
      <c r="CR248" s="37">
        <f t="shared" si="94"/>
        <v>0</v>
      </c>
      <c r="CS248" s="37"/>
      <c r="CT248" s="37"/>
      <c r="CU248" s="37">
        <f t="shared" si="95"/>
        <v>0</v>
      </c>
      <c r="CV248" s="37">
        <f t="shared" si="96"/>
        <v>0</v>
      </c>
      <c r="CW248" s="37"/>
      <c r="CX248" s="37"/>
      <c r="CY248" s="37">
        <f t="shared" si="97"/>
        <v>0</v>
      </c>
      <c r="CZ248" s="37">
        <f t="shared" si="98"/>
        <v>0</v>
      </c>
      <c r="DA248" s="37"/>
      <c r="DB248" s="37"/>
      <c r="DC248" s="37">
        <f t="shared" si="99"/>
        <v>0</v>
      </c>
      <c r="DD248" s="37">
        <f t="shared" si="100"/>
        <v>0</v>
      </c>
      <c r="DE248" s="37"/>
      <c r="DF248" s="37"/>
      <c r="DG248" s="37">
        <f t="shared" si="101"/>
        <v>0</v>
      </c>
      <c r="DH248" s="37">
        <f t="shared" si="102"/>
        <v>0</v>
      </c>
      <c r="DI248" s="37"/>
      <c r="DJ248" s="37"/>
      <c r="DK248" s="37">
        <f t="shared" si="103"/>
        <v>0</v>
      </c>
      <c r="DL248" s="37">
        <f t="shared" si="104"/>
        <v>0</v>
      </c>
      <c r="DM248" s="37"/>
      <c r="DN248" s="37"/>
      <c r="DO248" s="37">
        <f t="shared" si="105"/>
        <v>0</v>
      </c>
      <c r="DP248" s="37">
        <f t="shared" si="106"/>
        <v>0</v>
      </c>
      <c r="DQ248" s="37"/>
      <c r="DR248" s="37"/>
      <c r="DS248" s="37">
        <f t="shared" si="107"/>
        <v>0</v>
      </c>
      <c r="DT248" s="37">
        <f t="shared" si="108"/>
        <v>0</v>
      </c>
      <c r="DU248" s="37"/>
      <c r="DV248" s="37"/>
      <c r="DW248" s="37">
        <f t="shared" si="109"/>
        <v>0</v>
      </c>
      <c r="DX248" s="37">
        <f t="shared" si="110"/>
        <v>0</v>
      </c>
      <c r="DY248" s="37"/>
      <c r="DZ248" s="37"/>
      <c r="EA248" s="37">
        <f t="shared" si="111"/>
        <v>0</v>
      </c>
      <c r="EB248" s="37">
        <f t="shared" si="112"/>
        <v>0</v>
      </c>
      <c r="EC248" s="32">
        <f t="shared" si="114"/>
        <v>6099</v>
      </c>
      <c r="ED248" s="32">
        <v>0</v>
      </c>
      <c r="EE248" s="32">
        <v>0</v>
      </c>
      <c r="EF248" s="58" t="s">
        <v>1532</v>
      </c>
      <c r="EG248" s="46" t="s">
        <v>2061</v>
      </c>
      <c r="EH248" s="46" t="s">
        <v>2062</v>
      </c>
      <c r="EI248" s="46"/>
      <c r="EJ248" s="46"/>
      <c r="EK248" s="46"/>
      <c r="EL248" s="46"/>
      <c r="EM248" s="46"/>
      <c r="EN248" s="46"/>
      <c r="EO248" s="46"/>
      <c r="EP248" s="46"/>
      <c r="EQ248" s="46"/>
    </row>
    <row r="249" spans="1:147" ht="19.5" customHeight="1">
      <c r="A249" s="28"/>
      <c r="B249" s="34" t="s">
        <v>2037</v>
      </c>
      <c r="C249" s="63" t="s">
        <v>1920</v>
      </c>
      <c r="D249" s="63" t="s">
        <v>1921</v>
      </c>
      <c r="E249" s="63" t="s">
        <v>1921</v>
      </c>
      <c r="F249" s="63" t="s">
        <v>855</v>
      </c>
      <c r="G249" s="63"/>
      <c r="H249" s="63"/>
      <c r="I249" s="63">
        <v>100</v>
      </c>
      <c r="J249" s="63">
        <v>710000000</v>
      </c>
      <c r="K249" s="63" t="s">
        <v>1745</v>
      </c>
      <c r="L249" s="63" t="s">
        <v>1912</v>
      </c>
      <c r="M249" s="63" t="s">
        <v>359</v>
      </c>
      <c r="N249" s="63">
        <v>110000000</v>
      </c>
      <c r="O249" s="63" t="s">
        <v>2038</v>
      </c>
      <c r="P249" s="63"/>
      <c r="Q249" s="63" t="s">
        <v>1923</v>
      </c>
      <c r="R249" s="63"/>
      <c r="S249" s="63"/>
      <c r="T249" s="63">
        <v>0</v>
      </c>
      <c r="U249" s="63">
        <v>0</v>
      </c>
      <c r="V249" s="63">
        <v>100</v>
      </c>
      <c r="W249" s="63" t="s">
        <v>1924</v>
      </c>
      <c r="X249" s="63" t="s">
        <v>886</v>
      </c>
      <c r="Y249" s="36">
        <v>6464</v>
      </c>
      <c r="Z249" s="37">
        <v>1443</v>
      </c>
      <c r="AA249" s="37">
        <f t="shared" si="115"/>
        <v>9327552</v>
      </c>
      <c r="AB249" s="32">
        <f t="shared" si="116"/>
        <v>10446858.24</v>
      </c>
      <c r="AC249" s="36">
        <v>12928</v>
      </c>
      <c r="AD249" s="37">
        <v>1443</v>
      </c>
      <c r="AE249" s="37">
        <f t="shared" si="117"/>
        <v>18655104</v>
      </c>
      <c r="AF249" s="32">
        <f t="shared" si="121"/>
        <v>20893716.48</v>
      </c>
      <c r="AG249" s="36">
        <v>12928</v>
      </c>
      <c r="AH249" s="37">
        <v>1443</v>
      </c>
      <c r="AI249" s="37">
        <f t="shared" si="118"/>
        <v>18655104</v>
      </c>
      <c r="AJ249" s="32">
        <f t="shared" si="122"/>
        <v>20893716.48</v>
      </c>
      <c r="AK249" s="36">
        <v>12928</v>
      </c>
      <c r="AL249" s="37">
        <v>1443</v>
      </c>
      <c r="AM249" s="37">
        <f t="shared" si="119"/>
        <v>18655104</v>
      </c>
      <c r="AN249" s="32">
        <f t="shared" si="123"/>
        <v>20893716.48</v>
      </c>
      <c r="AO249" s="36">
        <v>12928</v>
      </c>
      <c r="AP249" s="37">
        <v>1443</v>
      </c>
      <c r="AQ249" s="37">
        <f t="shared" si="120"/>
        <v>18655104</v>
      </c>
      <c r="AR249" s="32">
        <f t="shared" si="124"/>
        <v>20893716.48</v>
      </c>
      <c r="AS249" s="36">
        <v>12928</v>
      </c>
      <c r="AT249" s="37">
        <v>1443</v>
      </c>
      <c r="AU249" s="37">
        <f t="shared" si="125"/>
        <v>18655104</v>
      </c>
      <c r="AV249" s="32">
        <f t="shared" si="130"/>
        <v>20893716.48</v>
      </c>
      <c r="AW249" s="36">
        <v>12928</v>
      </c>
      <c r="AX249" s="37">
        <v>1443</v>
      </c>
      <c r="AY249" s="37">
        <f t="shared" si="126"/>
        <v>18655104</v>
      </c>
      <c r="AZ249" s="32">
        <f t="shared" si="131"/>
        <v>20893716.48</v>
      </c>
      <c r="BA249" s="36">
        <v>12928</v>
      </c>
      <c r="BB249" s="37">
        <v>1443</v>
      </c>
      <c r="BC249" s="37">
        <f t="shared" si="127"/>
        <v>18655104</v>
      </c>
      <c r="BD249" s="32">
        <f t="shared" si="132"/>
        <v>20893716.48</v>
      </c>
      <c r="BE249" s="36">
        <v>12928</v>
      </c>
      <c r="BF249" s="37">
        <v>1443</v>
      </c>
      <c r="BG249" s="37">
        <f t="shared" si="128"/>
        <v>18655104</v>
      </c>
      <c r="BH249" s="32">
        <f t="shared" si="133"/>
        <v>20893716.48</v>
      </c>
      <c r="BI249" s="36">
        <v>12928</v>
      </c>
      <c r="BJ249" s="37">
        <v>1443</v>
      </c>
      <c r="BK249" s="37">
        <f t="shared" si="129"/>
        <v>18655104</v>
      </c>
      <c r="BL249" s="32">
        <f t="shared" si="134"/>
        <v>20893716.48</v>
      </c>
      <c r="BM249" s="37"/>
      <c r="BN249" s="37"/>
      <c r="BO249" s="37">
        <f t="shared" si="79"/>
        <v>0</v>
      </c>
      <c r="BP249" s="37">
        <f t="shared" si="80"/>
        <v>0</v>
      </c>
      <c r="BQ249" s="37"/>
      <c r="BR249" s="37"/>
      <c r="BS249" s="37">
        <f t="shared" si="81"/>
        <v>0</v>
      </c>
      <c r="BT249" s="37">
        <f t="shared" si="82"/>
        <v>0</v>
      </c>
      <c r="BU249" s="37"/>
      <c r="BV249" s="37"/>
      <c r="BW249" s="37">
        <f t="shared" si="83"/>
        <v>0</v>
      </c>
      <c r="BX249" s="37">
        <f t="shared" si="84"/>
        <v>0</v>
      </c>
      <c r="BY249" s="37"/>
      <c r="BZ249" s="37"/>
      <c r="CA249" s="37">
        <f t="shared" si="85"/>
        <v>0</v>
      </c>
      <c r="CB249" s="37">
        <f t="shared" si="86"/>
        <v>0</v>
      </c>
      <c r="CC249" s="37"/>
      <c r="CD249" s="37"/>
      <c r="CE249" s="37">
        <f t="shared" si="87"/>
        <v>0</v>
      </c>
      <c r="CF249" s="37">
        <f t="shared" si="88"/>
        <v>0</v>
      </c>
      <c r="CG249" s="37"/>
      <c r="CH249" s="37"/>
      <c r="CI249" s="37">
        <f t="shared" si="89"/>
        <v>0</v>
      </c>
      <c r="CJ249" s="37">
        <f t="shared" si="90"/>
        <v>0</v>
      </c>
      <c r="CK249" s="37"/>
      <c r="CL249" s="37"/>
      <c r="CM249" s="37">
        <f t="shared" si="91"/>
        <v>0</v>
      </c>
      <c r="CN249" s="37">
        <f t="shared" si="92"/>
        <v>0</v>
      </c>
      <c r="CO249" s="37"/>
      <c r="CP249" s="37"/>
      <c r="CQ249" s="37">
        <f t="shared" si="93"/>
        <v>0</v>
      </c>
      <c r="CR249" s="37">
        <f t="shared" si="94"/>
        <v>0</v>
      </c>
      <c r="CS249" s="37"/>
      <c r="CT249" s="37"/>
      <c r="CU249" s="37">
        <f t="shared" si="95"/>
        <v>0</v>
      </c>
      <c r="CV249" s="37">
        <f t="shared" si="96"/>
        <v>0</v>
      </c>
      <c r="CW249" s="37"/>
      <c r="CX249" s="37"/>
      <c r="CY249" s="37">
        <f t="shared" si="97"/>
        <v>0</v>
      </c>
      <c r="CZ249" s="37">
        <f t="shared" si="98"/>
        <v>0</v>
      </c>
      <c r="DA249" s="37"/>
      <c r="DB249" s="37"/>
      <c r="DC249" s="37">
        <f t="shared" si="99"/>
        <v>0</v>
      </c>
      <c r="DD249" s="37">
        <f t="shared" si="100"/>
        <v>0</v>
      </c>
      <c r="DE249" s="37"/>
      <c r="DF249" s="37"/>
      <c r="DG249" s="37">
        <f t="shared" si="101"/>
        <v>0</v>
      </c>
      <c r="DH249" s="37">
        <f t="shared" si="102"/>
        <v>0</v>
      </c>
      <c r="DI249" s="37"/>
      <c r="DJ249" s="37"/>
      <c r="DK249" s="37">
        <f t="shared" si="103"/>
        <v>0</v>
      </c>
      <c r="DL249" s="37">
        <f t="shared" si="104"/>
        <v>0</v>
      </c>
      <c r="DM249" s="37"/>
      <c r="DN249" s="37"/>
      <c r="DO249" s="37">
        <f t="shared" si="105"/>
        <v>0</v>
      </c>
      <c r="DP249" s="37">
        <f t="shared" si="106"/>
        <v>0</v>
      </c>
      <c r="DQ249" s="37"/>
      <c r="DR249" s="37"/>
      <c r="DS249" s="37">
        <f t="shared" si="107"/>
        <v>0</v>
      </c>
      <c r="DT249" s="37">
        <f t="shared" si="108"/>
        <v>0</v>
      </c>
      <c r="DU249" s="37"/>
      <c r="DV249" s="37"/>
      <c r="DW249" s="37">
        <f t="shared" si="109"/>
        <v>0</v>
      </c>
      <c r="DX249" s="37">
        <f t="shared" si="110"/>
        <v>0</v>
      </c>
      <c r="DY249" s="37"/>
      <c r="DZ249" s="37"/>
      <c r="EA249" s="37">
        <f t="shared" si="111"/>
        <v>0</v>
      </c>
      <c r="EB249" s="37">
        <f t="shared" si="112"/>
        <v>0</v>
      </c>
      <c r="EC249" s="32">
        <f t="shared" si="114"/>
        <v>122816</v>
      </c>
      <c r="ED249" s="32">
        <v>0</v>
      </c>
      <c r="EE249" s="32">
        <v>0</v>
      </c>
      <c r="EF249" s="58" t="s">
        <v>1532</v>
      </c>
      <c r="EG249" s="46" t="s">
        <v>2061</v>
      </c>
      <c r="EH249" s="46" t="s">
        <v>2062</v>
      </c>
      <c r="EI249" s="46"/>
      <c r="EJ249" s="46"/>
      <c r="EK249" s="46"/>
      <c r="EL249" s="46"/>
      <c r="EM249" s="46"/>
      <c r="EN249" s="46"/>
      <c r="EO249" s="46"/>
      <c r="EP249" s="46"/>
      <c r="EQ249" s="46"/>
    </row>
    <row r="250" spans="1:147" ht="19.5" customHeight="1">
      <c r="A250" s="28"/>
      <c r="B250" s="34" t="s">
        <v>2039</v>
      </c>
      <c r="C250" s="63" t="s">
        <v>1920</v>
      </c>
      <c r="D250" s="63" t="s">
        <v>1921</v>
      </c>
      <c r="E250" s="63" t="s">
        <v>1921</v>
      </c>
      <c r="F250" s="63" t="s">
        <v>855</v>
      </c>
      <c r="G250" s="63"/>
      <c r="H250" s="63"/>
      <c r="I250" s="63">
        <v>100</v>
      </c>
      <c r="J250" s="63">
        <v>710000000</v>
      </c>
      <c r="K250" s="63" t="s">
        <v>1745</v>
      </c>
      <c r="L250" s="63" t="s">
        <v>1912</v>
      </c>
      <c r="M250" s="63" t="s">
        <v>359</v>
      </c>
      <c r="N250" s="63" t="s">
        <v>2040</v>
      </c>
      <c r="O250" s="63" t="s">
        <v>2041</v>
      </c>
      <c r="P250" s="63"/>
      <c r="Q250" s="63" t="s">
        <v>1923</v>
      </c>
      <c r="R250" s="63"/>
      <c r="S250" s="63"/>
      <c r="T250" s="63">
        <v>0</v>
      </c>
      <c r="U250" s="63">
        <v>0</v>
      </c>
      <c r="V250" s="63">
        <v>100</v>
      </c>
      <c r="W250" s="63" t="s">
        <v>1924</v>
      </c>
      <c r="X250" s="63" t="s">
        <v>886</v>
      </c>
      <c r="Y250" s="36">
        <v>8500</v>
      </c>
      <c r="Z250" s="37">
        <v>1443</v>
      </c>
      <c r="AA250" s="37">
        <f t="shared" si="115"/>
        <v>12265500</v>
      </c>
      <c r="AB250" s="32">
        <f t="shared" si="116"/>
        <v>13737360.000000002</v>
      </c>
      <c r="AC250" s="36">
        <v>17000</v>
      </c>
      <c r="AD250" s="37">
        <v>1443</v>
      </c>
      <c r="AE250" s="37">
        <f t="shared" si="117"/>
        <v>24531000</v>
      </c>
      <c r="AF250" s="32">
        <f t="shared" si="121"/>
        <v>27474720.000000004</v>
      </c>
      <c r="AG250" s="36">
        <v>17000</v>
      </c>
      <c r="AH250" s="37">
        <v>1443</v>
      </c>
      <c r="AI250" s="37">
        <f t="shared" si="118"/>
        <v>24531000</v>
      </c>
      <c r="AJ250" s="32">
        <f t="shared" si="122"/>
        <v>27474720.000000004</v>
      </c>
      <c r="AK250" s="36">
        <v>17000</v>
      </c>
      <c r="AL250" s="37">
        <v>1443</v>
      </c>
      <c r="AM250" s="37">
        <f t="shared" si="119"/>
        <v>24531000</v>
      </c>
      <c r="AN250" s="32">
        <f t="shared" si="123"/>
        <v>27474720.000000004</v>
      </c>
      <c r="AO250" s="36">
        <v>17000</v>
      </c>
      <c r="AP250" s="37">
        <v>1443</v>
      </c>
      <c r="AQ250" s="37">
        <f t="shared" si="120"/>
        <v>24531000</v>
      </c>
      <c r="AR250" s="32">
        <f t="shared" si="124"/>
        <v>27474720.000000004</v>
      </c>
      <c r="AS250" s="36">
        <v>17000</v>
      </c>
      <c r="AT250" s="37">
        <v>1443</v>
      </c>
      <c r="AU250" s="37">
        <f t="shared" si="125"/>
        <v>24531000</v>
      </c>
      <c r="AV250" s="32">
        <f t="shared" si="130"/>
        <v>27474720.000000004</v>
      </c>
      <c r="AW250" s="36">
        <v>17000</v>
      </c>
      <c r="AX250" s="37">
        <v>1443</v>
      </c>
      <c r="AY250" s="37">
        <f t="shared" si="126"/>
        <v>24531000</v>
      </c>
      <c r="AZ250" s="32">
        <f t="shared" si="131"/>
        <v>27474720.000000004</v>
      </c>
      <c r="BA250" s="36">
        <v>17000</v>
      </c>
      <c r="BB250" s="37">
        <v>1443</v>
      </c>
      <c r="BC250" s="37">
        <f t="shared" si="127"/>
        <v>24531000</v>
      </c>
      <c r="BD250" s="32">
        <f t="shared" si="132"/>
        <v>27474720.000000004</v>
      </c>
      <c r="BE250" s="36">
        <v>17000</v>
      </c>
      <c r="BF250" s="37">
        <v>1443</v>
      </c>
      <c r="BG250" s="37">
        <f t="shared" si="128"/>
        <v>24531000</v>
      </c>
      <c r="BH250" s="32">
        <f t="shared" si="133"/>
        <v>27474720.000000004</v>
      </c>
      <c r="BI250" s="36">
        <v>17000</v>
      </c>
      <c r="BJ250" s="37">
        <v>1443</v>
      </c>
      <c r="BK250" s="37">
        <f t="shared" si="129"/>
        <v>24531000</v>
      </c>
      <c r="BL250" s="32">
        <f t="shared" si="134"/>
        <v>27474720.000000004</v>
      </c>
      <c r="BM250" s="37"/>
      <c r="BN250" s="37"/>
      <c r="BO250" s="37">
        <f t="shared" si="79"/>
        <v>0</v>
      </c>
      <c r="BP250" s="37">
        <f t="shared" si="80"/>
        <v>0</v>
      </c>
      <c r="BQ250" s="37"/>
      <c r="BR250" s="37"/>
      <c r="BS250" s="37">
        <f t="shared" si="81"/>
        <v>0</v>
      </c>
      <c r="BT250" s="37">
        <f t="shared" si="82"/>
        <v>0</v>
      </c>
      <c r="BU250" s="37"/>
      <c r="BV250" s="37"/>
      <c r="BW250" s="37">
        <f t="shared" si="83"/>
        <v>0</v>
      </c>
      <c r="BX250" s="37">
        <f t="shared" si="84"/>
        <v>0</v>
      </c>
      <c r="BY250" s="37"/>
      <c r="BZ250" s="37"/>
      <c r="CA250" s="37">
        <f t="shared" si="85"/>
        <v>0</v>
      </c>
      <c r="CB250" s="37">
        <f t="shared" si="86"/>
        <v>0</v>
      </c>
      <c r="CC250" s="37"/>
      <c r="CD250" s="37"/>
      <c r="CE250" s="37">
        <f t="shared" si="87"/>
        <v>0</v>
      </c>
      <c r="CF250" s="37">
        <f t="shared" si="88"/>
        <v>0</v>
      </c>
      <c r="CG250" s="37"/>
      <c r="CH250" s="37"/>
      <c r="CI250" s="37">
        <f t="shared" si="89"/>
        <v>0</v>
      </c>
      <c r="CJ250" s="37">
        <f t="shared" si="90"/>
        <v>0</v>
      </c>
      <c r="CK250" s="37"/>
      <c r="CL250" s="37"/>
      <c r="CM250" s="37">
        <f t="shared" si="91"/>
        <v>0</v>
      </c>
      <c r="CN250" s="37">
        <f t="shared" si="92"/>
        <v>0</v>
      </c>
      <c r="CO250" s="37"/>
      <c r="CP250" s="37"/>
      <c r="CQ250" s="37">
        <f t="shared" si="93"/>
        <v>0</v>
      </c>
      <c r="CR250" s="37">
        <f t="shared" si="94"/>
        <v>0</v>
      </c>
      <c r="CS250" s="37"/>
      <c r="CT250" s="37"/>
      <c r="CU250" s="37">
        <f t="shared" si="95"/>
        <v>0</v>
      </c>
      <c r="CV250" s="37">
        <f t="shared" si="96"/>
        <v>0</v>
      </c>
      <c r="CW250" s="37"/>
      <c r="CX250" s="37"/>
      <c r="CY250" s="37">
        <f t="shared" si="97"/>
        <v>0</v>
      </c>
      <c r="CZ250" s="37">
        <f t="shared" si="98"/>
        <v>0</v>
      </c>
      <c r="DA250" s="37"/>
      <c r="DB250" s="37"/>
      <c r="DC250" s="37">
        <f t="shared" si="99"/>
        <v>0</v>
      </c>
      <c r="DD250" s="37">
        <f t="shared" si="100"/>
        <v>0</v>
      </c>
      <c r="DE250" s="37"/>
      <c r="DF250" s="37"/>
      <c r="DG250" s="37">
        <f t="shared" si="101"/>
        <v>0</v>
      </c>
      <c r="DH250" s="37">
        <f t="shared" si="102"/>
        <v>0</v>
      </c>
      <c r="DI250" s="37"/>
      <c r="DJ250" s="37"/>
      <c r="DK250" s="37">
        <f t="shared" si="103"/>
        <v>0</v>
      </c>
      <c r="DL250" s="37">
        <f t="shared" si="104"/>
        <v>0</v>
      </c>
      <c r="DM250" s="37"/>
      <c r="DN250" s="37"/>
      <c r="DO250" s="37">
        <f t="shared" si="105"/>
        <v>0</v>
      </c>
      <c r="DP250" s="37">
        <f t="shared" si="106"/>
        <v>0</v>
      </c>
      <c r="DQ250" s="37"/>
      <c r="DR250" s="37"/>
      <c r="DS250" s="37">
        <f t="shared" si="107"/>
        <v>0</v>
      </c>
      <c r="DT250" s="37">
        <f t="shared" si="108"/>
        <v>0</v>
      </c>
      <c r="DU250" s="37"/>
      <c r="DV250" s="37"/>
      <c r="DW250" s="37">
        <f t="shared" si="109"/>
        <v>0</v>
      </c>
      <c r="DX250" s="37">
        <f t="shared" si="110"/>
        <v>0</v>
      </c>
      <c r="DY250" s="37"/>
      <c r="DZ250" s="37"/>
      <c r="EA250" s="37">
        <f t="shared" si="111"/>
        <v>0</v>
      </c>
      <c r="EB250" s="37">
        <f t="shared" si="112"/>
        <v>0</v>
      </c>
      <c r="EC250" s="32">
        <f t="shared" si="114"/>
        <v>161500</v>
      </c>
      <c r="ED250" s="32">
        <v>0</v>
      </c>
      <c r="EE250" s="32">
        <v>0</v>
      </c>
      <c r="EF250" s="58" t="s">
        <v>1532</v>
      </c>
      <c r="EG250" s="46" t="s">
        <v>2061</v>
      </c>
      <c r="EH250" s="46" t="s">
        <v>2062</v>
      </c>
      <c r="EI250" s="46"/>
      <c r="EJ250" s="46"/>
      <c r="EK250" s="46"/>
      <c r="EL250" s="46"/>
      <c r="EM250" s="46"/>
      <c r="EN250" s="46"/>
      <c r="EO250" s="46"/>
      <c r="EP250" s="46"/>
      <c r="EQ250" s="46"/>
    </row>
    <row r="251" spans="1:147" ht="19.5" customHeight="1">
      <c r="A251" s="28"/>
      <c r="B251" s="34" t="s">
        <v>2042</v>
      </c>
      <c r="C251" s="63" t="s">
        <v>1920</v>
      </c>
      <c r="D251" s="63" t="s">
        <v>1921</v>
      </c>
      <c r="E251" s="63" t="s">
        <v>1921</v>
      </c>
      <c r="F251" s="63" t="s">
        <v>855</v>
      </c>
      <c r="G251" s="63"/>
      <c r="H251" s="63"/>
      <c r="I251" s="63">
        <v>100</v>
      </c>
      <c r="J251" s="63">
        <v>710000000</v>
      </c>
      <c r="K251" s="63" t="s">
        <v>1745</v>
      </c>
      <c r="L251" s="63" t="s">
        <v>1912</v>
      </c>
      <c r="M251" s="63" t="s">
        <v>359</v>
      </c>
      <c r="N251" s="63">
        <v>390000000</v>
      </c>
      <c r="O251" s="63" t="s">
        <v>2043</v>
      </c>
      <c r="P251" s="63"/>
      <c r="Q251" s="63" t="s">
        <v>1923</v>
      </c>
      <c r="R251" s="63"/>
      <c r="S251" s="63"/>
      <c r="T251" s="63">
        <v>0</v>
      </c>
      <c r="U251" s="63">
        <v>0</v>
      </c>
      <c r="V251" s="63">
        <v>100</v>
      </c>
      <c r="W251" s="63" t="s">
        <v>1924</v>
      </c>
      <c r="X251" s="63" t="s">
        <v>886</v>
      </c>
      <c r="Y251" s="36">
        <v>270</v>
      </c>
      <c r="Z251" s="37">
        <v>1443</v>
      </c>
      <c r="AA251" s="37">
        <f t="shared" si="115"/>
        <v>389610</v>
      </c>
      <c r="AB251" s="32">
        <f t="shared" si="116"/>
        <v>436363.20000000007</v>
      </c>
      <c r="AC251" s="36">
        <v>540</v>
      </c>
      <c r="AD251" s="37">
        <v>1443</v>
      </c>
      <c r="AE251" s="37">
        <f t="shared" si="117"/>
        <v>779220</v>
      </c>
      <c r="AF251" s="32">
        <f t="shared" si="121"/>
        <v>872726.4000000001</v>
      </c>
      <c r="AG251" s="36">
        <v>540</v>
      </c>
      <c r="AH251" s="37">
        <v>1443</v>
      </c>
      <c r="AI251" s="37">
        <f t="shared" si="118"/>
        <v>779220</v>
      </c>
      <c r="AJ251" s="32">
        <f t="shared" si="122"/>
        <v>872726.4000000001</v>
      </c>
      <c r="AK251" s="36">
        <v>540</v>
      </c>
      <c r="AL251" s="37">
        <v>1443</v>
      </c>
      <c r="AM251" s="37">
        <f t="shared" si="119"/>
        <v>779220</v>
      </c>
      <c r="AN251" s="32">
        <f t="shared" si="123"/>
        <v>872726.4000000001</v>
      </c>
      <c r="AO251" s="36">
        <v>540</v>
      </c>
      <c r="AP251" s="37">
        <v>1443</v>
      </c>
      <c r="AQ251" s="37">
        <f t="shared" si="120"/>
        <v>779220</v>
      </c>
      <c r="AR251" s="32">
        <f t="shared" si="124"/>
        <v>872726.4000000001</v>
      </c>
      <c r="AS251" s="36">
        <v>540</v>
      </c>
      <c r="AT251" s="37">
        <v>1443</v>
      </c>
      <c r="AU251" s="37">
        <f t="shared" si="125"/>
        <v>779220</v>
      </c>
      <c r="AV251" s="32">
        <f t="shared" si="130"/>
        <v>872726.4000000001</v>
      </c>
      <c r="AW251" s="36">
        <v>540</v>
      </c>
      <c r="AX251" s="37">
        <v>1443</v>
      </c>
      <c r="AY251" s="37">
        <f t="shared" si="126"/>
        <v>779220</v>
      </c>
      <c r="AZ251" s="32">
        <f t="shared" si="131"/>
        <v>872726.4000000001</v>
      </c>
      <c r="BA251" s="36">
        <v>540</v>
      </c>
      <c r="BB251" s="37">
        <v>1443</v>
      </c>
      <c r="BC251" s="37">
        <f t="shared" si="127"/>
        <v>779220</v>
      </c>
      <c r="BD251" s="32">
        <f t="shared" si="132"/>
        <v>872726.4000000001</v>
      </c>
      <c r="BE251" s="36">
        <v>540</v>
      </c>
      <c r="BF251" s="37">
        <v>1443</v>
      </c>
      <c r="BG251" s="37">
        <f t="shared" si="128"/>
        <v>779220</v>
      </c>
      <c r="BH251" s="32">
        <f t="shared" si="133"/>
        <v>872726.4000000001</v>
      </c>
      <c r="BI251" s="36">
        <v>540</v>
      </c>
      <c r="BJ251" s="37">
        <v>1443</v>
      </c>
      <c r="BK251" s="37">
        <f t="shared" si="129"/>
        <v>779220</v>
      </c>
      <c r="BL251" s="32">
        <f t="shared" si="134"/>
        <v>872726.4000000001</v>
      </c>
      <c r="BM251" s="37"/>
      <c r="BN251" s="37"/>
      <c r="BO251" s="37">
        <f t="shared" si="79"/>
        <v>0</v>
      </c>
      <c r="BP251" s="37">
        <f t="shared" si="80"/>
        <v>0</v>
      </c>
      <c r="BQ251" s="37"/>
      <c r="BR251" s="37"/>
      <c r="BS251" s="37">
        <f t="shared" si="81"/>
        <v>0</v>
      </c>
      <c r="BT251" s="37">
        <f t="shared" si="82"/>
        <v>0</v>
      </c>
      <c r="BU251" s="37"/>
      <c r="BV251" s="37"/>
      <c r="BW251" s="37">
        <f t="shared" si="83"/>
        <v>0</v>
      </c>
      <c r="BX251" s="37">
        <f t="shared" si="84"/>
        <v>0</v>
      </c>
      <c r="BY251" s="37"/>
      <c r="BZ251" s="37"/>
      <c r="CA251" s="37">
        <f t="shared" si="85"/>
        <v>0</v>
      </c>
      <c r="CB251" s="37">
        <f t="shared" si="86"/>
        <v>0</v>
      </c>
      <c r="CC251" s="37"/>
      <c r="CD251" s="37"/>
      <c r="CE251" s="37">
        <f t="shared" si="87"/>
        <v>0</v>
      </c>
      <c r="CF251" s="37">
        <f t="shared" si="88"/>
        <v>0</v>
      </c>
      <c r="CG251" s="37"/>
      <c r="CH251" s="37"/>
      <c r="CI251" s="37">
        <f t="shared" si="89"/>
        <v>0</v>
      </c>
      <c r="CJ251" s="37">
        <f t="shared" si="90"/>
        <v>0</v>
      </c>
      <c r="CK251" s="37"/>
      <c r="CL251" s="37"/>
      <c r="CM251" s="37">
        <f t="shared" si="91"/>
        <v>0</v>
      </c>
      <c r="CN251" s="37">
        <f t="shared" si="92"/>
        <v>0</v>
      </c>
      <c r="CO251" s="37"/>
      <c r="CP251" s="37"/>
      <c r="CQ251" s="37">
        <f t="shared" si="93"/>
        <v>0</v>
      </c>
      <c r="CR251" s="37">
        <f t="shared" si="94"/>
        <v>0</v>
      </c>
      <c r="CS251" s="37"/>
      <c r="CT251" s="37"/>
      <c r="CU251" s="37">
        <f t="shared" si="95"/>
        <v>0</v>
      </c>
      <c r="CV251" s="37">
        <f t="shared" si="96"/>
        <v>0</v>
      </c>
      <c r="CW251" s="37"/>
      <c r="CX251" s="37"/>
      <c r="CY251" s="37">
        <f t="shared" si="97"/>
        <v>0</v>
      </c>
      <c r="CZ251" s="37">
        <f t="shared" si="98"/>
        <v>0</v>
      </c>
      <c r="DA251" s="37"/>
      <c r="DB251" s="37"/>
      <c r="DC251" s="37">
        <f t="shared" si="99"/>
        <v>0</v>
      </c>
      <c r="DD251" s="37">
        <f t="shared" si="100"/>
        <v>0</v>
      </c>
      <c r="DE251" s="37"/>
      <c r="DF251" s="37"/>
      <c r="DG251" s="37">
        <f t="shared" si="101"/>
        <v>0</v>
      </c>
      <c r="DH251" s="37">
        <f t="shared" si="102"/>
        <v>0</v>
      </c>
      <c r="DI251" s="37"/>
      <c r="DJ251" s="37"/>
      <c r="DK251" s="37">
        <f t="shared" si="103"/>
        <v>0</v>
      </c>
      <c r="DL251" s="37">
        <f t="shared" si="104"/>
        <v>0</v>
      </c>
      <c r="DM251" s="37"/>
      <c r="DN251" s="37"/>
      <c r="DO251" s="37">
        <f t="shared" si="105"/>
        <v>0</v>
      </c>
      <c r="DP251" s="37">
        <f t="shared" si="106"/>
        <v>0</v>
      </c>
      <c r="DQ251" s="37"/>
      <c r="DR251" s="37"/>
      <c r="DS251" s="37">
        <f t="shared" si="107"/>
        <v>0</v>
      </c>
      <c r="DT251" s="37">
        <f t="shared" si="108"/>
        <v>0</v>
      </c>
      <c r="DU251" s="37"/>
      <c r="DV251" s="37"/>
      <c r="DW251" s="37">
        <f t="shared" si="109"/>
        <v>0</v>
      </c>
      <c r="DX251" s="37">
        <f t="shared" si="110"/>
        <v>0</v>
      </c>
      <c r="DY251" s="37"/>
      <c r="DZ251" s="37"/>
      <c r="EA251" s="37">
        <f t="shared" si="111"/>
        <v>0</v>
      </c>
      <c r="EB251" s="37">
        <f t="shared" si="112"/>
        <v>0</v>
      </c>
      <c r="EC251" s="32">
        <f t="shared" si="114"/>
        <v>5130</v>
      </c>
      <c r="ED251" s="32">
        <v>0</v>
      </c>
      <c r="EE251" s="32">
        <v>0</v>
      </c>
      <c r="EF251" s="58" t="s">
        <v>1532</v>
      </c>
      <c r="EG251" s="46" t="s">
        <v>2061</v>
      </c>
      <c r="EH251" s="46" t="s">
        <v>2062</v>
      </c>
      <c r="EI251" s="46"/>
      <c r="EJ251" s="46"/>
      <c r="EK251" s="46"/>
      <c r="EL251" s="46"/>
      <c r="EM251" s="46"/>
      <c r="EN251" s="46"/>
      <c r="EO251" s="46"/>
      <c r="EP251" s="46"/>
      <c r="EQ251" s="46"/>
    </row>
    <row r="252" spans="1:147" ht="19.5" customHeight="1">
      <c r="A252" s="28"/>
      <c r="B252" s="34" t="s">
        <v>2044</v>
      </c>
      <c r="C252" s="63" t="s">
        <v>1920</v>
      </c>
      <c r="D252" s="63" t="s">
        <v>1921</v>
      </c>
      <c r="E252" s="63" t="s">
        <v>1921</v>
      </c>
      <c r="F252" s="63" t="s">
        <v>855</v>
      </c>
      <c r="G252" s="63"/>
      <c r="H252" s="63"/>
      <c r="I252" s="63">
        <v>100</v>
      </c>
      <c r="J252" s="63">
        <v>710000000</v>
      </c>
      <c r="K252" s="63" t="s">
        <v>1745</v>
      </c>
      <c r="L252" s="63" t="s">
        <v>1912</v>
      </c>
      <c r="M252" s="63" t="s">
        <v>359</v>
      </c>
      <c r="N252" s="63" t="s">
        <v>2040</v>
      </c>
      <c r="O252" s="63" t="s">
        <v>2045</v>
      </c>
      <c r="P252" s="63"/>
      <c r="Q252" s="63" t="s">
        <v>1923</v>
      </c>
      <c r="R252" s="63"/>
      <c r="S252" s="63"/>
      <c r="T252" s="63">
        <v>0</v>
      </c>
      <c r="U252" s="63">
        <v>0</v>
      </c>
      <c r="V252" s="63">
        <v>100</v>
      </c>
      <c r="W252" s="63" t="s">
        <v>1924</v>
      </c>
      <c r="X252" s="63" t="s">
        <v>886</v>
      </c>
      <c r="Y252" s="36">
        <v>4464</v>
      </c>
      <c r="Z252" s="37">
        <v>1443</v>
      </c>
      <c r="AA252" s="37">
        <f t="shared" si="115"/>
        <v>6441552</v>
      </c>
      <c r="AB252" s="32">
        <f t="shared" si="116"/>
        <v>7214538.24</v>
      </c>
      <c r="AC252" s="36">
        <v>8928</v>
      </c>
      <c r="AD252" s="37">
        <v>1443</v>
      </c>
      <c r="AE252" s="37">
        <f t="shared" si="117"/>
        <v>12883104</v>
      </c>
      <c r="AF252" s="32">
        <f t="shared" si="121"/>
        <v>14429076.48</v>
      </c>
      <c r="AG252" s="36">
        <v>8928</v>
      </c>
      <c r="AH252" s="37">
        <v>1443</v>
      </c>
      <c r="AI252" s="37">
        <f t="shared" si="118"/>
        <v>12883104</v>
      </c>
      <c r="AJ252" s="32">
        <f t="shared" si="122"/>
        <v>14429076.48</v>
      </c>
      <c r="AK252" s="36">
        <v>8928</v>
      </c>
      <c r="AL252" s="37">
        <v>1443</v>
      </c>
      <c r="AM252" s="37">
        <f t="shared" si="119"/>
        <v>12883104</v>
      </c>
      <c r="AN252" s="32">
        <f t="shared" si="123"/>
        <v>14429076.48</v>
      </c>
      <c r="AO252" s="36">
        <v>8928</v>
      </c>
      <c r="AP252" s="37">
        <v>1443</v>
      </c>
      <c r="AQ252" s="37">
        <f t="shared" si="120"/>
        <v>12883104</v>
      </c>
      <c r="AR252" s="32">
        <f t="shared" si="124"/>
        <v>14429076.48</v>
      </c>
      <c r="AS252" s="36">
        <v>8928</v>
      </c>
      <c r="AT252" s="37">
        <v>1443</v>
      </c>
      <c r="AU252" s="37">
        <f t="shared" si="125"/>
        <v>12883104</v>
      </c>
      <c r="AV252" s="32">
        <f t="shared" si="130"/>
        <v>14429076.48</v>
      </c>
      <c r="AW252" s="36">
        <v>8928</v>
      </c>
      <c r="AX252" s="37">
        <v>1443</v>
      </c>
      <c r="AY252" s="37">
        <f t="shared" si="126"/>
        <v>12883104</v>
      </c>
      <c r="AZ252" s="32">
        <f t="shared" si="131"/>
        <v>14429076.48</v>
      </c>
      <c r="BA252" s="36">
        <v>8928</v>
      </c>
      <c r="BB252" s="37">
        <v>1443</v>
      </c>
      <c r="BC252" s="37">
        <f t="shared" si="127"/>
        <v>12883104</v>
      </c>
      <c r="BD252" s="32">
        <f t="shared" si="132"/>
        <v>14429076.48</v>
      </c>
      <c r="BE252" s="36">
        <v>8928</v>
      </c>
      <c r="BF252" s="37">
        <v>1443</v>
      </c>
      <c r="BG252" s="37">
        <f t="shared" si="128"/>
        <v>12883104</v>
      </c>
      <c r="BH252" s="32">
        <f t="shared" si="133"/>
        <v>14429076.48</v>
      </c>
      <c r="BI252" s="36">
        <v>8928</v>
      </c>
      <c r="BJ252" s="37">
        <v>1443</v>
      </c>
      <c r="BK252" s="37">
        <f t="shared" si="129"/>
        <v>12883104</v>
      </c>
      <c r="BL252" s="32">
        <f t="shared" si="134"/>
        <v>14429076.48</v>
      </c>
      <c r="BM252" s="37"/>
      <c r="BN252" s="37"/>
      <c r="BO252" s="37">
        <f t="shared" si="79"/>
        <v>0</v>
      </c>
      <c r="BP252" s="37">
        <f t="shared" si="80"/>
        <v>0</v>
      </c>
      <c r="BQ252" s="37"/>
      <c r="BR252" s="37"/>
      <c r="BS252" s="37">
        <f t="shared" si="81"/>
        <v>0</v>
      </c>
      <c r="BT252" s="37">
        <f t="shared" si="82"/>
        <v>0</v>
      </c>
      <c r="BU252" s="37"/>
      <c r="BV252" s="37"/>
      <c r="BW252" s="37">
        <f t="shared" si="83"/>
        <v>0</v>
      </c>
      <c r="BX252" s="37">
        <f t="shared" si="84"/>
        <v>0</v>
      </c>
      <c r="BY252" s="37"/>
      <c r="BZ252" s="37"/>
      <c r="CA252" s="37">
        <f t="shared" si="85"/>
        <v>0</v>
      </c>
      <c r="CB252" s="37">
        <f t="shared" si="86"/>
        <v>0</v>
      </c>
      <c r="CC252" s="37"/>
      <c r="CD252" s="37"/>
      <c r="CE252" s="37">
        <f t="shared" si="87"/>
        <v>0</v>
      </c>
      <c r="CF252" s="37">
        <f t="shared" si="88"/>
        <v>0</v>
      </c>
      <c r="CG252" s="37"/>
      <c r="CH252" s="37"/>
      <c r="CI252" s="37">
        <f t="shared" si="89"/>
        <v>0</v>
      </c>
      <c r="CJ252" s="37">
        <f t="shared" si="90"/>
        <v>0</v>
      </c>
      <c r="CK252" s="37"/>
      <c r="CL252" s="37"/>
      <c r="CM252" s="37">
        <f t="shared" si="91"/>
        <v>0</v>
      </c>
      <c r="CN252" s="37">
        <f t="shared" si="92"/>
        <v>0</v>
      </c>
      <c r="CO252" s="37"/>
      <c r="CP252" s="37"/>
      <c r="CQ252" s="37">
        <f t="shared" si="93"/>
        <v>0</v>
      </c>
      <c r="CR252" s="37">
        <f t="shared" si="94"/>
        <v>0</v>
      </c>
      <c r="CS252" s="37"/>
      <c r="CT252" s="37"/>
      <c r="CU252" s="37">
        <f t="shared" si="95"/>
        <v>0</v>
      </c>
      <c r="CV252" s="37">
        <f t="shared" si="96"/>
        <v>0</v>
      </c>
      <c r="CW252" s="37"/>
      <c r="CX252" s="37"/>
      <c r="CY252" s="37">
        <f t="shared" si="97"/>
        <v>0</v>
      </c>
      <c r="CZ252" s="37">
        <f t="shared" si="98"/>
        <v>0</v>
      </c>
      <c r="DA252" s="37"/>
      <c r="DB252" s="37"/>
      <c r="DC252" s="37">
        <f t="shared" si="99"/>
        <v>0</v>
      </c>
      <c r="DD252" s="37">
        <f t="shared" si="100"/>
        <v>0</v>
      </c>
      <c r="DE252" s="37"/>
      <c r="DF252" s="37"/>
      <c r="DG252" s="37">
        <f t="shared" si="101"/>
        <v>0</v>
      </c>
      <c r="DH252" s="37">
        <f t="shared" si="102"/>
        <v>0</v>
      </c>
      <c r="DI252" s="37"/>
      <c r="DJ252" s="37"/>
      <c r="DK252" s="37">
        <f t="shared" si="103"/>
        <v>0</v>
      </c>
      <c r="DL252" s="37">
        <f t="shared" si="104"/>
        <v>0</v>
      </c>
      <c r="DM252" s="37"/>
      <c r="DN252" s="37"/>
      <c r="DO252" s="37">
        <f t="shared" si="105"/>
        <v>0</v>
      </c>
      <c r="DP252" s="37">
        <f t="shared" si="106"/>
        <v>0</v>
      </c>
      <c r="DQ252" s="37"/>
      <c r="DR252" s="37"/>
      <c r="DS252" s="37">
        <f t="shared" si="107"/>
        <v>0</v>
      </c>
      <c r="DT252" s="37">
        <f t="shared" si="108"/>
        <v>0</v>
      </c>
      <c r="DU252" s="37"/>
      <c r="DV252" s="37"/>
      <c r="DW252" s="37">
        <f t="shared" si="109"/>
        <v>0</v>
      </c>
      <c r="DX252" s="37">
        <f t="shared" si="110"/>
        <v>0</v>
      </c>
      <c r="DY252" s="37"/>
      <c r="DZ252" s="37"/>
      <c r="EA252" s="37">
        <f t="shared" si="111"/>
        <v>0</v>
      </c>
      <c r="EB252" s="37">
        <f t="shared" si="112"/>
        <v>0</v>
      </c>
      <c r="EC252" s="32">
        <f t="shared" si="114"/>
        <v>84816</v>
      </c>
      <c r="ED252" s="32">
        <v>0</v>
      </c>
      <c r="EE252" s="32">
        <v>0</v>
      </c>
      <c r="EF252" s="58" t="s">
        <v>1532</v>
      </c>
      <c r="EG252" s="46" t="s">
        <v>2061</v>
      </c>
      <c r="EH252" s="46" t="s">
        <v>2062</v>
      </c>
      <c r="EI252" s="46"/>
      <c r="EJ252" s="46"/>
      <c r="EK252" s="46"/>
      <c r="EL252" s="46"/>
      <c r="EM252" s="46"/>
      <c r="EN252" s="46"/>
      <c r="EO252" s="46"/>
      <c r="EP252" s="46"/>
      <c r="EQ252" s="46"/>
    </row>
    <row r="253" spans="1:147" ht="19.5" customHeight="1">
      <c r="A253" s="28"/>
      <c r="B253" s="34" t="s">
        <v>2046</v>
      </c>
      <c r="C253" s="63" t="s">
        <v>1920</v>
      </c>
      <c r="D253" s="63" t="s">
        <v>1921</v>
      </c>
      <c r="E253" s="63" t="s">
        <v>1921</v>
      </c>
      <c r="F253" s="63" t="s">
        <v>855</v>
      </c>
      <c r="G253" s="63"/>
      <c r="H253" s="63"/>
      <c r="I253" s="63">
        <v>100</v>
      </c>
      <c r="J253" s="63">
        <v>710000000</v>
      </c>
      <c r="K253" s="63" t="s">
        <v>1745</v>
      </c>
      <c r="L253" s="63" t="s">
        <v>1912</v>
      </c>
      <c r="M253" s="63" t="s">
        <v>359</v>
      </c>
      <c r="N253" s="63">
        <v>390000000</v>
      </c>
      <c r="O253" s="63" t="s">
        <v>2047</v>
      </c>
      <c r="P253" s="63"/>
      <c r="Q253" s="63" t="s">
        <v>1923</v>
      </c>
      <c r="R253" s="63"/>
      <c r="S253" s="63"/>
      <c r="T253" s="63">
        <v>0</v>
      </c>
      <c r="U253" s="63">
        <v>0</v>
      </c>
      <c r="V253" s="63">
        <v>100</v>
      </c>
      <c r="W253" s="63" t="s">
        <v>1924</v>
      </c>
      <c r="X253" s="63" t="s">
        <v>886</v>
      </c>
      <c r="Y253" s="36">
        <v>1933</v>
      </c>
      <c r="Z253" s="37">
        <v>1443</v>
      </c>
      <c r="AA253" s="37">
        <f t="shared" si="115"/>
        <v>2789319</v>
      </c>
      <c r="AB253" s="32">
        <f t="shared" si="116"/>
        <v>3124037.2800000003</v>
      </c>
      <c r="AC253" s="36">
        <v>3867</v>
      </c>
      <c r="AD253" s="37">
        <v>1443</v>
      </c>
      <c r="AE253" s="37">
        <f t="shared" si="117"/>
        <v>5580081</v>
      </c>
      <c r="AF253" s="32">
        <f t="shared" si="121"/>
        <v>6249690.720000001</v>
      </c>
      <c r="AG253" s="36">
        <v>3867</v>
      </c>
      <c r="AH253" s="37">
        <v>1443</v>
      </c>
      <c r="AI253" s="37">
        <f t="shared" si="118"/>
        <v>5580081</v>
      </c>
      <c r="AJ253" s="32">
        <f t="shared" si="122"/>
        <v>6249690.720000001</v>
      </c>
      <c r="AK253" s="36">
        <v>3867</v>
      </c>
      <c r="AL253" s="37">
        <v>1443</v>
      </c>
      <c r="AM253" s="37">
        <f t="shared" si="119"/>
        <v>5580081</v>
      </c>
      <c r="AN253" s="32">
        <f t="shared" si="123"/>
        <v>6249690.720000001</v>
      </c>
      <c r="AO253" s="36">
        <v>3867</v>
      </c>
      <c r="AP253" s="37">
        <v>1443</v>
      </c>
      <c r="AQ253" s="37">
        <f t="shared" si="120"/>
        <v>5580081</v>
      </c>
      <c r="AR253" s="32">
        <f t="shared" si="124"/>
        <v>6249690.720000001</v>
      </c>
      <c r="AS253" s="36">
        <v>3867</v>
      </c>
      <c r="AT253" s="37">
        <v>1443</v>
      </c>
      <c r="AU253" s="37">
        <f t="shared" si="125"/>
        <v>5580081</v>
      </c>
      <c r="AV253" s="32">
        <f t="shared" si="130"/>
        <v>6249690.720000001</v>
      </c>
      <c r="AW253" s="36">
        <v>3867</v>
      </c>
      <c r="AX253" s="37">
        <v>1443</v>
      </c>
      <c r="AY253" s="37">
        <f t="shared" si="126"/>
        <v>5580081</v>
      </c>
      <c r="AZ253" s="32">
        <f t="shared" si="131"/>
        <v>6249690.720000001</v>
      </c>
      <c r="BA253" s="36">
        <v>3867</v>
      </c>
      <c r="BB253" s="37">
        <v>1443</v>
      </c>
      <c r="BC253" s="37">
        <f t="shared" si="127"/>
        <v>5580081</v>
      </c>
      <c r="BD253" s="32">
        <f t="shared" si="132"/>
        <v>6249690.720000001</v>
      </c>
      <c r="BE253" s="36">
        <v>3867</v>
      </c>
      <c r="BF253" s="37">
        <v>1443</v>
      </c>
      <c r="BG253" s="37">
        <f t="shared" si="128"/>
        <v>5580081</v>
      </c>
      <c r="BH253" s="32">
        <f t="shared" si="133"/>
        <v>6249690.720000001</v>
      </c>
      <c r="BI253" s="36">
        <v>3867</v>
      </c>
      <c r="BJ253" s="37">
        <v>1443</v>
      </c>
      <c r="BK253" s="37">
        <f t="shared" si="129"/>
        <v>5580081</v>
      </c>
      <c r="BL253" s="32">
        <f t="shared" si="134"/>
        <v>6249690.720000001</v>
      </c>
      <c r="BM253" s="37"/>
      <c r="BN253" s="37"/>
      <c r="BO253" s="37">
        <f t="shared" si="79"/>
        <v>0</v>
      </c>
      <c r="BP253" s="37">
        <f t="shared" si="80"/>
        <v>0</v>
      </c>
      <c r="BQ253" s="37"/>
      <c r="BR253" s="37"/>
      <c r="BS253" s="37">
        <f t="shared" si="81"/>
        <v>0</v>
      </c>
      <c r="BT253" s="37">
        <f t="shared" si="82"/>
        <v>0</v>
      </c>
      <c r="BU253" s="37"/>
      <c r="BV253" s="37"/>
      <c r="BW253" s="37">
        <f t="shared" si="83"/>
        <v>0</v>
      </c>
      <c r="BX253" s="37">
        <f t="shared" si="84"/>
        <v>0</v>
      </c>
      <c r="BY253" s="37"/>
      <c r="BZ253" s="37"/>
      <c r="CA253" s="37">
        <f t="shared" si="85"/>
        <v>0</v>
      </c>
      <c r="CB253" s="37">
        <f t="shared" si="86"/>
        <v>0</v>
      </c>
      <c r="CC253" s="37"/>
      <c r="CD253" s="37"/>
      <c r="CE253" s="37">
        <f t="shared" si="87"/>
        <v>0</v>
      </c>
      <c r="CF253" s="37">
        <f t="shared" si="88"/>
        <v>0</v>
      </c>
      <c r="CG253" s="37"/>
      <c r="CH253" s="37"/>
      <c r="CI253" s="37">
        <f t="shared" si="89"/>
        <v>0</v>
      </c>
      <c r="CJ253" s="37">
        <f t="shared" si="90"/>
        <v>0</v>
      </c>
      <c r="CK253" s="37"/>
      <c r="CL253" s="37"/>
      <c r="CM253" s="37">
        <f t="shared" si="91"/>
        <v>0</v>
      </c>
      <c r="CN253" s="37">
        <f t="shared" si="92"/>
        <v>0</v>
      </c>
      <c r="CO253" s="37"/>
      <c r="CP253" s="37"/>
      <c r="CQ253" s="37">
        <f t="shared" si="93"/>
        <v>0</v>
      </c>
      <c r="CR253" s="37">
        <f t="shared" si="94"/>
        <v>0</v>
      </c>
      <c r="CS253" s="37"/>
      <c r="CT253" s="37"/>
      <c r="CU253" s="37">
        <f t="shared" si="95"/>
        <v>0</v>
      </c>
      <c r="CV253" s="37">
        <f t="shared" si="96"/>
        <v>0</v>
      </c>
      <c r="CW253" s="37"/>
      <c r="CX253" s="37"/>
      <c r="CY253" s="37">
        <f t="shared" si="97"/>
        <v>0</v>
      </c>
      <c r="CZ253" s="37">
        <f t="shared" si="98"/>
        <v>0</v>
      </c>
      <c r="DA253" s="37"/>
      <c r="DB253" s="37"/>
      <c r="DC253" s="37">
        <f t="shared" si="99"/>
        <v>0</v>
      </c>
      <c r="DD253" s="37">
        <f t="shared" si="100"/>
        <v>0</v>
      </c>
      <c r="DE253" s="37"/>
      <c r="DF253" s="37"/>
      <c r="DG253" s="37">
        <f t="shared" si="101"/>
        <v>0</v>
      </c>
      <c r="DH253" s="37">
        <f t="shared" si="102"/>
        <v>0</v>
      </c>
      <c r="DI253" s="37"/>
      <c r="DJ253" s="37"/>
      <c r="DK253" s="37">
        <f t="shared" si="103"/>
        <v>0</v>
      </c>
      <c r="DL253" s="37">
        <f t="shared" si="104"/>
        <v>0</v>
      </c>
      <c r="DM253" s="37"/>
      <c r="DN253" s="37"/>
      <c r="DO253" s="37">
        <f t="shared" si="105"/>
        <v>0</v>
      </c>
      <c r="DP253" s="37">
        <f t="shared" si="106"/>
        <v>0</v>
      </c>
      <c r="DQ253" s="37"/>
      <c r="DR253" s="37"/>
      <c r="DS253" s="37">
        <f t="shared" si="107"/>
        <v>0</v>
      </c>
      <c r="DT253" s="37">
        <f t="shared" si="108"/>
        <v>0</v>
      </c>
      <c r="DU253" s="37"/>
      <c r="DV253" s="37"/>
      <c r="DW253" s="37">
        <f t="shared" si="109"/>
        <v>0</v>
      </c>
      <c r="DX253" s="37">
        <f t="shared" si="110"/>
        <v>0</v>
      </c>
      <c r="DY253" s="37"/>
      <c r="DZ253" s="37"/>
      <c r="EA253" s="37">
        <f t="shared" si="111"/>
        <v>0</v>
      </c>
      <c r="EB253" s="37">
        <f t="shared" si="112"/>
        <v>0</v>
      </c>
      <c r="EC253" s="32">
        <f t="shared" si="114"/>
        <v>36736</v>
      </c>
      <c r="ED253" s="32">
        <v>0</v>
      </c>
      <c r="EE253" s="32">
        <v>0</v>
      </c>
      <c r="EF253" s="58" t="s">
        <v>1532</v>
      </c>
      <c r="EG253" s="46" t="s">
        <v>2061</v>
      </c>
      <c r="EH253" s="46" t="s">
        <v>2062</v>
      </c>
      <c r="EI253" s="46"/>
      <c r="EJ253" s="46"/>
      <c r="EK253" s="46"/>
      <c r="EL253" s="46"/>
      <c r="EM253" s="46"/>
      <c r="EN253" s="46"/>
      <c r="EO253" s="46"/>
      <c r="EP253" s="46"/>
      <c r="EQ253" s="46"/>
    </row>
    <row r="254" spans="1:147" ht="19.5" customHeight="1">
      <c r="A254" s="28"/>
      <c r="B254" s="34" t="s">
        <v>2048</v>
      </c>
      <c r="C254" s="63" t="s">
        <v>1920</v>
      </c>
      <c r="D254" s="63" t="s">
        <v>1921</v>
      </c>
      <c r="E254" s="63" t="s">
        <v>1921</v>
      </c>
      <c r="F254" s="63" t="s">
        <v>855</v>
      </c>
      <c r="G254" s="63"/>
      <c r="H254" s="63"/>
      <c r="I254" s="63">
        <v>100</v>
      </c>
      <c r="J254" s="63">
        <v>710000000</v>
      </c>
      <c r="K254" s="63" t="s">
        <v>1745</v>
      </c>
      <c r="L254" s="63" t="s">
        <v>1912</v>
      </c>
      <c r="M254" s="63" t="s">
        <v>359</v>
      </c>
      <c r="N254" s="63">
        <v>110000000</v>
      </c>
      <c r="O254" s="63" t="s">
        <v>2049</v>
      </c>
      <c r="P254" s="63"/>
      <c r="Q254" s="63" t="s">
        <v>1923</v>
      </c>
      <c r="R254" s="63"/>
      <c r="S254" s="63"/>
      <c r="T254" s="63">
        <v>0</v>
      </c>
      <c r="U254" s="63">
        <v>0</v>
      </c>
      <c r="V254" s="63">
        <v>100</v>
      </c>
      <c r="W254" s="63" t="s">
        <v>1924</v>
      </c>
      <c r="X254" s="63" t="s">
        <v>886</v>
      </c>
      <c r="Y254" s="36">
        <v>5931</v>
      </c>
      <c r="Z254" s="37">
        <v>1443</v>
      </c>
      <c r="AA254" s="37">
        <f t="shared" si="115"/>
        <v>8558433</v>
      </c>
      <c r="AB254" s="32">
        <f t="shared" si="116"/>
        <v>9585444.96</v>
      </c>
      <c r="AC254" s="36">
        <v>11862</v>
      </c>
      <c r="AD254" s="37">
        <v>1443</v>
      </c>
      <c r="AE254" s="37">
        <f t="shared" si="117"/>
        <v>17116866</v>
      </c>
      <c r="AF254" s="32">
        <f t="shared" si="121"/>
        <v>19170889.92</v>
      </c>
      <c r="AG254" s="36">
        <v>11862</v>
      </c>
      <c r="AH254" s="37">
        <v>1443</v>
      </c>
      <c r="AI254" s="37">
        <f t="shared" si="118"/>
        <v>17116866</v>
      </c>
      <c r="AJ254" s="32">
        <f t="shared" si="122"/>
        <v>19170889.92</v>
      </c>
      <c r="AK254" s="36">
        <v>11862</v>
      </c>
      <c r="AL254" s="37">
        <v>1443</v>
      </c>
      <c r="AM254" s="37">
        <f t="shared" si="119"/>
        <v>17116866</v>
      </c>
      <c r="AN254" s="32">
        <f t="shared" si="123"/>
        <v>19170889.92</v>
      </c>
      <c r="AO254" s="36">
        <v>11862</v>
      </c>
      <c r="AP254" s="37">
        <v>1443</v>
      </c>
      <c r="AQ254" s="37">
        <f t="shared" si="120"/>
        <v>17116866</v>
      </c>
      <c r="AR254" s="32">
        <f t="shared" si="124"/>
        <v>19170889.92</v>
      </c>
      <c r="AS254" s="36">
        <v>11862</v>
      </c>
      <c r="AT254" s="37">
        <v>1443</v>
      </c>
      <c r="AU254" s="37">
        <f t="shared" si="125"/>
        <v>17116866</v>
      </c>
      <c r="AV254" s="32">
        <f t="shared" si="130"/>
        <v>19170889.92</v>
      </c>
      <c r="AW254" s="36">
        <v>11862</v>
      </c>
      <c r="AX254" s="37">
        <v>1443</v>
      </c>
      <c r="AY254" s="37">
        <f t="shared" si="126"/>
        <v>17116866</v>
      </c>
      <c r="AZ254" s="32">
        <f t="shared" si="131"/>
        <v>19170889.92</v>
      </c>
      <c r="BA254" s="36">
        <v>11862</v>
      </c>
      <c r="BB254" s="37">
        <v>1443</v>
      </c>
      <c r="BC254" s="37">
        <f t="shared" si="127"/>
        <v>17116866</v>
      </c>
      <c r="BD254" s="32">
        <f t="shared" si="132"/>
        <v>19170889.92</v>
      </c>
      <c r="BE254" s="36">
        <v>11862</v>
      </c>
      <c r="BF254" s="37">
        <v>1443</v>
      </c>
      <c r="BG254" s="37">
        <f t="shared" si="128"/>
        <v>17116866</v>
      </c>
      <c r="BH254" s="32">
        <f t="shared" si="133"/>
        <v>19170889.92</v>
      </c>
      <c r="BI254" s="36">
        <v>11862</v>
      </c>
      <c r="BJ254" s="37">
        <v>1443</v>
      </c>
      <c r="BK254" s="37">
        <f t="shared" si="129"/>
        <v>17116866</v>
      </c>
      <c r="BL254" s="32">
        <f t="shared" si="134"/>
        <v>19170889.92</v>
      </c>
      <c r="BM254" s="37"/>
      <c r="BN254" s="37"/>
      <c r="BO254" s="37">
        <f t="shared" si="79"/>
        <v>0</v>
      </c>
      <c r="BP254" s="37">
        <f t="shared" si="80"/>
        <v>0</v>
      </c>
      <c r="BQ254" s="37"/>
      <c r="BR254" s="37"/>
      <c r="BS254" s="37">
        <f t="shared" si="81"/>
        <v>0</v>
      </c>
      <c r="BT254" s="37">
        <f t="shared" si="82"/>
        <v>0</v>
      </c>
      <c r="BU254" s="37"/>
      <c r="BV254" s="37"/>
      <c r="BW254" s="37">
        <f t="shared" si="83"/>
        <v>0</v>
      </c>
      <c r="BX254" s="37">
        <f t="shared" si="84"/>
        <v>0</v>
      </c>
      <c r="BY254" s="37"/>
      <c r="BZ254" s="37"/>
      <c r="CA254" s="37">
        <f t="shared" si="85"/>
        <v>0</v>
      </c>
      <c r="CB254" s="37">
        <f t="shared" si="86"/>
        <v>0</v>
      </c>
      <c r="CC254" s="37"/>
      <c r="CD254" s="37"/>
      <c r="CE254" s="37">
        <f t="shared" si="87"/>
        <v>0</v>
      </c>
      <c r="CF254" s="37">
        <f t="shared" si="88"/>
        <v>0</v>
      </c>
      <c r="CG254" s="37"/>
      <c r="CH254" s="37"/>
      <c r="CI254" s="37">
        <f t="shared" si="89"/>
        <v>0</v>
      </c>
      <c r="CJ254" s="37">
        <f t="shared" si="90"/>
        <v>0</v>
      </c>
      <c r="CK254" s="37"/>
      <c r="CL254" s="37"/>
      <c r="CM254" s="37">
        <f t="shared" si="91"/>
        <v>0</v>
      </c>
      <c r="CN254" s="37">
        <f t="shared" si="92"/>
        <v>0</v>
      </c>
      <c r="CO254" s="37"/>
      <c r="CP254" s="37"/>
      <c r="CQ254" s="37">
        <f t="shared" si="93"/>
        <v>0</v>
      </c>
      <c r="CR254" s="37">
        <f t="shared" si="94"/>
        <v>0</v>
      </c>
      <c r="CS254" s="37"/>
      <c r="CT254" s="37"/>
      <c r="CU254" s="37">
        <f t="shared" si="95"/>
        <v>0</v>
      </c>
      <c r="CV254" s="37">
        <f t="shared" si="96"/>
        <v>0</v>
      </c>
      <c r="CW254" s="37"/>
      <c r="CX254" s="37"/>
      <c r="CY254" s="37">
        <f t="shared" si="97"/>
        <v>0</v>
      </c>
      <c r="CZ254" s="37">
        <f t="shared" si="98"/>
        <v>0</v>
      </c>
      <c r="DA254" s="37"/>
      <c r="DB254" s="37"/>
      <c r="DC254" s="37">
        <f t="shared" si="99"/>
        <v>0</v>
      </c>
      <c r="DD254" s="37">
        <f t="shared" si="100"/>
        <v>0</v>
      </c>
      <c r="DE254" s="37"/>
      <c r="DF254" s="37"/>
      <c r="DG254" s="37">
        <f t="shared" si="101"/>
        <v>0</v>
      </c>
      <c r="DH254" s="37">
        <f t="shared" si="102"/>
        <v>0</v>
      </c>
      <c r="DI254" s="37"/>
      <c r="DJ254" s="37"/>
      <c r="DK254" s="37">
        <f t="shared" si="103"/>
        <v>0</v>
      </c>
      <c r="DL254" s="37">
        <f t="shared" si="104"/>
        <v>0</v>
      </c>
      <c r="DM254" s="37"/>
      <c r="DN254" s="37"/>
      <c r="DO254" s="37">
        <f t="shared" si="105"/>
        <v>0</v>
      </c>
      <c r="DP254" s="37">
        <f t="shared" si="106"/>
        <v>0</v>
      </c>
      <c r="DQ254" s="37"/>
      <c r="DR254" s="37"/>
      <c r="DS254" s="37">
        <f t="shared" si="107"/>
        <v>0</v>
      </c>
      <c r="DT254" s="37">
        <f t="shared" si="108"/>
        <v>0</v>
      </c>
      <c r="DU254" s="37"/>
      <c r="DV254" s="37"/>
      <c r="DW254" s="37">
        <f t="shared" si="109"/>
        <v>0</v>
      </c>
      <c r="DX254" s="37">
        <f t="shared" si="110"/>
        <v>0</v>
      </c>
      <c r="DY254" s="37"/>
      <c r="DZ254" s="37"/>
      <c r="EA254" s="37">
        <f t="shared" si="111"/>
        <v>0</v>
      </c>
      <c r="EB254" s="37">
        <f t="shared" si="112"/>
        <v>0</v>
      </c>
      <c r="EC254" s="32">
        <f t="shared" si="114"/>
        <v>112689</v>
      </c>
      <c r="ED254" s="32">
        <v>0</v>
      </c>
      <c r="EE254" s="32">
        <v>0</v>
      </c>
      <c r="EF254" s="58" t="s">
        <v>1532</v>
      </c>
      <c r="EG254" s="46" t="s">
        <v>2061</v>
      </c>
      <c r="EH254" s="46" t="s">
        <v>2062</v>
      </c>
      <c r="EI254" s="46"/>
      <c r="EJ254" s="46"/>
      <c r="EK254" s="46"/>
      <c r="EL254" s="46"/>
      <c r="EM254" s="46"/>
      <c r="EN254" s="46"/>
      <c r="EO254" s="46"/>
      <c r="EP254" s="46"/>
      <c r="EQ254" s="46"/>
    </row>
    <row r="255" spans="1:147" ht="19.5" customHeight="1">
      <c r="A255" s="28"/>
      <c r="B255" s="34" t="s">
        <v>2050</v>
      </c>
      <c r="C255" s="63" t="s">
        <v>1920</v>
      </c>
      <c r="D255" s="63" t="s">
        <v>1921</v>
      </c>
      <c r="E255" s="63" t="s">
        <v>1921</v>
      </c>
      <c r="F255" s="63" t="s">
        <v>855</v>
      </c>
      <c r="G255" s="63"/>
      <c r="H255" s="63"/>
      <c r="I255" s="63">
        <v>100</v>
      </c>
      <c r="J255" s="63">
        <v>710000000</v>
      </c>
      <c r="K255" s="63" t="s">
        <v>1745</v>
      </c>
      <c r="L255" s="63" t="s">
        <v>1912</v>
      </c>
      <c r="M255" s="63" t="s">
        <v>359</v>
      </c>
      <c r="N255" s="63">
        <v>710000000</v>
      </c>
      <c r="O255" s="63" t="s">
        <v>2051</v>
      </c>
      <c r="P255" s="63"/>
      <c r="Q255" s="63" t="s">
        <v>1923</v>
      </c>
      <c r="R255" s="63"/>
      <c r="S255" s="63"/>
      <c r="T255" s="63">
        <v>0</v>
      </c>
      <c r="U255" s="63">
        <v>0</v>
      </c>
      <c r="V255" s="63">
        <v>100</v>
      </c>
      <c r="W255" s="63" t="s">
        <v>1924</v>
      </c>
      <c r="X255" s="63" t="s">
        <v>886</v>
      </c>
      <c r="Y255" s="44">
        <v>30067</v>
      </c>
      <c r="Z255" s="37">
        <v>1443</v>
      </c>
      <c r="AA255" s="37">
        <f aca="true" t="shared" si="135" ref="AA255:AA265">Y255*Z255</f>
        <v>43386681</v>
      </c>
      <c r="AB255" s="32">
        <f aca="true" t="shared" si="136" ref="AB255:AB265">IF(X255="С НДС",AA255*1.12,AA255)</f>
        <v>48593082.720000006</v>
      </c>
      <c r="AC255" s="44">
        <v>60134</v>
      </c>
      <c r="AD255" s="37">
        <v>1443</v>
      </c>
      <c r="AE255" s="37">
        <f aca="true" t="shared" si="137" ref="AE255:AE265">AC255*AD255</f>
        <v>86773362</v>
      </c>
      <c r="AF255" s="32">
        <f t="shared" si="121"/>
        <v>97186165.44000001</v>
      </c>
      <c r="AG255" s="44">
        <v>60134</v>
      </c>
      <c r="AH255" s="37">
        <v>1443</v>
      </c>
      <c r="AI255" s="37">
        <f aca="true" t="shared" si="138" ref="AI255:AI265">AG255*AH255</f>
        <v>86773362</v>
      </c>
      <c r="AJ255" s="32">
        <f t="shared" si="122"/>
        <v>97186165.44000001</v>
      </c>
      <c r="AK255" s="44">
        <v>60134</v>
      </c>
      <c r="AL255" s="37">
        <v>1443</v>
      </c>
      <c r="AM255" s="37">
        <f aca="true" t="shared" si="139" ref="AM255:AM265">AK255*AL255</f>
        <v>86773362</v>
      </c>
      <c r="AN255" s="32">
        <f t="shared" si="123"/>
        <v>97186165.44000001</v>
      </c>
      <c r="AO255" s="44">
        <v>60134</v>
      </c>
      <c r="AP255" s="37">
        <v>1443</v>
      </c>
      <c r="AQ255" s="37">
        <f aca="true" t="shared" si="140" ref="AQ255:AQ265">AO255*AP255</f>
        <v>86773362</v>
      </c>
      <c r="AR255" s="32">
        <f t="shared" si="124"/>
        <v>97186165.44000001</v>
      </c>
      <c r="AS255" s="44">
        <v>60134</v>
      </c>
      <c r="AT255" s="37">
        <v>1443</v>
      </c>
      <c r="AU255" s="37">
        <f t="shared" si="125"/>
        <v>86773362</v>
      </c>
      <c r="AV255" s="32">
        <f t="shared" si="130"/>
        <v>97186165.44000001</v>
      </c>
      <c r="AW255" s="44">
        <v>60134</v>
      </c>
      <c r="AX255" s="37">
        <v>1443</v>
      </c>
      <c r="AY255" s="37">
        <f t="shared" si="126"/>
        <v>86773362</v>
      </c>
      <c r="AZ255" s="32">
        <f t="shared" si="131"/>
        <v>97186165.44000001</v>
      </c>
      <c r="BA255" s="44">
        <v>60134</v>
      </c>
      <c r="BB255" s="37">
        <v>1443</v>
      </c>
      <c r="BC255" s="37">
        <f t="shared" si="127"/>
        <v>86773362</v>
      </c>
      <c r="BD255" s="32">
        <f t="shared" si="132"/>
        <v>97186165.44000001</v>
      </c>
      <c r="BE255" s="44">
        <v>60134</v>
      </c>
      <c r="BF255" s="37">
        <v>1443</v>
      </c>
      <c r="BG255" s="37">
        <f t="shared" si="128"/>
        <v>86773362</v>
      </c>
      <c r="BH255" s="32">
        <f t="shared" si="133"/>
        <v>97186165.44000001</v>
      </c>
      <c r="BI255" s="44">
        <v>60134</v>
      </c>
      <c r="BJ255" s="37">
        <v>1443</v>
      </c>
      <c r="BK255" s="37">
        <f t="shared" si="129"/>
        <v>86773362</v>
      </c>
      <c r="BL255" s="32">
        <f t="shared" si="134"/>
        <v>97186165.44000001</v>
      </c>
      <c r="BM255" s="37"/>
      <c r="BN255" s="37"/>
      <c r="BO255" s="37">
        <f t="shared" si="79"/>
        <v>0</v>
      </c>
      <c r="BP255" s="37">
        <f t="shared" si="80"/>
        <v>0</v>
      </c>
      <c r="BQ255" s="37"/>
      <c r="BR255" s="37"/>
      <c r="BS255" s="37">
        <f t="shared" si="81"/>
        <v>0</v>
      </c>
      <c r="BT255" s="37">
        <f t="shared" si="82"/>
        <v>0</v>
      </c>
      <c r="BU255" s="37"/>
      <c r="BV255" s="37"/>
      <c r="BW255" s="37">
        <f t="shared" si="83"/>
        <v>0</v>
      </c>
      <c r="BX255" s="37">
        <f t="shared" si="84"/>
        <v>0</v>
      </c>
      <c r="BY255" s="37"/>
      <c r="BZ255" s="37"/>
      <c r="CA255" s="37">
        <f t="shared" si="85"/>
        <v>0</v>
      </c>
      <c r="CB255" s="37">
        <f t="shared" si="86"/>
        <v>0</v>
      </c>
      <c r="CC255" s="37"/>
      <c r="CD255" s="37"/>
      <c r="CE255" s="37">
        <f t="shared" si="87"/>
        <v>0</v>
      </c>
      <c r="CF255" s="37">
        <f t="shared" si="88"/>
        <v>0</v>
      </c>
      <c r="CG255" s="37"/>
      <c r="CH255" s="37"/>
      <c r="CI255" s="37">
        <f t="shared" si="89"/>
        <v>0</v>
      </c>
      <c r="CJ255" s="37">
        <f t="shared" si="90"/>
        <v>0</v>
      </c>
      <c r="CK255" s="37"/>
      <c r="CL255" s="37"/>
      <c r="CM255" s="37">
        <f t="shared" si="91"/>
        <v>0</v>
      </c>
      <c r="CN255" s="37">
        <f t="shared" si="92"/>
        <v>0</v>
      </c>
      <c r="CO255" s="37"/>
      <c r="CP255" s="37"/>
      <c r="CQ255" s="37">
        <f t="shared" si="93"/>
        <v>0</v>
      </c>
      <c r="CR255" s="37">
        <f t="shared" si="94"/>
        <v>0</v>
      </c>
      <c r="CS255" s="37"/>
      <c r="CT255" s="37"/>
      <c r="CU255" s="37">
        <f t="shared" si="95"/>
        <v>0</v>
      </c>
      <c r="CV255" s="37">
        <f t="shared" si="96"/>
        <v>0</v>
      </c>
      <c r="CW255" s="37"/>
      <c r="CX255" s="37"/>
      <c r="CY255" s="37">
        <f t="shared" si="97"/>
        <v>0</v>
      </c>
      <c r="CZ255" s="37">
        <f t="shared" si="98"/>
        <v>0</v>
      </c>
      <c r="DA255" s="37"/>
      <c r="DB255" s="37"/>
      <c r="DC255" s="37">
        <f t="shared" si="99"/>
        <v>0</v>
      </c>
      <c r="DD255" s="37">
        <f t="shared" si="100"/>
        <v>0</v>
      </c>
      <c r="DE255" s="37"/>
      <c r="DF255" s="37"/>
      <c r="DG255" s="37">
        <f t="shared" si="101"/>
        <v>0</v>
      </c>
      <c r="DH255" s="37">
        <f t="shared" si="102"/>
        <v>0</v>
      </c>
      <c r="DI255" s="37"/>
      <c r="DJ255" s="37"/>
      <c r="DK255" s="37">
        <f t="shared" si="103"/>
        <v>0</v>
      </c>
      <c r="DL255" s="37">
        <f t="shared" si="104"/>
        <v>0</v>
      </c>
      <c r="DM255" s="37"/>
      <c r="DN255" s="37"/>
      <c r="DO255" s="37">
        <f t="shared" si="105"/>
        <v>0</v>
      </c>
      <c r="DP255" s="37">
        <f t="shared" si="106"/>
        <v>0</v>
      </c>
      <c r="DQ255" s="37"/>
      <c r="DR255" s="37"/>
      <c r="DS255" s="37">
        <f t="shared" si="107"/>
        <v>0</v>
      </c>
      <c r="DT255" s="37">
        <f t="shared" si="108"/>
        <v>0</v>
      </c>
      <c r="DU255" s="37"/>
      <c r="DV255" s="37"/>
      <c r="DW255" s="37">
        <f t="shared" si="109"/>
        <v>0</v>
      </c>
      <c r="DX255" s="37">
        <f t="shared" si="110"/>
        <v>0</v>
      </c>
      <c r="DY255" s="37"/>
      <c r="DZ255" s="37"/>
      <c r="EA255" s="37">
        <f t="shared" si="111"/>
        <v>0</v>
      </c>
      <c r="EB255" s="37">
        <f t="shared" si="112"/>
        <v>0</v>
      </c>
      <c r="EC255" s="32">
        <f t="shared" si="114"/>
        <v>571273</v>
      </c>
      <c r="ED255" s="32">
        <v>0</v>
      </c>
      <c r="EE255" s="32">
        <v>0</v>
      </c>
      <c r="EF255" s="58" t="s">
        <v>1532</v>
      </c>
      <c r="EG255" s="46" t="s">
        <v>2061</v>
      </c>
      <c r="EH255" s="46" t="s">
        <v>2062</v>
      </c>
      <c r="EI255" s="46"/>
      <c r="EJ255" s="46"/>
      <c r="EK255" s="46"/>
      <c r="EL255" s="46"/>
      <c r="EM255" s="46"/>
      <c r="EN255" s="46"/>
      <c r="EO255" s="46"/>
      <c r="EP255" s="46"/>
      <c r="EQ255" s="46"/>
    </row>
    <row r="256" spans="1:147" ht="19.5" customHeight="1">
      <c r="A256" s="28"/>
      <c r="B256" s="34" t="s">
        <v>2052</v>
      </c>
      <c r="C256" s="63" t="s">
        <v>1920</v>
      </c>
      <c r="D256" s="63" t="s">
        <v>1921</v>
      </c>
      <c r="E256" s="63" t="s">
        <v>1921</v>
      </c>
      <c r="F256" s="63" t="s">
        <v>855</v>
      </c>
      <c r="G256" s="63"/>
      <c r="H256" s="63"/>
      <c r="I256" s="63">
        <v>100</v>
      </c>
      <c r="J256" s="63">
        <v>710000000</v>
      </c>
      <c r="K256" s="63" t="s">
        <v>1745</v>
      </c>
      <c r="L256" s="63" t="s">
        <v>1912</v>
      </c>
      <c r="M256" s="63" t="s">
        <v>359</v>
      </c>
      <c r="N256" s="63" t="s">
        <v>2053</v>
      </c>
      <c r="O256" s="63" t="s">
        <v>2054</v>
      </c>
      <c r="P256" s="63"/>
      <c r="Q256" s="63" t="s">
        <v>1923</v>
      </c>
      <c r="R256" s="63"/>
      <c r="S256" s="63"/>
      <c r="T256" s="63">
        <v>0</v>
      </c>
      <c r="U256" s="63">
        <v>0</v>
      </c>
      <c r="V256" s="63">
        <v>100</v>
      </c>
      <c r="W256" s="63" t="s">
        <v>1924</v>
      </c>
      <c r="X256" s="63" t="s">
        <v>886</v>
      </c>
      <c r="Y256" s="44">
        <v>7592</v>
      </c>
      <c r="Z256" s="37">
        <v>1443</v>
      </c>
      <c r="AA256" s="37">
        <f t="shared" si="135"/>
        <v>10955256</v>
      </c>
      <c r="AB256" s="32">
        <f t="shared" si="136"/>
        <v>12269886.72</v>
      </c>
      <c r="AC256" s="44">
        <v>15185</v>
      </c>
      <c r="AD256" s="37">
        <v>1443</v>
      </c>
      <c r="AE256" s="37">
        <f t="shared" si="137"/>
        <v>21911955</v>
      </c>
      <c r="AF256" s="32">
        <f>AE256*1.12</f>
        <v>24541389.6</v>
      </c>
      <c r="AG256" s="44">
        <v>15185</v>
      </c>
      <c r="AH256" s="37">
        <v>1443</v>
      </c>
      <c r="AI256" s="37">
        <f t="shared" si="138"/>
        <v>21911955</v>
      </c>
      <c r="AJ256" s="32">
        <f>AI256*1.12</f>
        <v>24541389.6</v>
      </c>
      <c r="AK256" s="44">
        <v>15185</v>
      </c>
      <c r="AL256" s="37">
        <v>1443</v>
      </c>
      <c r="AM256" s="37">
        <f t="shared" si="139"/>
        <v>21911955</v>
      </c>
      <c r="AN256" s="32">
        <f>AM256*1.12</f>
        <v>24541389.6</v>
      </c>
      <c r="AO256" s="44">
        <v>15185</v>
      </c>
      <c r="AP256" s="37">
        <v>1443</v>
      </c>
      <c r="AQ256" s="37">
        <f t="shared" si="140"/>
        <v>21911955</v>
      </c>
      <c r="AR256" s="32">
        <f>AQ256*1.12</f>
        <v>24541389.6</v>
      </c>
      <c r="AS256" s="44">
        <v>15185</v>
      </c>
      <c r="AT256" s="37">
        <v>1443</v>
      </c>
      <c r="AU256" s="37">
        <f aca="true" t="shared" si="141" ref="AU256:AU265">AS256*AT256</f>
        <v>21911955</v>
      </c>
      <c r="AV256" s="32">
        <f t="shared" si="130"/>
        <v>24541389.6</v>
      </c>
      <c r="AW256" s="44">
        <v>15185</v>
      </c>
      <c r="AX256" s="37">
        <v>1443</v>
      </c>
      <c r="AY256" s="37">
        <f aca="true" t="shared" si="142" ref="AY256:AY265">AW256*AX256</f>
        <v>21911955</v>
      </c>
      <c r="AZ256" s="32">
        <f t="shared" si="131"/>
        <v>24541389.6</v>
      </c>
      <c r="BA256" s="44">
        <v>15185</v>
      </c>
      <c r="BB256" s="37">
        <v>1443</v>
      </c>
      <c r="BC256" s="37">
        <f aca="true" t="shared" si="143" ref="BC256:BC265">BA256*BB256</f>
        <v>21911955</v>
      </c>
      <c r="BD256" s="32">
        <f t="shared" si="132"/>
        <v>24541389.6</v>
      </c>
      <c r="BE256" s="44">
        <v>15185</v>
      </c>
      <c r="BF256" s="37">
        <v>1443</v>
      </c>
      <c r="BG256" s="37">
        <f aca="true" t="shared" si="144" ref="BG256:BG265">BE256*BF256</f>
        <v>21911955</v>
      </c>
      <c r="BH256" s="32">
        <f t="shared" si="133"/>
        <v>24541389.6</v>
      </c>
      <c r="BI256" s="44">
        <v>15185</v>
      </c>
      <c r="BJ256" s="37">
        <v>1443</v>
      </c>
      <c r="BK256" s="37">
        <f aca="true" t="shared" si="145" ref="BK256:BK265">BI256*BJ256</f>
        <v>21911955</v>
      </c>
      <c r="BL256" s="32">
        <f t="shared" si="134"/>
        <v>24541389.6</v>
      </c>
      <c r="BM256" s="37"/>
      <c r="BN256" s="37"/>
      <c r="BO256" s="37">
        <f t="shared" si="79"/>
        <v>0</v>
      </c>
      <c r="BP256" s="37">
        <f t="shared" si="80"/>
        <v>0</v>
      </c>
      <c r="BQ256" s="37"/>
      <c r="BR256" s="37"/>
      <c r="BS256" s="37">
        <f t="shared" si="81"/>
        <v>0</v>
      </c>
      <c r="BT256" s="37">
        <f t="shared" si="82"/>
        <v>0</v>
      </c>
      <c r="BU256" s="37"/>
      <c r="BV256" s="37"/>
      <c r="BW256" s="37">
        <f t="shared" si="83"/>
        <v>0</v>
      </c>
      <c r="BX256" s="37">
        <f t="shared" si="84"/>
        <v>0</v>
      </c>
      <c r="BY256" s="37"/>
      <c r="BZ256" s="37"/>
      <c r="CA256" s="37">
        <f t="shared" si="85"/>
        <v>0</v>
      </c>
      <c r="CB256" s="37">
        <f t="shared" si="86"/>
        <v>0</v>
      </c>
      <c r="CC256" s="37"/>
      <c r="CD256" s="37"/>
      <c r="CE256" s="37">
        <f t="shared" si="87"/>
        <v>0</v>
      </c>
      <c r="CF256" s="37">
        <f t="shared" si="88"/>
        <v>0</v>
      </c>
      <c r="CG256" s="37"/>
      <c r="CH256" s="37"/>
      <c r="CI256" s="37">
        <f t="shared" si="89"/>
        <v>0</v>
      </c>
      <c r="CJ256" s="37">
        <f t="shared" si="90"/>
        <v>0</v>
      </c>
      <c r="CK256" s="37"/>
      <c r="CL256" s="37"/>
      <c r="CM256" s="37">
        <f t="shared" si="91"/>
        <v>0</v>
      </c>
      <c r="CN256" s="37">
        <f t="shared" si="92"/>
        <v>0</v>
      </c>
      <c r="CO256" s="37"/>
      <c r="CP256" s="37"/>
      <c r="CQ256" s="37">
        <f t="shared" si="93"/>
        <v>0</v>
      </c>
      <c r="CR256" s="37">
        <f t="shared" si="94"/>
        <v>0</v>
      </c>
      <c r="CS256" s="37"/>
      <c r="CT256" s="37"/>
      <c r="CU256" s="37">
        <f t="shared" si="95"/>
        <v>0</v>
      </c>
      <c r="CV256" s="37">
        <f t="shared" si="96"/>
        <v>0</v>
      </c>
      <c r="CW256" s="37"/>
      <c r="CX256" s="37"/>
      <c r="CY256" s="37">
        <f t="shared" si="97"/>
        <v>0</v>
      </c>
      <c r="CZ256" s="37">
        <f t="shared" si="98"/>
        <v>0</v>
      </c>
      <c r="DA256" s="37"/>
      <c r="DB256" s="37"/>
      <c r="DC256" s="37">
        <f t="shared" si="99"/>
        <v>0</v>
      </c>
      <c r="DD256" s="37">
        <f t="shared" si="100"/>
        <v>0</v>
      </c>
      <c r="DE256" s="37"/>
      <c r="DF256" s="37"/>
      <c r="DG256" s="37">
        <f t="shared" si="101"/>
        <v>0</v>
      </c>
      <c r="DH256" s="37">
        <f t="shared" si="102"/>
        <v>0</v>
      </c>
      <c r="DI256" s="37"/>
      <c r="DJ256" s="37"/>
      <c r="DK256" s="37">
        <f t="shared" si="103"/>
        <v>0</v>
      </c>
      <c r="DL256" s="37">
        <f t="shared" si="104"/>
        <v>0</v>
      </c>
      <c r="DM256" s="37"/>
      <c r="DN256" s="37"/>
      <c r="DO256" s="37">
        <f t="shared" si="105"/>
        <v>0</v>
      </c>
      <c r="DP256" s="37">
        <f t="shared" si="106"/>
        <v>0</v>
      </c>
      <c r="DQ256" s="37"/>
      <c r="DR256" s="37"/>
      <c r="DS256" s="37">
        <f t="shared" si="107"/>
        <v>0</v>
      </c>
      <c r="DT256" s="37">
        <f t="shared" si="108"/>
        <v>0</v>
      </c>
      <c r="DU256" s="37"/>
      <c r="DV256" s="37"/>
      <c r="DW256" s="37">
        <f t="shared" si="109"/>
        <v>0</v>
      </c>
      <c r="DX256" s="37">
        <f t="shared" si="110"/>
        <v>0</v>
      </c>
      <c r="DY256" s="37"/>
      <c r="DZ256" s="37"/>
      <c r="EA256" s="37">
        <f t="shared" si="111"/>
        <v>0</v>
      </c>
      <c r="EB256" s="37">
        <f t="shared" si="112"/>
        <v>0</v>
      </c>
      <c r="EC256" s="32">
        <f t="shared" si="114"/>
        <v>144257</v>
      </c>
      <c r="ED256" s="32">
        <v>0</v>
      </c>
      <c r="EE256" s="32">
        <v>0</v>
      </c>
      <c r="EF256" s="58" t="s">
        <v>1532</v>
      </c>
      <c r="EG256" s="46" t="s">
        <v>2061</v>
      </c>
      <c r="EH256" s="46" t="s">
        <v>2062</v>
      </c>
      <c r="EI256" s="46"/>
      <c r="EJ256" s="46"/>
      <c r="EK256" s="46"/>
      <c r="EL256" s="46"/>
      <c r="EM256" s="46"/>
      <c r="EN256" s="46"/>
      <c r="EO256" s="46"/>
      <c r="EP256" s="46"/>
      <c r="EQ256" s="46"/>
    </row>
    <row r="257" spans="1:147" ht="19.5" customHeight="1">
      <c r="A257" s="28"/>
      <c r="B257" s="34" t="s">
        <v>2055</v>
      </c>
      <c r="C257" s="63" t="s">
        <v>1920</v>
      </c>
      <c r="D257" s="63" t="s">
        <v>1921</v>
      </c>
      <c r="E257" s="63" t="s">
        <v>1921</v>
      </c>
      <c r="F257" s="63" t="s">
        <v>855</v>
      </c>
      <c r="G257" s="63"/>
      <c r="H257" s="63"/>
      <c r="I257" s="63">
        <v>100</v>
      </c>
      <c r="J257" s="63">
        <v>710000000</v>
      </c>
      <c r="K257" s="63" t="s">
        <v>1745</v>
      </c>
      <c r="L257" s="63" t="s">
        <v>1912</v>
      </c>
      <c r="M257" s="63" t="s">
        <v>359</v>
      </c>
      <c r="N257" s="63">
        <v>110000000</v>
      </c>
      <c r="O257" s="63" t="s">
        <v>2056</v>
      </c>
      <c r="P257" s="63"/>
      <c r="Q257" s="63" t="s">
        <v>1923</v>
      </c>
      <c r="R257" s="63"/>
      <c r="S257" s="63"/>
      <c r="T257" s="63">
        <v>0</v>
      </c>
      <c r="U257" s="63">
        <v>0</v>
      </c>
      <c r="V257" s="63">
        <v>100</v>
      </c>
      <c r="W257" s="63" t="s">
        <v>1924</v>
      </c>
      <c r="X257" s="63" t="s">
        <v>886</v>
      </c>
      <c r="Y257" s="44">
        <v>143</v>
      </c>
      <c r="Z257" s="37">
        <v>1443</v>
      </c>
      <c r="AA257" s="37">
        <f t="shared" si="135"/>
        <v>206349</v>
      </c>
      <c r="AB257" s="32">
        <f t="shared" si="136"/>
        <v>231110.88000000003</v>
      </c>
      <c r="AC257" s="44">
        <v>286</v>
      </c>
      <c r="AD257" s="37">
        <v>1443</v>
      </c>
      <c r="AE257" s="37">
        <f t="shared" si="137"/>
        <v>412698</v>
      </c>
      <c r="AF257" s="32">
        <f>AE257*1.12</f>
        <v>462221.76000000007</v>
      </c>
      <c r="AG257" s="44">
        <v>286</v>
      </c>
      <c r="AH257" s="37">
        <v>1443</v>
      </c>
      <c r="AI257" s="37">
        <f t="shared" si="138"/>
        <v>412698</v>
      </c>
      <c r="AJ257" s="32">
        <f>AI257*1.12</f>
        <v>462221.76000000007</v>
      </c>
      <c r="AK257" s="44">
        <v>286</v>
      </c>
      <c r="AL257" s="37">
        <v>1443</v>
      </c>
      <c r="AM257" s="37">
        <f t="shared" si="139"/>
        <v>412698</v>
      </c>
      <c r="AN257" s="32">
        <f>AM257*1.12</f>
        <v>462221.76000000007</v>
      </c>
      <c r="AO257" s="44">
        <v>286</v>
      </c>
      <c r="AP257" s="37">
        <v>1443</v>
      </c>
      <c r="AQ257" s="37">
        <f t="shared" si="140"/>
        <v>412698</v>
      </c>
      <c r="AR257" s="32">
        <f>AQ257*1.12</f>
        <v>462221.76000000007</v>
      </c>
      <c r="AS257" s="44">
        <v>286</v>
      </c>
      <c r="AT257" s="37">
        <v>1443</v>
      </c>
      <c r="AU257" s="37">
        <f t="shared" si="141"/>
        <v>412698</v>
      </c>
      <c r="AV257" s="32">
        <f aca="true" t="shared" si="146" ref="AV257:AV262">AU257*1.12</f>
        <v>462221.76000000007</v>
      </c>
      <c r="AW257" s="44">
        <v>286</v>
      </c>
      <c r="AX257" s="37">
        <v>1443</v>
      </c>
      <c r="AY257" s="37">
        <f t="shared" si="142"/>
        <v>412698</v>
      </c>
      <c r="AZ257" s="32">
        <f aca="true" t="shared" si="147" ref="AZ257:AZ262">AY257*1.12</f>
        <v>462221.76000000007</v>
      </c>
      <c r="BA257" s="44">
        <v>286</v>
      </c>
      <c r="BB257" s="37">
        <v>1443</v>
      </c>
      <c r="BC257" s="37">
        <f t="shared" si="143"/>
        <v>412698</v>
      </c>
      <c r="BD257" s="32">
        <f aca="true" t="shared" si="148" ref="BD257:BD262">BC257*1.12</f>
        <v>462221.76000000007</v>
      </c>
      <c r="BE257" s="44">
        <v>286</v>
      </c>
      <c r="BF257" s="37">
        <v>1443</v>
      </c>
      <c r="BG257" s="37">
        <f t="shared" si="144"/>
        <v>412698</v>
      </c>
      <c r="BH257" s="32">
        <f aca="true" t="shared" si="149" ref="BH257:BH262">BG257*1.12</f>
        <v>462221.76000000007</v>
      </c>
      <c r="BI257" s="44">
        <v>286</v>
      </c>
      <c r="BJ257" s="37">
        <v>1443</v>
      </c>
      <c r="BK257" s="37">
        <f t="shared" si="145"/>
        <v>412698</v>
      </c>
      <c r="BL257" s="32">
        <f aca="true" t="shared" si="150" ref="BL257:BL262">BK257*1.12</f>
        <v>462221.76000000007</v>
      </c>
      <c r="BM257" s="37"/>
      <c r="BN257" s="37"/>
      <c r="BO257" s="37">
        <f aca="true" t="shared" si="151" ref="BO257:BO265">BM257*BN257</f>
        <v>0</v>
      </c>
      <c r="BP257" s="37">
        <f aca="true" t="shared" si="152" ref="BP257:BP265">IF(AR257="С НДС",BO257*1.12,BO257)</f>
        <v>0</v>
      </c>
      <c r="BQ257" s="37"/>
      <c r="BR257" s="37"/>
      <c r="BS257" s="37">
        <f aca="true" t="shared" si="153" ref="BS257:BS265">BQ257*BR257</f>
        <v>0</v>
      </c>
      <c r="BT257" s="37">
        <f aca="true" t="shared" si="154" ref="BT257:BT265">IF(AV257="С НДС",BS257*1.12,BS257)</f>
        <v>0</v>
      </c>
      <c r="BU257" s="37"/>
      <c r="BV257" s="37"/>
      <c r="BW257" s="37">
        <f aca="true" t="shared" si="155" ref="BW257:BW265">BU257*BV257</f>
        <v>0</v>
      </c>
      <c r="BX257" s="37">
        <f aca="true" t="shared" si="156" ref="BX257:BX265">IF(AZ257="С НДС",BW257*1.12,BW257)</f>
        <v>0</v>
      </c>
      <c r="BY257" s="37"/>
      <c r="BZ257" s="37"/>
      <c r="CA257" s="37">
        <f aca="true" t="shared" si="157" ref="CA257:CA265">BY257*BZ257</f>
        <v>0</v>
      </c>
      <c r="CB257" s="37">
        <f aca="true" t="shared" si="158" ref="CB257:CB265">IF(BD257="С НДС",CA257*1.12,CA257)</f>
        <v>0</v>
      </c>
      <c r="CC257" s="37"/>
      <c r="CD257" s="37"/>
      <c r="CE257" s="37">
        <f aca="true" t="shared" si="159" ref="CE257:CE265">CC257*CD257</f>
        <v>0</v>
      </c>
      <c r="CF257" s="37">
        <f aca="true" t="shared" si="160" ref="CF257:CF265">IF(BH257="С НДС",CE257*1.12,CE257)</f>
        <v>0</v>
      </c>
      <c r="CG257" s="37"/>
      <c r="CH257" s="37"/>
      <c r="CI257" s="37">
        <f aca="true" t="shared" si="161" ref="CI257:CI265">CG257*CH257</f>
        <v>0</v>
      </c>
      <c r="CJ257" s="37">
        <f aca="true" t="shared" si="162" ref="CJ257:CJ265">IF(BL257="С НДС",CI257*1.12,CI257)</f>
        <v>0</v>
      </c>
      <c r="CK257" s="37"/>
      <c r="CL257" s="37"/>
      <c r="CM257" s="37">
        <f aca="true" t="shared" si="163" ref="CM257:CM265">CK257*CL257</f>
        <v>0</v>
      </c>
      <c r="CN257" s="37">
        <f aca="true" t="shared" si="164" ref="CN257:CN265">IF(BP257="С НДС",CM257*1.12,CM257)</f>
        <v>0</v>
      </c>
      <c r="CO257" s="37"/>
      <c r="CP257" s="37"/>
      <c r="CQ257" s="37">
        <f aca="true" t="shared" si="165" ref="CQ257:CQ265">CO257*CP257</f>
        <v>0</v>
      </c>
      <c r="CR257" s="37">
        <f aca="true" t="shared" si="166" ref="CR257:CR265">IF(BT257="С НДС",CQ257*1.12,CQ257)</f>
        <v>0</v>
      </c>
      <c r="CS257" s="37"/>
      <c r="CT257" s="37"/>
      <c r="CU257" s="37">
        <f aca="true" t="shared" si="167" ref="CU257:CU265">CS257*CT257</f>
        <v>0</v>
      </c>
      <c r="CV257" s="37">
        <f aca="true" t="shared" si="168" ref="CV257:CV265">IF(BX257="С НДС",CU257*1.12,CU257)</f>
        <v>0</v>
      </c>
      <c r="CW257" s="37"/>
      <c r="CX257" s="37"/>
      <c r="CY257" s="37">
        <f aca="true" t="shared" si="169" ref="CY257:CY265">CW257*CX257</f>
        <v>0</v>
      </c>
      <c r="CZ257" s="37">
        <f aca="true" t="shared" si="170" ref="CZ257:CZ265">IF(CB257="С НДС",CY257*1.12,CY257)</f>
        <v>0</v>
      </c>
      <c r="DA257" s="37"/>
      <c r="DB257" s="37"/>
      <c r="DC257" s="37">
        <f aca="true" t="shared" si="171" ref="DC257:DC265">DA257*DB257</f>
        <v>0</v>
      </c>
      <c r="DD257" s="37">
        <f aca="true" t="shared" si="172" ref="DD257:DD265">IF(CF257="С НДС",DC257*1.12,DC257)</f>
        <v>0</v>
      </c>
      <c r="DE257" s="37"/>
      <c r="DF257" s="37"/>
      <c r="DG257" s="37">
        <f aca="true" t="shared" si="173" ref="DG257:DG265">DE257*DF257</f>
        <v>0</v>
      </c>
      <c r="DH257" s="37">
        <f aca="true" t="shared" si="174" ref="DH257:DH265">IF(CJ257="С НДС",DG257*1.12,DG257)</f>
        <v>0</v>
      </c>
      <c r="DI257" s="37"/>
      <c r="DJ257" s="37"/>
      <c r="DK257" s="37">
        <f aca="true" t="shared" si="175" ref="DK257:DK265">DI257*DJ257</f>
        <v>0</v>
      </c>
      <c r="DL257" s="37">
        <f aca="true" t="shared" si="176" ref="DL257:DL265">IF(CN257="С НДС",DK257*1.12,DK257)</f>
        <v>0</v>
      </c>
      <c r="DM257" s="37"/>
      <c r="DN257" s="37"/>
      <c r="DO257" s="37">
        <f aca="true" t="shared" si="177" ref="DO257:DO265">DM257*DN257</f>
        <v>0</v>
      </c>
      <c r="DP257" s="37">
        <f aca="true" t="shared" si="178" ref="DP257:DP265">IF(CR257="С НДС",DO257*1.12,DO257)</f>
        <v>0</v>
      </c>
      <c r="DQ257" s="37"/>
      <c r="DR257" s="37"/>
      <c r="DS257" s="37">
        <f aca="true" t="shared" si="179" ref="DS257:DS265">DQ257*DR257</f>
        <v>0</v>
      </c>
      <c r="DT257" s="37">
        <f aca="true" t="shared" si="180" ref="DT257:DT265">IF(CV257="С НДС",DS257*1.12,DS257)</f>
        <v>0</v>
      </c>
      <c r="DU257" s="37"/>
      <c r="DV257" s="37"/>
      <c r="DW257" s="37">
        <f aca="true" t="shared" si="181" ref="DW257:DW265">DU257*DV257</f>
        <v>0</v>
      </c>
      <c r="DX257" s="37">
        <f aca="true" t="shared" si="182" ref="DX257:DX265">IF(CZ257="С НДС",DW257*1.12,DW257)</f>
        <v>0</v>
      </c>
      <c r="DY257" s="37"/>
      <c r="DZ257" s="37"/>
      <c r="EA257" s="37">
        <f aca="true" t="shared" si="183" ref="EA257:EA265">DY257*DZ257</f>
        <v>0</v>
      </c>
      <c r="EB257" s="37">
        <f aca="true" t="shared" si="184" ref="EB257:EB265">IF(DD257="С НДС",EA257*1.12,EA257)</f>
        <v>0</v>
      </c>
      <c r="EC257" s="32">
        <f t="shared" si="114"/>
        <v>2717</v>
      </c>
      <c r="ED257" s="32">
        <v>0</v>
      </c>
      <c r="EE257" s="32">
        <v>0</v>
      </c>
      <c r="EF257" s="58" t="s">
        <v>1532</v>
      </c>
      <c r="EG257" s="46" t="s">
        <v>2061</v>
      </c>
      <c r="EH257" s="46" t="s">
        <v>2062</v>
      </c>
      <c r="EI257" s="46"/>
      <c r="EJ257" s="46"/>
      <c r="EK257" s="46"/>
      <c r="EL257" s="46"/>
      <c r="EM257" s="46"/>
      <c r="EN257" s="46"/>
      <c r="EO257" s="46"/>
      <c r="EP257" s="46"/>
      <c r="EQ257" s="46"/>
    </row>
    <row r="258" spans="1:147" ht="19.5" customHeight="1">
      <c r="A258" s="28"/>
      <c r="B258" s="34" t="s">
        <v>2057</v>
      </c>
      <c r="C258" s="63" t="s">
        <v>1920</v>
      </c>
      <c r="D258" s="63" t="s">
        <v>1921</v>
      </c>
      <c r="E258" s="63" t="s">
        <v>1921</v>
      </c>
      <c r="F258" s="63" t="s">
        <v>855</v>
      </c>
      <c r="G258" s="63"/>
      <c r="H258" s="63"/>
      <c r="I258" s="63">
        <v>100</v>
      </c>
      <c r="J258" s="63">
        <v>710000000</v>
      </c>
      <c r="K258" s="63" t="s">
        <v>1745</v>
      </c>
      <c r="L258" s="63" t="s">
        <v>1912</v>
      </c>
      <c r="M258" s="63" t="s">
        <v>359</v>
      </c>
      <c r="N258" s="63">
        <v>390000000</v>
      </c>
      <c r="O258" s="63" t="s">
        <v>2058</v>
      </c>
      <c r="P258" s="63"/>
      <c r="Q258" s="63" t="s">
        <v>1923</v>
      </c>
      <c r="R258" s="63"/>
      <c r="S258" s="63"/>
      <c r="T258" s="63">
        <v>0</v>
      </c>
      <c r="U258" s="63">
        <v>0</v>
      </c>
      <c r="V258" s="63">
        <v>100</v>
      </c>
      <c r="W258" s="63" t="s">
        <v>1924</v>
      </c>
      <c r="X258" s="63" t="s">
        <v>886</v>
      </c>
      <c r="Y258" s="37">
        <v>1350</v>
      </c>
      <c r="Z258" s="37">
        <v>1443</v>
      </c>
      <c r="AA258" s="37">
        <f t="shared" si="135"/>
        <v>1948050</v>
      </c>
      <c r="AB258" s="32">
        <f t="shared" si="136"/>
        <v>2181816</v>
      </c>
      <c r="AC258" s="37">
        <v>2700</v>
      </c>
      <c r="AD258" s="37">
        <v>1443</v>
      </c>
      <c r="AE258" s="37">
        <f t="shared" si="137"/>
        <v>3896100</v>
      </c>
      <c r="AF258" s="32">
        <f>AE258*1.12</f>
        <v>4363632</v>
      </c>
      <c r="AG258" s="37">
        <v>2700</v>
      </c>
      <c r="AH258" s="37">
        <v>1443</v>
      </c>
      <c r="AI258" s="37">
        <f t="shared" si="138"/>
        <v>3896100</v>
      </c>
      <c r="AJ258" s="32">
        <f>AI258*1.12</f>
        <v>4363632</v>
      </c>
      <c r="AK258" s="37">
        <v>2700</v>
      </c>
      <c r="AL258" s="37">
        <v>1443</v>
      </c>
      <c r="AM258" s="37">
        <f t="shared" si="139"/>
        <v>3896100</v>
      </c>
      <c r="AN258" s="32">
        <f>AM258*1.12</f>
        <v>4363632</v>
      </c>
      <c r="AO258" s="37">
        <v>2700</v>
      </c>
      <c r="AP258" s="37">
        <v>1443</v>
      </c>
      <c r="AQ258" s="37">
        <f t="shared" si="140"/>
        <v>3896100</v>
      </c>
      <c r="AR258" s="32">
        <f>AQ258*1.12</f>
        <v>4363632</v>
      </c>
      <c r="AS258" s="37">
        <v>2700</v>
      </c>
      <c r="AT258" s="37">
        <v>1443</v>
      </c>
      <c r="AU258" s="37">
        <f t="shared" si="141"/>
        <v>3896100</v>
      </c>
      <c r="AV258" s="32">
        <f t="shared" si="146"/>
        <v>4363632</v>
      </c>
      <c r="AW258" s="37">
        <v>2700</v>
      </c>
      <c r="AX258" s="37">
        <v>1443</v>
      </c>
      <c r="AY258" s="37">
        <f t="shared" si="142"/>
        <v>3896100</v>
      </c>
      <c r="AZ258" s="32">
        <f t="shared" si="147"/>
        <v>4363632</v>
      </c>
      <c r="BA258" s="37">
        <v>2700</v>
      </c>
      <c r="BB258" s="37">
        <v>1443</v>
      </c>
      <c r="BC258" s="37">
        <f t="shared" si="143"/>
        <v>3896100</v>
      </c>
      <c r="BD258" s="32">
        <f t="shared" si="148"/>
        <v>4363632</v>
      </c>
      <c r="BE258" s="37">
        <v>2700</v>
      </c>
      <c r="BF258" s="37">
        <v>1443</v>
      </c>
      <c r="BG258" s="37">
        <f t="shared" si="144"/>
        <v>3896100</v>
      </c>
      <c r="BH258" s="32">
        <f t="shared" si="149"/>
        <v>4363632</v>
      </c>
      <c r="BI258" s="37">
        <v>2700</v>
      </c>
      <c r="BJ258" s="37">
        <v>1443</v>
      </c>
      <c r="BK258" s="37">
        <f t="shared" si="145"/>
        <v>3896100</v>
      </c>
      <c r="BL258" s="32">
        <f t="shared" si="150"/>
        <v>4363632</v>
      </c>
      <c r="BM258" s="37"/>
      <c r="BN258" s="37"/>
      <c r="BO258" s="37">
        <f t="shared" si="151"/>
        <v>0</v>
      </c>
      <c r="BP258" s="37">
        <f t="shared" si="152"/>
        <v>0</v>
      </c>
      <c r="BQ258" s="37"/>
      <c r="BR258" s="37"/>
      <c r="BS258" s="37">
        <f t="shared" si="153"/>
        <v>0</v>
      </c>
      <c r="BT258" s="37">
        <f t="shared" si="154"/>
        <v>0</v>
      </c>
      <c r="BU258" s="37"/>
      <c r="BV258" s="37"/>
      <c r="BW258" s="37">
        <f t="shared" si="155"/>
        <v>0</v>
      </c>
      <c r="BX258" s="37">
        <f t="shared" si="156"/>
        <v>0</v>
      </c>
      <c r="BY258" s="37"/>
      <c r="BZ258" s="37"/>
      <c r="CA258" s="37">
        <f t="shared" si="157"/>
        <v>0</v>
      </c>
      <c r="CB258" s="37">
        <f t="shared" si="158"/>
        <v>0</v>
      </c>
      <c r="CC258" s="37"/>
      <c r="CD258" s="37"/>
      <c r="CE258" s="37">
        <f t="shared" si="159"/>
        <v>0</v>
      </c>
      <c r="CF258" s="37">
        <f t="shared" si="160"/>
        <v>0</v>
      </c>
      <c r="CG258" s="37"/>
      <c r="CH258" s="37"/>
      <c r="CI258" s="37">
        <f t="shared" si="161"/>
        <v>0</v>
      </c>
      <c r="CJ258" s="37">
        <f t="shared" si="162"/>
        <v>0</v>
      </c>
      <c r="CK258" s="37"/>
      <c r="CL258" s="37"/>
      <c r="CM258" s="37">
        <f t="shared" si="163"/>
        <v>0</v>
      </c>
      <c r="CN258" s="37">
        <f t="shared" si="164"/>
        <v>0</v>
      </c>
      <c r="CO258" s="37"/>
      <c r="CP258" s="37"/>
      <c r="CQ258" s="37">
        <f t="shared" si="165"/>
        <v>0</v>
      </c>
      <c r="CR258" s="37">
        <f t="shared" si="166"/>
        <v>0</v>
      </c>
      <c r="CS258" s="37"/>
      <c r="CT258" s="37"/>
      <c r="CU258" s="37">
        <f t="shared" si="167"/>
        <v>0</v>
      </c>
      <c r="CV258" s="37">
        <f t="shared" si="168"/>
        <v>0</v>
      </c>
      <c r="CW258" s="37"/>
      <c r="CX258" s="37"/>
      <c r="CY258" s="37">
        <f t="shared" si="169"/>
        <v>0</v>
      </c>
      <c r="CZ258" s="37">
        <f t="shared" si="170"/>
        <v>0</v>
      </c>
      <c r="DA258" s="37"/>
      <c r="DB258" s="37"/>
      <c r="DC258" s="37">
        <f t="shared" si="171"/>
        <v>0</v>
      </c>
      <c r="DD258" s="37">
        <f t="shared" si="172"/>
        <v>0</v>
      </c>
      <c r="DE258" s="37"/>
      <c r="DF258" s="37"/>
      <c r="DG258" s="37">
        <f t="shared" si="173"/>
        <v>0</v>
      </c>
      <c r="DH258" s="37">
        <f t="shared" si="174"/>
        <v>0</v>
      </c>
      <c r="DI258" s="37"/>
      <c r="DJ258" s="37"/>
      <c r="DK258" s="37">
        <f t="shared" si="175"/>
        <v>0</v>
      </c>
      <c r="DL258" s="37">
        <f t="shared" si="176"/>
        <v>0</v>
      </c>
      <c r="DM258" s="37"/>
      <c r="DN258" s="37"/>
      <c r="DO258" s="37">
        <f t="shared" si="177"/>
        <v>0</v>
      </c>
      <c r="DP258" s="37">
        <f t="shared" si="178"/>
        <v>0</v>
      </c>
      <c r="DQ258" s="37"/>
      <c r="DR258" s="37"/>
      <c r="DS258" s="37">
        <f t="shared" si="179"/>
        <v>0</v>
      </c>
      <c r="DT258" s="37">
        <f t="shared" si="180"/>
        <v>0</v>
      </c>
      <c r="DU258" s="37"/>
      <c r="DV258" s="37"/>
      <c r="DW258" s="37">
        <f t="shared" si="181"/>
        <v>0</v>
      </c>
      <c r="DX258" s="37">
        <f t="shared" si="182"/>
        <v>0</v>
      </c>
      <c r="DY258" s="37"/>
      <c r="DZ258" s="37"/>
      <c r="EA258" s="37">
        <f t="shared" si="183"/>
        <v>0</v>
      </c>
      <c r="EB258" s="37">
        <f t="shared" si="184"/>
        <v>0</v>
      </c>
      <c r="EC258" s="32">
        <f t="shared" si="114"/>
        <v>25650</v>
      </c>
      <c r="ED258" s="32">
        <v>0</v>
      </c>
      <c r="EE258" s="32">
        <v>0</v>
      </c>
      <c r="EF258" s="58" t="s">
        <v>1532</v>
      </c>
      <c r="EG258" s="46" t="s">
        <v>2061</v>
      </c>
      <c r="EH258" s="46" t="s">
        <v>2062</v>
      </c>
      <c r="EI258" s="46"/>
      <c r="EJ258" s="46"/>
      <c r="EK258" s="46"/>
      <c r="EL258" s="46"/>
      <c r="EM258" s="46"/>
      <c r="EN258" s="46"/>
      <c r="EO258" s="46"/>
      <c r="EP258" s="46"/>
      <c r="EQ258" s="46"/>
    </row>
    <row r="259" spans="1:147" ht="19.5" customHeight="1">
      <c r="A259" s="28"/>
      <c r="B259" s="61" t="s">
        <v>2059</v>
      </c>
      <c r="C259" s="63" t="s">
        <v>1920</v>
      </c>
      <c r="D259" s="63" t="s">
        <v>1921</v>
      </c>
      <c r="E259" s="63" t="s">
        <v>1921</v>
      </c>
      <c r="F259" s="63" t="s">
        <v>855</v>
      </c>
      <c r="G259" s="63"/>
      <c r="H259" s="63"/>
      <c r="I259" s="63">
        <v>100</v>
      </c>
      <c r="J259" s="63">
        <v>710000000</v>
      </c>
      <c r="K259" s="63" t="s">
        <v>1745</v>
      </c>
      <c r="L259" s="63" t="s">
        <v>1912</v>
      </c>
      <c r="M259" s="63" t="s">
        <v>359</v>
      </c>
      <c r="N259" s="63">
        <v>590000000</v>
      </c>
      <c r="O259" s="63" t="s">
        <v>2060</v>
      </c>
      <c r="P259" s="63"/>
      <c r="Q259" s="63" t="s">
        <v>1923</v>
      </c>
      <c r="R259" s="63"/>
      <c r="S259" s="63"/>
      <c r="T259" s="63">
        <v>0</v>
      </c>
      <c r="U259" s="63">
        <v>0</v>
      </c>
      <c r="V259" s="63">
        <v>100</v>
      </c>
      <c r="W259" s="63" t="s">
        <v>1924</v>
      </c>
      <c r="X259" s="63" t="s">
        <v>886</v>
      </c>
      <c r="Y259" s="47">
        <v>7500</v>
      </c>
      <c r="Z259" s="37">
        <v>1443</v>
      </c>
      <c r="AA259" s="37">
        <f t="shared" si="135"/>
        <v>10822500</v>
      </c>
      <c r="AB259" s="32">
        <f t="shared" si="136"/>
        <v>12121200.000000002</v>
      </c>
      <c r="AC259" s="47">
        <v>15000</v>
      </c>
      <c r="AD259" s="37">
        <v>1443</v>
      </c>
      <c r="AE259" s="37">
        <f t="shared" si="137"/>
        <v>21645000</v>
      </c>
      <c r="AF259" s="32">
        <f>AE259*1.12</f>
        <v>24242400.000000004</v>
      </c>
      <c r="AG259" s="47">
        <v>15000</v>
      </c>
      <c r="AH259" s="37">
        <v>1443</v>
      </c>
      <c r="AI259" s="37">
        <f t="shared" si="138"/>
        <v>21645000</v>
      </c>
      <c r="AJ259" s="32">
        <f>AI259*1.12</f>
        <v>24242400.000000004</v>
      </c>
      <c r="AK259" s="47">
        <v>15000</v>
      </c>
      <c r="AL259" s="37">
        <v>1443</v>
      </c>
      <c r="AM259" s="37">
        <f t="shared" si="139"/>
        <v>21645000</v>
      </c>
      <c r="AN259" s="32">
        <f>AM259*1.12</f>
        <v>24242400.000000004</v>
      </c>
      <c r="AO259" s="47">
        <v>15000</v>
      </c>
      <c r="AP259" s="37">
        <v>1443</v>
      </c>
      <c r="AQ259" s="37">
        <f t="shared" si="140"/>
        <v>21645000</v>
      </c>
      <c r="AR259" s="32">
        <f>AQ259*1.12</f>
        <v>24242400.000000004</v>
      </c>
      <c r="AS259" s="47">
        <v>15000</v>
      </c>
      <c r="AT259" s="37">
        <v>1443</v>
      </c>
      <c r="AU259" s="37">
        <f t="shared" si="141"/>
        <v>21645000</v>
      </c>
      <c r="AV259" s="32">
        <f t="shared" si="146"/>
        <v>24242400.000000004</v>
      </c>
      <c r="AW259" s="47">
        <v>15000</v>
      </c>
      <c r="AX259" s="37">
        <v>1443</v>
      </c>
      <c r="AY259" s="37">
        <f t="shared" si="142"/>
        <v>21645000</v>
      </c>
      <c r="AZ259" s="32">
        <f t="shared" si="147"/>
        <v>24242400.000000004</v>
      </c>
      <c r="BA259" s="47">
        <v>15000</v>
      </c>
      <c r="BB259" s="37">
        <v>1443</v>
      </c>
      <c r="BC259" s="37">
        <f t="shared" si="143"/>
        <v>21645000</v>
      </c>
      <c r="BD259" s="32">
        <f t="shared" si="148"/>
        <v>24242400.000000004</v>
      </c>
      <c r="BE259" s="47">
        <v>15000</v>
      </c>
      <c r="BF259" s="37">
        <v>1443</v>
      </c>
      <c r="BG259" s="37">
        <f t="shared" si="144"/>
        <v>21645000</v>
      </c>
      <c r="BH259" s="32">
        <f t="shared" si="149"/>
        <v>24242400.000000004</v>
      </c>
      <c r="BI259" s="47">
        <v>15000</v>
      </c>
      <c r="BJ259" s="37">
        <v>1443</v>
      </c>
      <c r="BK259" s="37">
        <f t="shared" si="145"/>
        <v>21645000</v>
      </c>
      <c r="BL259" s="32">
        <f t="shared" si="150"/>
        <v>24242400.000000004</v>
      </c>
      <c r="BM259" s="37"/>
      <c r="BN259" s="37"/>
      <c r="BO259" s="37">
        <f t="shared" si="151"/>
        <v>0</v>
      </c>
      <c r="BP259" s="37">
        <f t="shared" si="152"/>
        <v>0</v>
      </c>
      <c r="BQ259" s="37"/>
      <c r="BR259" s="37"/>
      <c r="BS259" s="37">
        <f t="shared" si="153"/>
        <v>0</v>
      </c>
      <c r="BT259" s="37">
        <f t="shared" si="154"/>
        <v>0</v>
      </c>
      <c r="BU259" s="37"/>
      <c r="BV259" s="37"/>
      <c r="BW259" s="37">
        <f t="shared" si="155"/>
        <v>0</v>
      </c>
      <c r="BX259" s="37">
        <f t="shared" si="156"/>
        <v>0</v>
      </c>
      <c r="BY259" s="37"/>
      <c r="BZ259" s="37"/>
      <c r="CA259" s="37">
        <f t="shared" si="157"/>
        <v>0</v>
      </c>
      <c r="CB259" s="37">
        <f t="shared" si="158"/>
        <v>0</v>
      </c>
      <c r="CC259" s="37"/>
      <c r="CD259" s="37"/>
      <c r="CE259" s="37">
        <f t="shared" si="159"/>
        <v>0</v>
      </c>
      <c r="CF259" s="37">
        <f t="shared" si="160"/>
        <v>0</v>
      </c>
      <c r="CG259" s="37"/>
      <c r="CH259" s="37"/>
      <c r="CI259" s="37">
        <f t="shared" si="161"/>
        <v>0</v>
      </c>
      <c r="CJ259" s="37">
        <f t="shared" si="162"/>
        <v>0</v>
      </c>
      <c r="CK259" s="37"/>
      <c r="CL259" s="37"/>
      <c r="CM259" s="37">
        <f t="shared" si="163"/>
        <v>0</v>
      </c>
      <c r="CN259" s="37">
        <f t="shared" si="164"/>
        <v>0</v>
      </c>
      <c r="CO259" s="37"/>
      <c r="CP259" s="37"/>
      <c r="CQ259" s="37">
        <f t="shared" si="165"/>
        <v>0</v>
      </c>
      <c r="CR259" s="37">
        <f t="shared" si="166"/>
        <v>0</v>
      </c>
      <c r="CS259" s="37"/>
      <c r="CT259" s="37"/>
      <c r="CU259" s="37">
        <f t="shared" si="167"/>
        <v>0</v>
      </c>
      <c r="CV259" s="37">
        <f t="shared" si="168"/>
        <v>0</v>
      </c>
      <c r="CW259" s="37"/>
      <c r="CX259" s="37"/>
      <c r="CY259" s="37">
        <f t="shared" si="169"/>
        <v>0</v>
      </c>
      <c r="CZ259" s="37">
        <f t="shared" si="170"/>
        <v>0</v>
      </c>
      <c r="DA259" s="37"/>
      <c r="DB259" s="37"/>
      <c r="DC259" s="37">
        <f t="shared" si="171"/>
        <v>0</v>
      </c>
      <c r="DD259" s="37">
        <f t="shared" si="172"/>
        <v>0</v>
      </c>
      <c r="DE259" s="37"/>
      <c r="DF259" s="37"/>
      <c r="DG259" s="37">
        <f t="shared" si="173"/>
        <v>0</v>
      </c>
      <c r="DH259" s="37">
        <f t="shared" si="174"/>
        <v>0</v>
      </c>
      <c r="DI259" s="37"/>
      <c r="DJ259" s="37"/>
      <c r="DK259" s="37">
        <f t="shared" si="175"/>
        <v>0</v>
      </c>
      <c r="DL259" s="37">
        <f t="shared" si="176"/>
        <v>0</v>
      </c>
      <c r="DM259" s="37"/>
      <c r="DN259" s="37"/>
      <c r="DO259" s="37">
        <f t="shared" si="177"/>
        <v>0</v>
      </c>
      <c r="DP259" s="37">
        <f t="shared" si="178"/>
        <v>0</v>
      </c>
      <c r="DQ259" s="37"/>
      <c r="DR259" s="37"/>
      <c r="DS259" s="37">
        <f t="shared" si="179"/>
        <v>0</v>
      </c>
      <c r="DT259" s="37">
        <f t="shared" si="180"/>
        <v>0</v>
      </c>
      <c r="DU259" s="37"/>
      <c r="DV259" s="37"/>
      <c r="DW259" s="37">
        <f t="shared" si="181"/>
        <v>0</v>
      </c>
      <c r="DX259" s="37">
        <f t="shared" si="182"/>
        <v>0</v>
      </c>
      <c r="DY259" s="37"/>
      <c r="DZ259" s="37"/>
      <c r="EA259" s="37">
        <f t="shared" si="183"/>
        <v>0</v>
      </c>
      <c r="EB259" s="37">
        <f t="shared" si="184"/>
        <v>0</v>
      </c>
      <c r="EC259" s="32">
        <f t="shared" si="114"/>
        <v>142500</v>
      </c>
      <c r="ED259" s="32">
        <v>0</v>
      </c>
      <c r="EE259" s="32">
        <v>0</v>
      </c>
      <c r="EF259" s="58" t="s">
        <v>1532</v>
      </c>
      <c r="EG259" s="46" t="s">
        <v>2061</v>
      </c>
      <c r="EH259" s="46" t="s">
        <v>2062</v>
      </c>
      <c r="EI259" s="46"/>
      <c r="EJ259" s="46"/>
      <c r="EK259" s="46"/>
      <c r="EL259" s="46"/>
      <c r="EM259" s="46"/>
      <c r="EN259" s="46"/>
      <c r="EO259" s="46"/>
      <c r="EP259" s="46"/>
      <c r="EQ259" s="46"/>
    </row>
    <row r="260" spans="1:147" ht="19.5" customHeight="1">
      <c r="A260" s="28"/>
      <c r="B260" s="39" t="s">
        <v>2097</v>
      </c>
      <c r="C260" s="63" t="s">
        <v>2098</v>
      </c>
      <c r="D260" s="63" t="s">
        <v>2099</v>
      </c>
      <c r="E260" s="63" t="s">
        <v>2100</v>
      </c>
      <c r="F260" s="63" t="s">
        <v>855</v>
      </c>
      <c r="G260" s="63"/>
      <c r="H260" s="63"/>
      <c r="I260" s="63" t="s">
        <v>1655</v>
      </c>
      <c r="J260" s="63">
        <v>710000000</v>
      </c>
      <c r="K260" s="63" t="s">
        <v>1531</v>
      </c>
      <c r="L260" s="63" t="s">
        <v>2101</v>
      </c>
      <c r="M260" s="63" t="s">
        <v>359</v>
      </c>
      <c r="N260" s="63">
        <v>710000000</v>
      </c>
      <c r="O260" s="63" t="s">
        <v>2102</v>
      </c>
      <c r="P260" s="63"/>
      <c r="Q260" s="63" t="s">
        <v>2103</v>
      </c>
      <c r="R260" s="63"/>
      <c r="S260" s="63"/>
      <c r="T260" s="63">
        <v>0</v>
      </c>
      <c r="U260" s="63">
        <v>0</v>
      </c>
      <c r="V260" s="63">
        <v>100</v>
      </c>
      <c r="W260" s="63" t="s">
        <v>1768</v>
      </c>
      <c r="X260" s="63" t="s">
        <v>886</v>
      </c>
      <c r="Y260" s="47">
        <v>1</v>
      </c>
      <c r="Z260" s="37">
        <v>8750000</v>
      </c>
      <c r="AA260" s="37">
        <v>8750000</v>
      </c>
      <c r="AB260" s="32">
        <v>9800000.000000002</v>
      </c>
      <c r="AC260" s="47">
        <v>1</v>
      </c>
      <c r="AD260" s="37">
        <v>35000000</v>
      </c>
      <c r="AE260" s="37">
        <v>35000000</v>
      </c>
      <c r="AF260" s="32">
        <v>39200000.00000001</v>
      </c>
      <c r="AG260" s="47">
        <v>1</v>
      </c>
      <c r="AH260" s="37">
        <v>35000000</v>
      </c>
      <c r="AI260" s="37">
        <v>35000000</v>
      </c>
      <c r="AJ260" s="32">
        <v>39200000.00000001</v>
      </c>
      <c r="AK260" s="47">
        <v>0</v>
      </c>
      <c r="AL260" s="37">
        <v>0</v>
      </c>
      <c r="AM260" s="37">
        <f t="shared" si="139"/>
        <v>0</v>
      </c>
      <c r="AN260" s="32">
        <f>AM260*1.12</f>
        <v>0</v>
      </c>
      <c r="AO260" s="47">
        <v>0</v>
      </c>
      <c r="AP260" s="37">
        <v>0</v>
      </c>
      <c r="AQ260" s="37">
        <f t="shared" si="140"/>
        <v>0</v>
      </c>
      <c r="AR260" s="32">
        <f>AQ260*1.12</f>
        <v>0</v>
      </c>
      <c r="AS260" s="47">
        <v>0</v>
      </c>
      <c r="AT260" s="37">
        <v>0</v>
      </c>
      <c r="AU260" s="37">
        <f t="shared" si="141"/>
        <v>0</v>
      </c>
      <c r="AV260" s="32">
        <f t="shared" si="146"/>
        <v>0</v>
      </c>
      <c r="AW260" s="47">
        <v>0</v>
      </c>
      <c r="AX260" s="37">
        <v>0</v>
      </c>
      <c r="AY260" s="37">
        <f t="shared" si="142"/>
        <v>0</v>
      </c>
      <c r="AZ260" s="32">
        <f t="shared" si="147"/>
        <v>0</v>
      </c>
      <c r="BA260" s="47">
        <v>0</v>
      </c>
      <c r="BB260" s="37">
        <v>0</v>
      </c>
      <c r="BC260" s="37">
        <f t="shared" si="143"/>
        <v>0</v>
      </c>
      <c r="BD260" s="32">
        <f t="shared" si="148"/>
        <v>0</v>
      </c>
      <c r="BE260" s="47">
        <v>0</v>
      </c>
      <c r="BF260" s="37">
        <v>0</v>
      </c>
      <c r="BG260" s="37">
        <f t="shared" si="144"/>
        <v>0</v>
      </c>
      <c r="BH260" s="32">
        <f t="shared" si="149"/>
        <v>0</v>
      </c>
      <c r="BI260" s="47">
        <v>0</v>
      </c>
      <c r="BJ260" s="37">
        <v>0</v>
      </c>
      <c r="BK260" s="37">
        <f t="shared" si="145"/>
        <v>0</v>
      </c>
      <c r="BL260" s="32">
        <f t="shared" si="150"/>
        <v>0</v>
      </c>
      <c r="BM260" s="37"/>
      <c r="BN260" s="37"/>
      <c r="BO260" s="37">
        <v>0</v>
      </c>
      <c r="BP260" s="37">
        <v>0</v>
      </c>
      <c r="BQ260" s="37"/>
      <c r="BR260" s="37"/>
      <c r="BS260" s="37">
        <f>BQ260*BR260</f>
        <v>0</v>
      </c>
      <c r="BT260" s="37">
        <f>IF(AV260="С НДС",BS260*1.12,BS260)</f>
        <v>0</v>
      </c>
      <c r="BU260" s="37"/>
      <c r="BV260" s="37"/>
      <c r="BW260" s="37">
        <f>BU260*BV260</f>
        <v>0</v>
      </c>
      <c r="BX260" s="37">
        <f>IF(AZ260="С НДС",BW260*1.12,BW260)</f>
        <v>0</v>
      </c>
      <c r="BY260" s="37"/>
      <c r="BZ260" s="37"/>
      <c r="CA260" s="37">
        <f>BY260*BZ260</f>
        <v>0</v>
      </c>
      <c r="CB260" s="37">
        <f>IF(BD260="С НДС",CA260*1.12,CA260)</f>
        <v>0</v>
      </c>
      <c r="CC260" s="37"/>
      <c r="CD260" s="37"/>
      <c r="CE260" s="37">
        <f>CC260*CD260</f>
        <v>0</v>
      </c>
      <c r="CF260" s="37">
        <f>IF(BH260="С НДС",CE260*1.12,CE260)</f>
        <v>0</v>
      </c>
      <c r="CG260" s="37"/>
      <c r="CH260" s="37"/>
      <c r="CI260" s="37">
        <f>CG260*CH260</f>
        <v>0</v>
      </c>
      <c r="CJ260" s="37">
        <f>IF(BL260="С НДС",CI260*1.12,CI260)</f>
        <v>0</v>
      </c>
      <c r="CK260" s="37"/>
      <c r="CL260" s="37"/>
      <c r="CM260" s="37">
        <f>CK260*CL260</f>
        <v>0</v>
      </c>
      <c r="CN260" s="37">
        <f>IF(BP260="С НДС",CM260*1.12,CM260)</f>
        <v>0</v>
      </c>
      <c r="CO260" s="37"/>
      <c r="CP260" s="37"/>
      <c r="CQ260" s="37">
        <f>CO260*CP260</f>
        <v>0</v>
      </c>
      <c r="CR260" s="37">
        <f>IF(BT260="С НДС",CQ260*1.12,CQ260)</f>
        <v>0</v>
      </c>
      <c r="CS260" s="37"/>
      <c r="CT260" s="37"/>
      <c r="CU260" s="37">
        <f>CS260*CT260</f>
        <v>0</v>
      </c>
      <c r="CV260" s="37">
        <f>IF(BX260="С НДС",CU260*1.12,CU260)</f>
        <v>0</v>
      </c>
      <c r="CW260" s="37"/>
      <c r="CX260" s="37"/>
      <c r="CY260" s="37">
        <f>CW260*CX260</f>
        <v>0</v>
      </c>
      <c r="CZ260" s="37">
        <f>IF(CB260="С НДС",CY260*1.12,CY260)</f>
        <v>0</v>
      </c>
      <c r="DA260" s="37"/>
      <c r="DB260" s="37"/>
      <c r="DC260" s="37">
        <f>DA260*DB260</f>
        <v>0</v>
      </c>
      <c r="DD260" s="37">
        <f>IF(CF260="С НДС",DC260*1.12,DC260)</f>
        <v>0</v>
      </c>
      <c r="DE260" s="37"/>
      <c r="DF260" s="37"/>
      <c r="DG260" s="37">
        <f>DE260*DF260</f>
        <v>0</v>
      </c>
      <c r="DH260" s="37">
        <f>IF(CJ260="С НДС",DG260*1.12,DG260)</f>
        <v>0</v>
      </c>
      <c r="DI260" s="37"/>
      <c r="DJ260" s="37"/>
      <c r="DK260" s="37">
        <f>DI260*DJ260</f>
        <v>0</v>
      </c>
      <c r="DL260" s="37">
        <f>IF(CN260="С НДС",DK260*1.12,DK260)</f>
        <v>0</v>
      </c>
      <c r="DM260" s="37"/>
      <c r="DN260" s="37"/>
      <c r="DO260" s="37">
        <f>DM260*DN260</f>
        <v>0</v>
      </c>
      <c r="DP260" s="37">
        <f>IF(CR260="С НДС",DO260*1.12,DO260)</f>
        <v>0</v>
      </c>
      <c r="DQ260" s="37"/>
      <c r="DR260" s="37"/>
      <c r="DS260" s="37">
        <f>DQ260*DR260</f>
        <v>0</v>
      </c>
      <c r="DT260" s="37">
        <f>IF(CV260="С НДС",DS260*1.12,DS260)</f>
        <v>0</v>
      </c>
      <c r="DU260" s="37"/>
      <c r="DV260" s="37"/>
      <c r="DW260" s="37">
        <f>DU260*DV260</f>
        <v>0</v>
      </c>
      <c r="DX260" s="37">
        <f>IF(CZ260="С НДС",DW260*1.12,DW260)</f>
        <v>0</v>
      </c>
      <c r="DY260" s="37"/>
      <c r="DZ260" s="37"/>
      <c r="EA260" s="37">
        <f>DY260*DZ260</f>
        <v>0</v>
      </c>
      <c r="EB260" s="37">
        <f>IF(DD260="С НДС",EA260*1.12,EA260)</f>
        <v>0</v>
      </c>
      <c r="EC260" s="32">
        <v>1</v>
      </c>
      <c r="ED260" s="37">
        <f aca="true" t="shared" si="185" ref="ED260:ED265">SUM(AU260,AQ260,AM260,AE260,AA260,AI260)</f>
        <v>78750000</v>
      </c>
      <c r="EE260" s="37">
        <f aca="true" t="shared" si="186" ref="EE260:EE265">IF(X260="С НДС",ED260*1.12,ED260)</f>
        <v>88200000.00000001</v>
      </c>
      <c r="EF260" s="58" t="s">
        <v>1532</v>
      </c>
      <c r="EG260" s="46" t="s">
        <v>2104</v>
      </c>
      <c r="EH260" s="46" t="s">
        <v>2105</v>
      </c>
      <c r="EI260" s="46"/>
      <c r="EJ260" s="46"/>
      <c r="EK260" s="46"/>
      <c r="EL260" s="46"/>
      <c r="EM260" s="46"/>
      <c r="EN260" s="46"/>
      <c r="EO260" s="46"/>
      <c r="EP260" s="46"/>
      <c r="EQ260" s="46"/>
    </row>
    <row r="261" spans="1:147" ht="19.5" customHeight="1">
      <c r="A261" s="28"/>
      <c r="B261" s="39" t="s">
        <v>2120</v>
      </c>
      <c r="C261" s="63" t="s">
        <v>1743</v>
      </c>
      <c r="D261" s="63" t="s">
        <v>1744</v>
      </c>
      <c r="E261" s="63" t="s">
        <v>1744</v>
      </c>
      <c r="F261" s="63" t="s">
        <v>858</v>
      </c>
      <c r="G261" s="63" t="s">
        <v>758</v>
      </c>
      <c r="H261" s="63" t="s">
        <v>860</v>
      </c>
      <c r="I261" s="63">
        <v>100</v>
      </c>
      <c r="J261" s="63">
        <v>710000000</v>
      </c>
      <c r="K261" s="63" t="s">
        <v>1745</v>
      </c>
      <c r="L261" s="63" t="s">
        <v>2101</v>
      </c>
      <c r="M261" s="63" t="s">
        <v>359</v>
      </c>
      <c r="N261" s="63" t="s">
        <v>1712</v>
      </c>
      <c r="O261" s="63" t="s">
        <v>1713</v>
      </c>
      <c r="P261" s="63"/>
      <c r="Q261" s="63" t="s">
        <v>1734</v>
      </c>
      <c r="R261" s="63"/>
      <c r="S261" s="63"/>
      <c r="T261" s="63">
        <v>0</v>
      </c>
      <c r="U261" s="63">
        <v>100</v>
      </c>
      <c r="V261" s="63">
        <v>0</v>
      </c>
      <c r="W261" s="63" t="s">
        <v>1746</v>
      </c>
      <c r="X261" s="63" t="s">
        <v>886</v>
      </c>
      <c r="Y261" s="47">
        <v>67606.61</v>
      </c>
      <c r="Z261" s="37">
        <v>907</v>
      </c>
      <c r="AA261" s="37">
        <f>Y261*Z261</f>
        <v>61319195.27</v>
      </c>
      <c r="AB261" s="37">
        <f>IF(X261="С НДС",AA261*1.12,AA261)</f>
        <v>68677498.70240001</v>
      </c>
      <c r="AC261" s="47">
        <v>54750</v>
      </c>
      <c r="AD261" s="37">
        <v>907</v>
      </c>
      <c r="AE261" s="37">
        <f>AC261*AD261</f>
        <v>49658250</v>
      </c>
      <c r="AF261" s="37">
        <f>IF(X261="С НДС",AE261*1.12,AE261)</f>
        <v>55617240.00000001</v>
      </c>
      <c r="AG261" s="47">
        <v>54750</v>
      </c>
      <c r="AH261" s="37">
        <v>907</v>
      </c>
      <c r="AI261" s="37">
        <f>AG261*AH261</f>
        <v>49658250</v>
      </c>
      <c r="AJ261" s="37">
        <f>IF(X261="С НДС",AI261*1.12,AI261)</f>
        <v>55617240.00000001</v>
      </c>
      <c r="AK261" s="47">
        <v>54750</v>
      </c>
      <c r="AL261" s="37">
        <v>907</v>
      </c>
      <c r="AM261" s="37">
        <f>AK261*AL261</f>
        <v>49658250</v>
      </c>
      <c r="AN261" s="37">
        <f>IF(X261="С НДС",AM261*1.12,AM261)</f>
        <v>55617240.00000001</v>
      </c>
      <c r="AO261" s="47">
        <v>54750</v>
      </c>
      <c r="AP261" s="37">
        <v>907</v>
      </c>
      <c r="AQ261" s="37">
        <f>AO261*AP261</f>
        <v>49658250</v>
      </c>
      <c r="AR261" s="37">
        <f>IF(X261="С НДС",AQ261*1.12,AQ261)</f>
        <v>55617240.00000001</v>
      </c>
      <c r="AS261" s="47"/>
      <c r="AT261" s="37"/>
      <c r="AU261" s="37">
        <f>AS261*AT261</f>
        <v>0</v>
      </c>
      <c r="AV261" s="32">
        <f t="shared" si="146"/>
        <v>0</v>
      </c>
      <c r="AW261" s="47"/>
      <c r="AX261" s="37"/>
      <c r="AY261" s="37">
        <f>AW261*AX261</f>
        <v>0</v>
      </c>
      <c r="AZ261" s="32">
        <f t="shared" si="147"/>
        <v>0</v>
      </c>
      <c r="BA261" s="47"/>
      <c r="BB261" s="37"/>
      <c r="BC261" s="37">
        <f>BA261*BB261</f>
        <v>0</v>
      </c>
      <c r="BD261" s="32">
        <f t="shared" si="148"/>
        <v>0</v>
      </c>
      <c r="BE261" s="47"/>
      <c r="BF261" s="37"/>
      <c r="BG261" s="37">
        <f>BE261*BF261</f>
        <v>0</v>
      </c>
      <c r="BH261" s="32">
        <f t="shared" si="149"/>
        <v>0</v>
      </c>
      <c r="BI261" s="47"/>
      <c r="BJ261" s="37"/>
      <c r="BK261" s="37">
        <f>BI261*BJ261</f>
        <v>0</v>
      </c>
      <c r="BL261" s="32">
        <f t="shared" si="150"/>
        <v>0</v>
      </c>
      <c r="BM261" s="37"/>
      <c r="BN261" s="37"/>
      <c r="BO261" s="37">
        <v>0</v>
      </c>
      <c r="BP261" s="37">
        <v>0</v>
      </c>
      <c r="BQ261" s="37"/>
      <c r="BR261" s="37"/>
      <c r="BS261" s="37">
        <f>BQ261*BR261</f>
        <v>0</v>
      </c>
      <c r="BT261" s="37">
        <f>IF(AV261="С НДС",BS261*1.12,BS261)</f>
        <v>0</v>
      </c>
      <c r="BU261" s="37"/>
      <c r="BV261" s="37"/>
      <c r="BW261" s="37">
        <f>BU261*BV261</f>
        <v>0</v>
      </c>
      <c r="BX261" s="37">
        <f>IF(AZ261="С НДС",BW261*1.12,BW261)</f>
        <v>0</v>
      </c>
      <c r="BY261" s="37"/>
      <c r="BZ261" s="37"/>
      <c r="CA261" s="37">
        <f>BY261*BZ261</f>
        <v>0</v>
      </c>
      <c r="CB261" s="37">
        <f>IF(BD261="С НДС",CA261*1.12,CA261)</f>
        <v>0</v>
      </c>
      <c r="CC261" s="37"/>
      <c r="CD261" s="37"/>
      <c r="CE261" s="37">
        <f>CC261*CD261</f>
        <v>0</v>
      </c>
      <c r="CF261" s="37">
        <f>IF(BH261="С НДС",CE261*1.12,CE261)</f>
        <v>0</v>
      </c>
      <c r="CG261" s="37"/>
      <c r="CH261" s="37"/>
      <c r="CI261" s="37">
        <f>CG261*CH261</f>
        <v>0</v>
      </c>
      <c r="CJ261" s="37">
        <f>IF(BL261="С НДС",CI261*1.12,CI261)</f>
        <v>0</v>
      </c>
      <c r="CK261" s="37"/>
      <c r="CL261" s="37"/>
      <c r="CM261" s="37">
        <f>CK261*CL261</f>
        <v>0</v>
      </c>
      <c r="CN261" s="37">
        <f>IF(BP261="С НДС",CM261*1.12,CM261)</f>
        <v>0</v>
      </c>
      <c r="CO261" s="37"/>
      <c r="CP261" s="37"/>
      <c r="CQ261" s="37">
        <f>CO261*CP261</f>
        <v>0</v>
      </c>
      <c r="CR261" s="37">
        <f>IF(BT261="С НДС",CQ261*1.12,CQ261)</f>
        <v>0</v>
      </c>
      <c r="CS261" s="37"/>
      <c r="CT261" s="37"/>
      <c r="CU261" s="37">
        <f>CS261*CT261</f>
        <v>0</v>
      </c>
      <c r="CV261" s="37">
        <f>IF(BX261="С НДС",CU261*1.12,CU261)</f>
        <v>0</v>
      </c>
      <c r="CW261" s="37"/>
      <c r="CX261" s="37"/>
      <c r="CY261" s="37">
        <f>CW261*CX261</f>
        <v>0</v>
      </c>
      <c r="CZ261" s="37">
        <f>IF(CB261="С НДС",CY261*1.12,CY261)</f>
        <v>0</v>
      </c>
      <c r="DA261" s="37"/>
      <c r="DB261" s="37"/>
      <c r="DC261" s="37">
        <f>DA261*DB261</f>
        <v>0</v>
      </c>
      <c r="DD261" s="37">
        <f>IF(CF261="С НДС",DC261*1.12,DC261)</f>
        <v>0</v>
      </c>
      <c r="DE261" s="37"/>
      <c r="DF261" s="37"/>
      <c r="DG261" s="37">
        <f>DE261*DF261</f>
        <v>0</v>
      </c>
      <c r="DH261" s="37">
        <f>IF(CJ261="С НДС",DG261*1.12,DG261)</f>
        <v>0</v>
      </c>
      <c r="DI261" s="37"/>
      <c r="DJ261" s="37"/>
      <c r="DK261" s="37">
        <f>DI261*DJ261</f>
        <v>0</v>
      </c>
      <c r="DL261" s="37">
        <f>IF(CN261="С НДС",DK261*1.12,DK261)</f>
        <v>0</v>
      </c>
      <c r="DM261" s="37"/>
      <c r="DN261" s="37"/>
      <c r="DO261" s="37">
        <f>DM261*DN261</f>
        <v>0</v>
      </c>
      <c r="DP261" s="37">
        <f>IF(CR261="С НДС",DO261*1.12,DO261)</f>
        <v>0</v>
      </c>
      <c r="DQ261" s="37"/>
      <c r="DR261" s="37"/>
      <c r="DS261" s="37">
        <f>DQ261*DR261</f>
        <v>0</v>
      </c>
      <c r="DT261" s="37">
        <f>IF(CV261="С НДС",DS261*1.12,DS261)</f>
        <v>0</v>
      </c>
      <c r="DU261" s="37"/>
      <c r="DV261" s="37"/>
      <c r="DW261" s="37">
        <f>DU261*DV261</f>
        <v>0</v>
      </c>
      <c r="DX261" s="37">
        <f>IF(CZ261="С НДС",DW261*1.12,DW261)</f>
        <v>0</v>
      </c>
      <c r="DY261" s="37"/>
      <c r="DZ261" s="37"/>
      <c r="EA261" s="37">
        <f>DY261*DZ261</f>
        <v>0</v>
      </c>
      <c r="EB261" s="37">
        <f>IF(DD261="С НДС",EA261*1.12,EA261)</f>
        <v>0</v>
      </c>
      <c r="EC261" s="32">
        <f t="shared" si="114"/>
        <v>286606.61</v>
      </c>
      <c r="ED261" s="37">
        <f t="shared" si="185"/>
        <v>259952195.27</v>
      </c>
      <c r="EE261" s="37">
        <f t="shared" si="186"/>
        <v>291146458.7024</v>
      </c>
      <c r="EF261" s="58" t="s">
        <v>1532</v>
      </c>
      <c r="EG261" s="46" t="s">
        <v>1749</v>
      </c>
      <c r="EH261" s="46" t="s">
        <v>1750</v>
      </c>
      <c r="EI261" s="46"/>
      <c r="EJ261" s="46"/>
      <c r="EK261" s="46"/>
      <c r="EL261" s="46"/>
      <c r="EM261" s="46"/>
      <c r="EN261" s="46"/>
      <c r="EO261" s="46"/>
      <c r="EP261" s="46"/>
      <c r="EQ261" s="46"/>
    </row>
    <row r="262" spans="1:147" ht="19.5" customHeight="1">
      <c r="A262" s="28"/>
      <c r="B262" s="39" t="s">
        <v>2121</v>
      </c>
      <c r="C262" s="63" t="s">
        <v>1743</v>
      </c>
      <c r="D262" s="63" t="s">
        <v>1744</v>
      </c>
      <c r="E262" s="63" t="s">
        <v>1744</v>
      </c>
      <c r="F262" s="63" t="s">
        <v>858</v>
      </c>
      <c r="G262" s="63" t="s">
        <v>758</v>
      </c>
      <c r="H262" s="63" t="s">
        <v>860</v>
      </c>
      <c r="I262" s="63">
        <v>100</v>
      </c>
      <c r="J262" s="63">
        <v>710000000</v>
      </c>
      <c r="K262" s="63" t="s">
        <v>1745</v>
      </c>
      <c r="L262" s="63" t="s">
        <v>2101</v>
      </c>
      <c r="M262" s="63" t="s">
        <v>359</v>
      </c>
      <c r="N262" s="63" t="s">
        <v>1712</v>
      </c>
      <c r="O262" s="63" t="s">
        <v>1713</v>
      </c>
      <c r="P262" s="63"/>
      <c r="Q262" s="63" t="s">
        <v>1734</v>
      </c>
      <c r="R262" s="63"/>
      <c r="S262" s="63"/>
      <c r="T262" s="63">
        <v>0</v>
      </c>
      <c r="U262" s="63">
        <v>100</v>
      </c>
      <c r="V262" s="63">
        <v>0</v>
      </c>
      <c r="W262" s="63" t="s">
        <v>1746</v>
      </c>
      <c r="X262" s="63" t="s">
        <v>886</v>
      </c>
      <c r="Y262" s="47">
        <v>357645.77</v>
      </c>
      <c r="Z262" s="37">
        <v>610</v>
      </c>
      <c r="AA262" s="37">
        <f>Y262*Z262</f>
        <v>218163919.70000002</v>
      </c>
      <c r="AB262" s="37">
        <f>IF(X262="С НДС",AA262*1.12,AA262)</f>
        <v>244343590.06400004</v>
      </c>
      <c r="AC262" s="47">
        <v>155125</v>
      </c>
      <c r="AD262" s="37">
        <v>610</v>
      </c>
      <c r="AE262" s="37">
        <f>AC262*AD262</f>
        <v>94626250</v>
      </c>
      <c r="AF262" s="37">
        <f>IF(X262="С НДС",AE262*1.12,AE262)</f>
        <v>105981400.00000001</v>
      </c>
      <c r="AG262" s="47">
        <v>155125</v>
      </c>
      <c r="AH262" s="37">
        <v>610</v>
      </c>
      <c r="AI262" s="37">
        <f>AG262*AH262</f>
        <v>94626250</v>
      </c>
      <c r="AJ262" s="37">
        <f>IF(X262="С НДС",AI262*1.12,AI262)</f>
        <v>105981400.00000001</v>
      </c>
      <c r="AK262" s="47">
        <v>155125</v>
      </c>
      <c r="AL262" s="37">
        <v>610</v>
      </c>
      <c r="AM262" s="37">
        <f>AK262*AL262</f>
        <v>94626250</v>
      </c>
      <c r="AN262" s="37">
        <f>IF(X262="С НДС",AM262*1.12,AM262)</f>
        <v>105981400.00000001</v>
      </c>
      <c r="AO262" s="47">
        <v>155125</v>
      </c>
      <c r="AP262" s="37">
        <v>610</v>
      </c>
      <c r="AQ262" s="37">
        <f>AO262*AP262</f>
        <v>94626250</v>
      </c>
      <c r="AR262" s="37">
        <f>IF(X262="С НДС",AQ262*1.12,AQ262)</f>
        <v>105981400.00000001</v>
      </c>
      <c r="AS262" s="47"/>
      <c r="AT262" s="37"/>
      <c r="AU262" s="37">
        <f>AS262*AT262</f>
        <v>0</v>
      </c>
      <c r="AV262" s="32">
        <f t="shared" si="146"/>
        <v>0</v>
      </c>
      <c r="AW262" s="47"/>
      <c r="AX262" s="37"/>
      <c r="AY262" s="37">
        <f>AW262*AX262</f>
        <v>0</v>
      </c>
      <c r="AZ262" s="32">
        <f t="shared" si="147"/>
        <v>0</v>
      </c>
      <c r="BA262" s="47"/>
      <c r="BB262" s="37"/>
      <c r="BC262" s="37">
        <f>BA262*BB262</f>
        <v>0</v>
      </c>
      <c r="BD262" s="32">
        <f t="shared" si="148"/>
        <v>0</v>
      </c>
      <c r="BE262" s="47"/>
      <c r="BF262" s="37"/>
      <c r="BG262" s="37">
        <f>BE262*BF262</f>
        <v>0</v>
      </c>
      <c r="BH262" s="32">
        <f t="shared" si="149"/>
        <v>0</v>
      </c>
      <c r="BI262" s="47"/>
      <c r="BJ262" s="37"/>
      <c r="BK262" s="37">
        <f>BI262*BJ262</f>
        <v>0</v>
      </c>
      <c r="BL262" s="32">
        <f t="shared" si="150"/>
        <v>0</v>
      </c>
      <c r="BM262" s="37"/>
      <c r="BN262" s="37"/>
      <c r="BO262" s="37">
        <v>0</v>
      </c>
      <c r="BP262" s="37">
        <v>0</v>
      </c>
      <c r="BQ262" s="37"/>
      <c r="BR262" s="37"/>
      <c r="BS262" s="37">
        <f>BQ262*BR262</f>
        <v>0</v>
      </c>
      <c r="BT262" s="37">
        <f>IF(AV262="С НДС",BS262*1.12,BS262)</f>
        <v>0</v>
      </c>
      <c r="BU262" s="37"/>
      <c r="BV262" s="37"/>
      <c r="BW262" s="37">
        <f>BU262*BV262</f>
        <v>0</v>
      </c>
      <c r="BX262" s="37">
        <f>IF(AZ262="С НДС",BW262*1.12,BW262)</f>
        <v>0</v>
      </c>
      <c r="BY262" s="37"/>
      <c r="BZ262" s="37"/>
      <c r="CA262" s="37">
        <f>BY262*BZ262</f>
        <v>0</v>
      </c>
      <c r="CB262" s="37">
        <f>IF(BD262="С НДС",CA262*1.12,CA262)</f>
        <v>0</v>
      </c>
      <c r="CC262" s="37"/>
      <c r="CD262" s="37"/>
      <c r="CE262" s="37">
        <f>CC262*CD262</f>
        <v>0</v>
      </c>
      <c r="CF262" s="37">
        <f>IF(BH262="С НДС",CE262*1.12,CE262)</f>
        <v>0</v>
      </c>
      <c r="CG262" s="37"/>
      <c r="CH262" s="37"/>
      <c r="CI262" s="37">
        <f>CG262*CH262</f>
        <v>0</v>
      </c>
      <c r="CJ262" s="37">
        <f>IF(BL262="С НДС",CI262*1.12,CI262)</f>
        <v>0</v>
      </c>
      <c r="CK262" s="37"/>
      <c r="CL262" s="37"/>
      <c r="CM262" s="37">
        <f>CK262*CL262</f>
        <v>0</v>
      </c>
      <c r="CN262" s="37">
        <f>IF(BP262="С НДС",CM262*1.12,CM262)</f>
        <v>0</v>
      </c>
      <c r="CO262" s="37"/>
      <c r="CP262" s="37"/>
      <c r="CQ262" s="37">
        <f>CO262*CP262</f>
        <v>0</v>
      </c>
      <c r="CR262" s="37">
        <f>IF(BT262="С НДС",CQ262*1.12,CQ262)</f>
        <v>0</v>
      </c>
      <c r="CS262" s="37"/>
      <c r="CT262" s="37"/>
      <c r="CU262" s="37">
        <f>CS262*CT262</f>
        <v>0</v>
      </c>
      <c r="CV262" s="37">
        <f>IF(BX262="С НДС",CU262*1.12,CU262)</f>
        <v>0</v>
      </c>
      <c r="CW262" s="37"/>
      <c r="CX262" s="37"/>
      <c r="CY262" s="37">
        <f>CW262*CX262</f>
        <v>0</v>
      </c>
      <c r="CZ262" s="37">
        <f>IF(CB262="С НДС",CY262*1.12,CY262)</f>
        <v>0</v>
      </c>
      <c r="DA262" s="37"/>
      <c r="DB262" s="37"/>
      <c r="DC262" s="37">
        <f>DA262*DB262</f>
        <v>0</v>
      </c>
      <c r="DD262" s="37">
        <f>IF(CF262="С НДС",DC262*1.12,DC262)</f>
        <v>0</v>
      </c>
      <c r="DE262" s="37"/>
      <c r="DF262" s="37"/>
      <c r="DG262" s="37">
        <f>DE262*DF262</f>
        <v>0</v>
      </c>
      <c r="DH262" s="37">
        <f>IF(CJ262="С НДС",DG262*1.12,DG262)</f>
        <v>0</v>
      </c>
      <c r="DI262" s="37"/>
      <c r="DJ262" s="37"/>
      <c r="DK262" s="37">
        <f>DI262*DJ262</f>
        <v>0</v>
      </c>
      <c r="DL262" s="37">
        <f>IF(CN262="С НДС",DK262*1.12,DK262)</f>
        <v>0</v>
      </c>
      <c r="DM262" s="37"/>
      <c r="DN262" s="37"/>
      <c r="DO262" s="37">
        <f>DM262*DN262</f>
        <v>0</v>
      </c>
      <c r="DP262" s="37">
        <f>IF(CR262="С НДС",DO262*1.12,DO262)</f>
        <v>0</v>
      </c>
      <c r="DQ262" s="37"/>
      <c r="DR262" s="37"/>
      <c r="DS262" s="37">
        <f>DQ262*DR262</f>
        <v>0</v>
      </c>
      <c r="DT262" s="37">
        <f>IF(CV262="С НДС",DS262*1.12,DS262)</f>
        <v>0</v>
      </c>
      <c r="DU262" s="37"/>
      <c r="DV262" s="37"/>
      <c r="DW262" s="37">
        <f>DU262*DV262</f>
        <v>0</v>
      </c>
      <c r="DX262" s="37">
        <f>IF(CZ262="С НДС",DW262*1.12,DW262)</f>
        <v>0</v>
      </c>
      <c r="DY262" s="37"/>
      <c r="DZ262" s="37"/>
      <c r="EA262" s="37">
        <f>DY262*DZ262</f>
        <v>0</v>
      </c>
      <c r="EB262" s="37">
        <f>IF(DD262="С НДС",EA262*1.12,EA262)</f>
        <v>0</v>
      </c>
      <c r="EC262" s="32">
        <f t="shared" si="114"/>
        <v>978145.77</v>
      </c>
      <c r="ED262" s="37">
        <f t="shared" si="185"/>
        <v>596668919.7</v>
      </c>
      <c r="EE262" s="37">
        <f t="shared" si="186"/>
        <v>668269190.0640001</v>
      </c>
      <c r="EF262" s="58" t="s">
        <v>1532</v>
      </c>
      <c r="EG262" s="46" t="s">
        <v>1747</v>
      </c>
      <c r="EH262" s="46" t="s">
        <v>1748</v>
      </c>
      <c r="EI262" s="46"/>
      <c r="EJ262" s="46"/>
      <c r="EK262" s="46"/>
      <c r="EL262" s="46"/>
      <c r="EM262" s="46"/>
      <c r="EN262" s="46"/>
      <c r="EO262" s="46"/>
      <c r="EP262" s="46"/>
      <c r="EQ262" s="46"/>
    </row>
    <row r="263" spans="1:147" ht="19.5" customHeight="1">
      <c r="A263" s="28"/>
      <c r="B263" s="63" t="s">
        <v>1720</v>
      </c>
      <c r="C263" s="63" t="s">
        <v>1731</v>
      </c>
      <c r="D263" s="63" t="s">
        <v>1732</v>
      </c>
      <c r="E263" s="63" t="s">
        <v>1732</v>
      </c>
      <c r="F263" s="63" t="s">
        <v>858</v>
      </c>
      <c r="G263" s="63" t="s">
        <v>758</v>
      </c>
      <c r="H263" s="63" t="s">
        <v>860</v>
      </c>
      <c r="I263" s="63">
        <v>100</v>
      </c>
      <c r="J263" s="63">
        <v>710000000</v>
      </c>
      <c r="K263" s="63" t="s">
        <v>1531</v>
      </c>
      <c r="L263" s="63" t="s">
        <v>1711</v>
      </c>
      <c r="M263" s="63" t="s">
        <v>359</v>
      </c>
      <c r="N263" s="63">
        <v>193443100</v>
      </c>
      <c r="O263" s="63" t="s">
        <v>1733</v>
      </c>
      <c r="P263" s="63"/>
      <c r="Q263" s="63"/>
      <c r="R263" s="63" t="s">
        <v>1626</v>
      </c>
      <c r="S263" s="63" t="s">
        <v>1734</v>
      </c>
      <c r="T263" s="63">
        <v>0</v>
      </c>
      <c r="U263" s="63">
        <v>0</v>
      </c>
      <c r="V263" s="63">
        <v>100</v>
      </c>
      <c r="W263" s="63"/>
      <c r="X263" s="63" t="s">
        <v>886</v>
      </c>
      <c r="Y263" s="37">
        <v>12</v>
      </c>
      <c r="Z263" s="37">
        <v>1485265.76</v>
      </c>
      <c r="AA263" s="37">
        <f t="shared" si="135"/>
        <v>17823189.12</v>
      </c>
      <c r="AB263" s="37">
        <f t="shared" si="136"/>
        <v>19961971.814400002</v>
      </c>
      <c r="AC263" s="37">
        <v>12</v>
      </c>
      <c r="AD263" s="37">
        <v>1485265.76</v>
      </c>
      <c r="AE263" s="37">
        <f t="shared" si="137"/>
        <v>17823189.12</v>
      </c>
      <c r="AF263" s="37">
        <f>IF(X263="С НДС",AE263*1.12,AE263)</f>
        <v>19961971.814400002</v>
      </c>
      <c r="AG263" s="37">
        <v>12</v>
      </c>
      <c r="AH263" s="37">
        <v>1485265.76</v>
      </c>
      <c r="AI263" s="37">
        <f t="shared" si="138"/>
        <v>17823189.12</v>
      </c>
      <c r="AJ263" s="37">
        <f>IF(X263="С НДС",AI263*1.12,AI263)</f>
        <v>19961971.814400002</v>
      </c>
      <c r="AK263" s="37">
        <v>12</v>
      </c>
      <c r="AL263" s="37">
        <v>1485265.76</v>
      </c>
      <c r="AM263" s="37">
        <f t="shared" si="139"/>
        <v>17823189.12</v>
      </c>
      <c r="AN263" s="37">
        <f>IF(X263="С НДС",AM263*1.12,AM263)</f>
        <v>19961971.814400002</v>
      </c>
      <c r="AO263" s="37">
        <v>12</v>
      </c>
      <c r="AP263" s="37">
        <v>1485265.76</v>
      </c>
      <c r="AQ263" s="37">
        <f t="shared" si="140"/>
        <v>17823189.12</v>
      </c>
      <c r="AR263" s="37">
        <f>IF(X263="С НДС",AQ263*1.12,AQ263)</f>
        <v>19961971.814400002</v>
      </c>
      <c r="AS263" s="37"/>
      <c r="AT263" s="37"/>
      <c r="AU263" s="37">
        <f t="shared" si="141"/>
        <v>0</v>
      </c>
      <c r="AV263" s="37">
        <f>IF(X263="С НДС",AU263*1.12,AU263)</f>
        <v>0</v>
      </c>
      <c r="AW263" s="37"/>
      <c r="AX263" s="37"/>
      <c r="AY263" s="37">
        <f t="shared" si="142"/>
        <v>0</v>
      </c>
      <c r="AZ263" s="37">
        <f>IF(AB263="С НДС",AY263*1.12,AY263)</f>
        <v>0</v>
      </c>
      <c r="BA263" s="37"/>
      <c r="BB263" s="37"/>
      <c r="BC263" s="37">
        <f t="shared" si="143"/>
        <v>0</v>
      </c>
      <c r="BD263" s="37">
        <f>IF(AF263="С НДС",BC263*1.12,BC263)</f>
        <v>0</v>
      </c>
      <c r="BE263" s="37"/>
      <c r="BF263" s="37"/>
      <c r="BG263" s="37">
        <f t="shared" si="144"/>
        <v>0</v>
      </c>
      <c r="BH263" s="37">
        <f>IF(AJ263="С НДС",BG263*1.12,BG263)</f>
        <v>0</v>
      </c>
      <c r="BI263" s="37"/>
      <c r="BJ263" s="37"/>
      <c r="BK263" s="37">
        <f t="shared" si="145"/>
        <v>0</v>
      </c>
      <c r="BL263" s="37">
        <f>IF(AN263="С НДС",BK263*1.12,BK263)</f>
        <v>0</v>
      </c>
      <c r="BM263" s="37"/>
      <c r="BN263" s="37"/>
      <c r="BO263" s="37">
        <f t="shared" si="151"/>
        <v>0</v>
      </c>
      <c r="BP263" s="37">
        <f t="shared" si="152"/>
        <v>0</v>
      </c>
      <c r="BQ263" s="37"/>
      <c r="BR263" s="37"/>
      <c r="BS263" s="37">
        <f t="shared" si="153"/>
        <v>0</v>
      </c>
      <c r="BT263" s="37">
        <f t="shared" si="154"/>
        <v>0</v>
      </c>
      <c r="BU263" s="37"/>
      <c r="BV263" s="37"/>
      <c r="BW263" s="37">
        <f t="shared" si="155"/>
        <v>0</v>
      </c>
      <c r="BX263" s="37">
        <f t="shared" si="156"/>
        <v>0</v>
      </c>
      <c r="BY263" s="37"/>
      <c r="BZ263" s="37"/>
      <c r="CA263" s="37">
        <f t="shared" si="157"/>
        <v>0</v>
      </c>
      <c r="CB263" s="37">
        <f t="shared" si="158"/>
        <v>0</v>
      </c>
      <c r="CC263" s="37"/>
      <c r="CD263" s="37"/>
      <c r="CE263" s="37">
        <f t="shared" si="159"/>
        <v>0</v>
      </c>
      <c r="CF263" s="37">
        <f t="shared" si="160"/>
        <v>0</v>
      </c>
      <c r="CG263" s="37"/>
      <c r="CH263" s="37"/>
      <c r="CI263" s="37">
        <f t="shared" si="161"/>
        <v>0</v>
      </c>
      <c r="CJ263" s="37">
        <f t="shared" si="162"/>
        <v>0</v>
      </c>
      <c r="CK263" s="37"/>
      <c r="CL263" s="37"/>
      <c r="CM263" s="37">
        <f t="shared" si="163"/>
        <v>0</v>
      </c>
      <c r="CN263" s="37">
        <f t="shared" si="164"/>
        <v>0</v>
      </c>
      <c r="CO263" s="37"/>
      <c r="CP263" s="37"/>
      <c r="CQ263" s="37">
        <f t="shared" si="165"/>
        <v>0</v>
      </c>
      <c r="CR263" s="37">
        <f t="shared" si="166"/>
        <v>0</v>
      </c>
      <c r="CS263" s="37"/>
      <c r="CT263" s="37"/>
      <c r="CU263" s="37">
        <f t="shared" si="167"/>
        <v>0</v>
      </c>
      <c r="CV263" s="37">
        <f t="shared" si="168"/>
        <v>0</v>
      </c>
      <c r="CW263" s="37"/>
      <c r="CX263" s="37"/>
      <c r="CY263" s="37">
        <f t="shared" si="169"/>
        <v>0</v>
      </c>
      <c r="CZ263" s="37">
        <f t="shared" si="170"/>
        <v>0</v>
      </c>
      <c r="DA263" s="37"/>
      <c r="DB263" s="37"/>
      <c r="DC263" s="37">
        <f t="shared" si="171"/>
        <v>0</v>
      </c>
      <c r="DD263" s="37">
        <f t="shared" si="172"/>
        <v>0</v>
      </c>
      <c r="DE263" s="37"/>
      <c r="DF263" s="37"/>
      <c r="DG263" s="37">
        <f t="shared" si="173"/>
        <v>0</v>
      </c>
      <c r="DH263" s="37">
        <f t="shared" si="174"/>
        <v>0</v>
      </c>
      <c r="DI263" s="37"/>
      <c r="DJ263" s="37"/>
      <c r="DK263" s="37">
        <f t="shared" si="175"/>
        <v>0</v>
      </c>
      <c r="DL263" s="37">
        <f t="shared" si="176"/>
        <v>0</v>
      </c>
      <c r="DM263" s="37"/>
      <c r="DN263" s="37"/>
      <c r="DO263" s="37">
        <f t="shared" si="177"/>
        <v>0</v>
      </c>
      <c r="DP263" s="37">
        <f t="shared" si="178"/>
        <v>0</v>
      </c>
      <c r="DQ263" s="37"/>
      <c r="DR263" s="37"/>
      <c r="DS263" s="37">
        <f t="shared" si="179"/>
        <v>0</v>
      </c>
      <c r="DT263" s="37">
        <f t="shared" si="180"/>
        <v>0</v>
      </c>
      <c r="DU263" s="37"/>
      <c r="DV263" s="37"/>
      <c r="DW263" s="37">
        <f t="shared" si="181"/>
        <v>0</v>
      </c>
      <c r="DX263" s="37">
        <f t="shared" si="182"/>
        <v>0</v>
      </c>
      <c r="DY263" s="37"/>
      <c r="DZ263" s="37"/>
      <c r="EA263" s="37">
        <f t="shared" si="183"/>
        <v>0</v>
      </c>
      <c r="EB263" s="37">
        <f t="shared" si="184"/>
        <v>0</v>
      </c>
      <c r="EC263" s="37">
        <f aca="true" t="shared" si="187" ref="EC263:EC278">SUM(Y263,AC263,AG263,AK263,AO263)</f>
        <v>60</v>
      </c>
      <c r="ED263" s="37">
        <f t="shared" si="185"/>
        <v>89115945.60000001</v>
      </c>
      <c r="EE263" s="37">
        <f t="shared" si="186"/>
        <v>99809859.07200003</v>
      </c>
      <c r="EF263" s="38" t="s">
        <v>1532</v>
      </c>
      <c r="EG263" s="63" t="s">
        <v>1735</v>
      </c>
      <c r="EH263" s="63" t="s">
        <v>1736</v>
      </c>
      <c r="EI263" s="63"/>
      <c r="EJ263" s="63"/>
      <c r="EK263" s="63"/>
      <c r="EL263" s="63"/>
      <c r="EM263" s="63"/>
      <c r="EN263" s="63"/>
      <c r="EO263" s="63"/>
      <c r="EP263" s="63"/>
      <c r="EQ263" s="63"/>
    </row>
    <row r="264" spans="1:147" ht="19.5" customHeight="1">
      <c r="A264" s="28"/>
      <c r="B264" s="63" t="s">
        <v>1721</v>
      </c>
      <c r="C264" s="63" t="s">
        <v>1731</v>
      </c>
      <c r="D264" s="63" t="s">
        <v>1732</v>
      </c>
      <c r="E264" s="63" t="s">
        <v>1732</v>
      </c>
      <c r="F264" s="63" t="s">
        <v>858</v>
      </c>
      <c r="G264" s="63" t="s">
        <v>758</v>
      </c>
      <c r="H264" s="63" t="s">
        <v>860</v>
      </c>
      <c r="I264" s="63">
        <v>100</v>
      </c>
      <c r="J264" s="63">
        <v>710000000</v>
      </c>
      <c r="K264" s="63" t="s">
        <v>1531</v>
      </c>
      <c r="L264" s="63" t="s">
        <v>1711</v>
      </c>
      <c r="M264" s="63" t="s">
        <v>359</v>
      </c>
      <c r="N264" s="63" t="s">
        <v>1737</v>
      </c>
      <c r="O264" s="63" t="s">
        <v>1738</v>
      </c>
      <c r="P264" s="63"/>
      <c r="Q264" s="63"/>
      <c r="R264" s="63" t="s">
        <v>1626</v>
      </c>
      <c r="S264" s="63" t="s">
        <v>1734</v>
      </c>
      <c r="T264" s="63">
        <v>0</v>
      </c>
      <c r="U264" s="63">
        <v>0</v>
      </c>
      <c r="V264" s="63">
        <v>100</v>
      </c>
      <c r="W264" s="63"/>
      <c r="X264" s="63" t="s">
        <v>886</v>
      </c>
      <c r="Y264" s="37">
        <v>7</v>
      </c>
      <c r="Z264" s="37">
        <v>5008138.12</v>
      </c>
      <c r="AA264" s="37">
        <f t="shared" si="135"/>
        <v>35056966.84</v>
      </c>
      <c r="AB264" s="37">
        <f t="shared" si="136"/>
        <v>39263802.860800005</v>
      </c>
      <c r="AC264" s="37">
        <v>7</v>
      </c>
      <c r="AD264" s="37">
        <v>5008138.12</v>
      </c>
      <c r="AE264" s="37">
        <f t="shared" si="137"/>
        <v>35056966.84</v>
      </c>
      <c r="AF264" s="37">
        <f>IF(X264="С НДС",AE264*1.12,AE264)</f>
        <v>39263802.860800005</v>
      </c>
      <c r="AG264" s="37">
        <v>7</v>
      </c>
      <c r="AH264" s="37">
        <v>5008138.12</v>
      </c>
      <c r="AI264" s="37">
        <f t="shared" si="138"/>
        <v>35056966.84</v>
      </c>
      <c r="AJ264" s="37">
        <f>IF(X264="С НДС",AI264*1.12,AI264)</f>
        <v>39263802.860800005</v>
      </c>
      <c r="AK264" s="37">
        <v>7</v>
      </c>
      <c r="AL264" s="37">
        <v>5008138.12</v>
      </c>
      <c r="AM264" s="37">
        <f t="shared" si="139"/>
        <v>35056966.84</v>
      </c>
      <c r="AN264" s="37">
        <f>IF(X264="С НДС",AM264*1.12,AM264)</f>
        <v>39263802.860800005</v>
      </c>
      <c r="AO264" s="37">
        <v>7</v>
      </c>
      <c r="AP264" s="37">
        <v>5008138.12</v>
      </c>
      <c r="AQ264" s="37">
        <f t="shared" si="140"/>
        <v>35056966.84</v>
      </c>
      <c r="AR264" s="37">
        <f>IF(X264="С НДС",AQ264*1.12,AQ264)</f>
        <v>39263802.860800005</v>
      </c>
      <c r="AS264" s="37"/>
      <c r="AT264" s="37"/>
      <c r="AU264" s="37">
        <f t="shared" si="141"/>
        <v>0</v>
      </c>
      <c r="AV264" s="37">
        <f>IF(X264="С НДС",AU264*1.12,AU264)</f>
        <v>0</v>
      </c>
      <c r="AW264" s="37"/>
      <c r="AX264" s="37"/>
      <c r="AY264" s="37">
        <f t="shared" si="142"/>
        <v>0</v>
      </c>
      <c r="AZ264" s="37">
        <f>IF(AB264="С НДС",AY264*1.12,AY264)</f>
        <v>0</v>
      </c>
      <c r="BA264" s="37"/>
      <c r="BB264" s="37"/>
      <c r="BC264" s="37">
        <f t="shared" si="143"/>
        <v>0</v>
      </c>
      <c r="BD264" s="37">
        <f>IF(AF264="С НДС",BC264*1.12,BC264)</f>
        <v>0</v>
      </c>
      <c r="BE264" s="37"/>
      <c r="BF264" s="37"/>
      <c r="BG264" s="37">
        <f t="shared" si="144"/>
        <v>0</v>
      </c>
      <c r="BH264" s="37">
        <f>IF(AJ264="С НДС",BG264*1.12,BG264)</f>
        <v>0</v>
      </c>
      <c r="BI264" s="37"/>
      <c r="BJ264" s="37"/>
      <c r="BK264" s="37">
        <f t="shared" si="145"/>
        <v>0</v>
      </c>
      <c r="BL264" s="37">
        <f>IF(AN264="С НДС",BK264*1.12,BK264)</f>
        <v>0</v>
      </c>
      <c r="BM264" s="37"/>
      <c r="BN264" s="37"/>
      <c r="BO264" s="37">
        <f t="shared" si="151"/>
        <v>0</v>
      </c>
      <c r="BP264" s="37">
        <f t="shared" si="152"/>
        <v>0</v>
      </c>
      <c r="BQ264" s="37"/>
      <c r="BR264" s="37"/>
      <c r="BS264" s="37">
        <f t="shared" si="153"/>
        <v>0</v>
      </c>
      <c r="BT264" s="37">
        <f t="shared" si="154"/>
        <v>0</v>
      </c>
      <c r="BU264" s="37"/>
      <c r="BV264" s="37"/>
      <c r="BW264" s="37">
        <f t="shared" si="155"/>
        <v>0</v>
      </c>
      <c r="BX264" s="37">
        <f t="shared" si="156"/>
        <v>0</v>
      </c>
      <c r="BY264" s="37"/>
      <c r="BZ264" s="37"/>
      <c r="CA264" s="37">
        <f t="shared" si="157"/>
        <v>0</v>
      </c>
      <c r="CB264" s="37">
        <f t="shared" si="158"/>
        <v>0</v>
      </c>
      <c r="CC264" s="37"/>
      <c r="CD264" s="37"/>
      <c r="CE264" s="37">
        <f t="shared" si="159"/>
        <v>0</v>
      </c>
      <c r="CF264" s="37">
        <f t="shared" si="160"/>
        <v>0</v>
      </c>
      <c r="CG264" s="37"/>
      <c r="CH264" s="37"/>
      <c r="CI264" s="37">
        <f t="shared" si="161"/>
        <v>0</v>
      </c>
      <c r="CJ264" s="37">
        <f t="shared" si="162"/>
        <v>0</v>
      </c>
      <c r="CK264" s="37"/>
      <c r="CL264" s="37"/>
      <c r="CM264" s="37">
        <f t="shared" si="163"/>
        <v>0</v>
      </c>
      <c r="CN264" s="37">
        <f t="shared" si="164"/>
        <v>0</v>
      </c>
      <c r="CO264" s="37"/>
      <c r="CP264" s="37"/>
      <c r="CQ264" s="37">
        <f t="shared" si="165"/>
        <v>0</v>
      </c>
      <c r="CR264" s="37">
        <f t="shared" si="166"/>
        <v>0</v>
      </c>
      <c r="CS264" s="37"/>
      <c r="CT264" s="37"/>
      <c r="CU264" s="37">
        <f t="shared" si="167"/>
        <v>0</v>
      </c>
      <c r="CV264" s="37">
        <f t="shared" si="168"/>
        <v>0</v>
      </c>
      <c r="CW264" s="37"/>
      <c r="CX264" s="37"/>
      <c r="CY264" s="37">
        <f t="shared" si="169"/>
        <v>0</v>
      </c>
      <c r="CZ264" s="37">
        <f t="shared" si="170"/>
        <v>0</v>
      </c>
      <c r="DA264" s="37"/>
      <c r="DB264" s="37"/>
      <c r="DC264" s="37">
        <f t="shared" si="171"/>
        <v>0</v>
      </c>
      <c r="DD264" s="37">
        <f t="shared" si="172"/>
        <v>0</v>
      </c>
      <c r="DE264" s="37"/>
      <c r="DF264" s="37"/>
      <c r="DG264" s="37">
        <f t="shared" si="173"/>
        <v>0</v>
      </c>
      <c r="DH264" s="37">
        <f t="shared" si="174"/>
        <v>0</v>
      </c>
      <c r="DI264" s="37"/>
      <c r="DJ264" s="37"/>
      <c r="DK264" s="37">
        <f t="shared" si="175"/>
        <v>0</v>
      </c>
      <c r="DL264" s="37">
        <f t="shared" si="176"/>
        <v>0</v>
      </c>
      <c r="DM264" s="37"/>
      <c r="DN264" s="37"/>
      <c r="DO264" s="37">
        <f t="shared" si="177"/>
        <v>0</v>
      </c>
      <c r="DP264" s="37">
        <f t="shared" si="178"/>
        <v>0</v>
      </c>
      <c r="DQ264" s="37"/>
      <c r="DR264" s="37"/>
      <c r="DS264" s="37">
        <f t="shared" si="179"/>
        <v>0</v>
      </c>
      <c r="DT264" s="37">
        <f t="shared" si="180"/>
        <v>0</v>
      </c>
      <c r="DU264" s="37"/>
      <c r="DV264" s="37"/>
      <c r="DW264" s="37">
        <f t="shared" si="181"/>
        <v>0</v>
      </c>
      <c r="DX264" s="37">
        <f t="shared" si="182"/>
        <v>0</v>
      </c>
      <c r="DY264" s="37"/>
      <c r="DZ264" s="37"/>
      <c r="EA264" s="37">
        <f t="shared" si="183"/>
        <v>0</v>
      </c>
      <c r="EB264" s="37">
        <f t="shared" si="184"/>
        <v>0</v>
      </c>
      <c r="EC264" s="37">
        <f t="shared" si="187"/>
        <v>35</v>
      </c>
      <c r="ED264" s="37">
        <f t="shared" si="185"/>
        <v>175284834.20000002</v>
      </c>
      <c r="EE264" s="37">
        <f t="shared" si="186"/>
        <v>196319014.30400005</v>
      </c>
      <c r="EF264" s="38" t="s">
        <v>1532</v>
      </c>
      <c r="EG264" s="63" t="s">
        <v>1739</v>
      </c>
      <c r="EH264" s="63" t="s">
        <v>1740</v>
      </c>
      <c r="EI264" s="63"/>
      <c r="EJ264" s="63"/>
      <c r="EK264" s="63"/>
      <c r="EL264" s="63"/>
      <c r="EM264" s="63"/>
      <c r="EN264" s="63"/>
      <c r="EO264" s="63"/>
      <c r="EP264" s="63"/>
      <c r="EQ264" s="63"/>
    </row>
    <row r="265" spans="1:147" ht="19.5" customHeight="1">
      <c r="A265" s="28"/>
      <c r="B265" s="63" t="s">
        <v>1722</v>
      </c>
      <c r="C265" s="63" t="s">
        <v>1731</v>
      </c>
      <c r="D265" s="63" t="s">
        <v>1732</v>
      </c>
      <c r="E265" s="63" t="s">
        <v>1732</v>
      </c>
      <c r="F265" s="63" t="s">
        <v>858</v>
      </c>
      <c r="G265" s="63" t="s">
        <v>758</v>
      </c>
      <c r="H265" s="63" t="s">
        <v>860</v>
      </c>
      <c r="I265" s="63">
        <v>100</v>
      </c>
      <c r="J265" s="63">
        <v>710000000</v>
      </c>
      <c r="K265" s="63" t="s">
        <v>1531</v>
      </c>
      <c r="L265" s="63" t="s">
        <v>1711</v>
      </c>
      <c r="M265" s="63" t="s">
        <v>359</v>
      </c>
      <c r="N265" s="63" t="s">
        <v>1737</v>
      </c>
      <c r="O265" s="63" t="s">
        <v>1738</v>
      </c>
      <c r="P265" s="63"/>
      <c r="Q265" s="63"/>
      <c r="R265" s="63" t="s">
        <v>1626</v>
      </c>
      <c r="S265" s="63" t="s">
        <v>1734</v>
      </c>
      <c r="T265" s="63">
        <v>0</v>
      </c>
      <c r="U265" s="63">
        <v>0</v>
      </c>
      <c r="V265" s="63">
        <v>100</v>
      </c>
      <c r="W265" s="63"/>
      <c r="X265" s="63" t="s">
        <v>886</v>
      </c>
      <c r="Y265" s="37">
        <v>7</v>
      </c>
      <c r="Z265" s="37">
        <v>1113426.67</v>
      </c>
      <c r="AA265" s="37">
        <f t="shared" si="135"/>
        <v>7793986.6899999995</v>
      </c>
      <c r="AB265" s="37">
        <f t="shared" si="136"/>
        <v>8729265.0928</v>
      </c>
      <c r="AC265" s="37">
        <v>7</v>
      </c>
      <c r="AD265" s="37">
        <v>1113426.67</v>
      </c>
      <c r="AE265" s="37">
        <f t="shared" si="137"/>
        <v>7793986.6899999995</v>
      </c>
      <c r="AF265" s="37">
        <f>IF(X265="С НДС",AE265*1.12,AE265)</f>
        <v>8729265.0928</v>
      </c>
      <c r="AG265" s="37">
        <v>7</v>
      </c>
      <c r="AH265" s="37">
        <v>1113426.67</v>
      </c>
      <c r="AI265" s="37">
        <f t="shared" si="138"/>
        <v>7793986.6899999995</v>
      </c>
      <c r="AJ265" s="37">
        <f>IF(X265="С НДС",AI265*1.12,AI265)</f>
        <v>8729265.0928</v>
      </c>
      <c r="AK265" s="37">
        <v>7</v>
      </c>
      <c r="AL265" s="37">
        <v>1113426.67</v>
      </c>
      <c r="AM265" s="37">
        <f t="shared" si="139"/>
        <v>7793986.6899999995</v>
      </c>
      <c r="AN265" s="37">
        <f>IF(X265="С НДС",AM265*1.12,AM265)</f>
        <v>8729265.0928</v>
      </c>
      <c r="AO265" s="37">
        <v>7</v>
      </c>
      <c r="AP265" s="37">
        <v>1113426.67</v>
      </c>
      <c r="AQ265" s="37">
        <f t="shared" si="140"/>
        <v>7793986.6899999995</v>
      </c>
      <c r="AR265" s="37">
        <f>IF(X265="С НДС",AQ265*1.12,AQ265)</f>
        <v>8729265.0928</v>
      </c>
      <c r="AS265" s="37"/>
      <c r="AT265" s="37"/>
      <c r="AU265" s="37">
        <f t="shared" si="141"/>
        <v>0</v>
      </c>
      <c r="AV265" s="37">
        <f>IF(X265="С НДС",AU265*1.12,AU265)</f>
        <v>0</v>
      </c>
      <c r="AW265" s="37"/>
      <c r="AX265" s="37"/>
      <c r="AY265" s="37">
        <f t="shared" si="142"/>
        <v>0</v>
      </c>
      <c r="AZ265" s="37">
        <f>IF(AB265="С НДС",AY265*1.12,AY265)</f>
        <v>0</v>
      </c>
      <c r="BA265" s="37"/>
      <c r="BB265" s="37"/>
      <c r="BC265" s="37">
        <f t="shared" si="143"/>
        <v>0</v>
      </c>
      <c r="BD265" s="37">
        <f>IF(AF265="С НДС",BC265*1.12,BC265)</f>
        <v>0</v>
      </c>
      <c r="BE265" s="37"/>
      <c r="BF265" s="37"/>
      <c r="BG265" s="37">
        <f t="shared" si="144"/>
        <v>0</v>
      </c>
      <c r="BH265" s="37">
        <f>IF(AJ265="С НДС",BG265*1.12,BG265)</f>
        <v>0</v>
      </c>
      <c r="BI265" s="37"/>
      <c r="BJ265" s="37"/>
      <c r="BK265" s="37">
        <f t="shared" si="145"/>
        <v>0</v>
      </c>
      <c r="BL265" s="37">
        <f>IF(AN265="С НДС",BK265*1.12,BK265)</f>
        <v>0</v>
      </c>
      <c r="BM265" s="37"/>
      <c r="BN265" s="37"/>
      <c r="BO265" s="37">
        <f t="shared" si="151"/>
        <v>0</v>
      </c>
      <c r="BP265" s="37">
        <f t="shared" si="152"/>
        <v>0</v>
      </c>
      <c r="BQ265" s="37"/>
      <c r="BR265" s="37"/>
      <c r="BS265" s="37">
        <f t="shared" si="153"/>
        <v>0</v>
      </c>
      <c r="BT265" s="37">
        <f t="shared" si="154"/>
        <v>0</v>
      </c>
      <c r="BU265" s="37"/>
      <c r="BV265" s="37"/>
      <c r="BW265" s="37">
        <f t="shared" si="155"/>
        <v>0</v>
      </c>
      <c r="BX265" s="37">
        <f t="shared" si="156"/>
        <v>0</v>
      </c>
      <c r="BY265" s="37"/>
      <c r="BZ265" s="37"/>
      <c r="CA265" s="37">
        <f t="shared" si="157"/>
        <v>0</v>
      </c>
      <c r="CB265" s="37">
        <f t="shared" si="158"/>
        <v>0</v>
      </c>
      <c r="CC265" s="37"/>
      <c r="CD265" s="37"/>
      <c r="CE265" s="37">
        <f t="shared" si="159"/>
        <v>0</v>
      </c>
      <c r="CF265" s="37">
        <f t="shared" si="160"/>
        <v>0</v>
      </c>
      <c r="CG265" s="37"/>
      <c r="CH265" s="37"/>
      <c r="CI265" s="37">
        <f t="shared" si="161"/>
        <v>0</v>
      </c>
      <c r="CJ265" s="37">
        <f t="shared" si="162"/>
        <v>0</v>
      </c>
      <c r="CK265" s="37"/>
      <c r="CL265" s="37"/>
      <c r="CM265" s="37">
        <f t="shared" si="163"/>
        <v>0</v>
      </c>
      <c r="CN265" s="37">
        <f t="shared" si="164"/>
        <v>0</v>
      </c>
      <c r="CO265" s="37"/>
      <c r="CP265" s="37"/>
      <c r="CQ265" s="37">
        <f t="shared" si="165"/>
        <v>0</v>
      </c>
      <c r="CR265" s="37">
        <f t="shared" si="166"/>
        <v>0</v>
      </c>
      <c r="CS265" s="37"/>
      <c r="CT265" s="37"/>
      <c r="CU265" s="37">
        <f t="shared" si="167"/>
        <v>0</v>
      </c>
      <c r="CV265" s="37">
        <f t="shared" si="168"/>
        <v>0</v>
      </c>
      <c r="CW265" s="37"/>
      <c r="CX265" s="37"/>
      <c r="CY265" s="37">
        <f t="shared" si="169"/>
        <v>0</v>
      </c>
      <c r="CZ265" s="37">
        <f t="shared" si="170"/>
        <v>0</v>
      </c>
      <c r="DA265" s="37"/>
      <c r="DB265" s="37"/>
      <c r="DC265" s="37">
        <f t="shared" si="171"/>
        <v>0</v>
      </c>
      <c r="DD265" s="37">
        <f t="shared" si="172"/>
        <v>0</v>
      </c>
      <c r="DE265" s="37"/>
      <c r="DF265" s="37"/>
      <c r="DG265" s="37">
        <f t="shared" si="173"/>
        <v>0</v>
      </c>
      <c r="DH265" s="37">
        <f t="shared" si="174"/>
        <v>0</v>
      </c>
      <c r="DI265" s="37"/>
      <c r="DJ265" s="37"/>
      <c r="DK265" s="37">
        <f t="shared" si="175"/>
        <v>0</v>
      </c>
      <c r="DL265" s="37">
        <f t="shared" si="176"/>
        <v>0</v>
      </c>
      <c r="DM265" s="37"/>
      <c r="DN265" s="37"/>
      <c r="DO265" s="37">
        <f t="shared" si="177"/>
        <v>0</v>
      </c>
      <c r="DP265" s="37">
        <f t="shared" si="178"/>
        <v>0</v>
      </c>
      <c r="DQ265" s="37"/>
      <c r="DR265" s="37"/>
      <c r="DS265" s="37">
        <f t="shared" si="179"/>
        <v>0</v>
      </c>
      <c r="DT265" s="37">
        <f t="shared" si="180"/>
        <v>0</v>
      </c>
      <c r="DU265" s="37"/>
      <c r="DV265" s="37"/>
      <c r="DW265" s="37">
        <f t="shared" si="181"/>
        <v>0</v>
      </c>
      <c r="DX265" s="37">
        <f t="shared" si="182"/>
        <v>0</v>
      </c>
      <c r="DY265" s="37"/>
      <c r="DZ265" s="37"/>
      <c r="EA265" s="37">
        <f t="shared" si="183"/>
        <v>0</v>
      </c>
      <c r="EB265" s="37">
        <f t="shared" si="184"/>
        <v>0</v>
      </c>
      <c r="EC265" s="37">
        <f t="shared" si="187"/>
        <v>35</v>
      </c>
      <c r="ED265" s="37">
        <f t="shared" si="185"/>
        <v>38969933.449999996</v>
      </c>
      <c r="EE265" s="37">
        <f t="shared" si="186"/>
        <v>43646325.464</v>
      </c>
      <c r="EF265" s="38" t="s">
        <v>1532</v>
      </c>
      <c r="EG265" s="63" t="s">
        <v>1741</v>
      </c>
      <c r="EH265" s="63" t="s">
        <v>1742</v>
      </c>
      <c r="EI265" s="63"/>
      <c r="EJ265" s="63"/>
      <c r="EK265" s="63"/>
      <c r="EL265" s="63"/>
      <c r="EM265" s="63"/>
      <c r="EN265" s="63"/>
      <c r="EO265" s="63"/>
      <c r="EP265" s="63"/>
      <c r="EQ265" s="63"/>
    </row>
    <row r="266" spans="1:147" ht="19.5" customHeight="1">
      <c r="A266" s="28"/>
      <c r="B266" s="63" t="s">
        <v>1723</v>
      </c>
      <c r="C266" s="63" t="s">
        <v>1743</v>
      </c>
      <c r="D266" s="63" t="s">
        <v>1744</v>
      </c>
      <c r="E266" s="63" t="s">
        <v>1744</v>
      </c>
      <c r="F266" s="63" t="s">
        <v>858</v>
      </c>
      <c r="G266" s="63" t="s">
        <v>758</v>
      </c>
      <c r="H266" s="63" t="s">
        <v>860</v>
      </c>
      <c r="I266" s="63">
        <v>100</v>
      </c>
      <c r="J266" s="63">
        <v>710000000</v>
      </c>
      <c r="K266" s="63" t="s">
        <v>1745</v>
      </c>
      <c r="L266" s="63" t="s">
        <v>1711</v>
      </c>
      <c r="M266" s="63" t="s">
        <v>359</v>
      </c>
      <c r="N266" s="63" t="s">
        <v>1712</v>
      </c>
      <c r="O266" s="63" t="s">
        <v>1713</v>
      </c>
      <c r="P266" s="63"/>
      <c r="Q266" s="63"/>
      <c r="R266" s="63" t="s">
        <v>1626</v>
      </c>
      <c r="S266" s="63" t="s">
        <v>1734</v>
      </c>
      <c r="T266" s="63">
        <v>0</v>
      </c>
      <c r="U266" s="63">
        <v>100</v>
      </c>
      <c r="V266" s="63">
        <v>0</v>
      </c>
      <c r="W266" s="63" t="s">
        <v>1746</v>
      </c>
      <c r="X266" s="63" t="s">
        <v>886</v>
      </c>
      <c r="Y266" s="37">
        <v>155125</v>
      </c>
      <c r="Z266" s="37">
        <v>236</v>
      </c>
      <c r="AA266" s="37">
        <f aca="true" t="shared" si="188" ref="AA266:AA278">Y266*Z266</f>
        <v>36609500</v>
      </c>
      <c r="AB266" s="37">
        <f aca="true" t="shared" si="189" ref="AB266:AB278">IF(X266="С НДС",AA266*1.12,AA266)</f>
        <v>41002640.00000001</v>
      </c>
      <c r="AC266" s="37">
        <v>155125</v>
      </c>
      <c r="AD266" s="37">
        <v>247.8</v>
      </c>
      <c r="AE266" s="37">
        <f aca="true" t="shared" si="190" ref="AE266:AE278">AC266*AD266</f>
        <v>38439975</v>
      </c>
      <c r="AF266" s="37">
        <f aca="true" t="shared" si="191" ref="AF266:AF278">IF(X266="С НДС",AE266*1.12,AE266)</f>
        <v>43052772.00000001</v>
      </c>
      <c r="AG266" s="37">
        <v>155125</v>
      </c>
      <c r="AH266" s="37">
        <v>256.47</v>
      </c>
      <c r="AI266" s="37">
        <f aca="true" t="shared" si="192" ref="AI266:AI278">AG266*AH266</f>
        <v>39784908.75000001</v>
      </c>
      <c r="AJ266" s="37">
        <f aca="true" t="shared" si="193" ref="AJ266:AJ278">IF(X266="С НДС",AI266*1.12,AI266)</f>
        <v>44559097.80000001</v>
      </c>
      <c r="AK266" s="37">
        <v>155125</v>
      </c>
      <c r="AL266" s="37">
        <v>265.44</v>
      </c>
      <c r="AM266" s="37">
        <f aca="true" t="shared" si="194" ref="AM266:AM278">AK266*AL266</f>
        <v>41176380</v>
      </c>
      <c r="AN266" s="37">
        <f aca="true" t="shared" si="195" ref="AN266:AN278">IF(X266="С НДС",AM266*1.12,AM266)</f>
        <v>46117545.6</v>
      </c>
      <c r="AO266" s="37">
        <v>155125</v>
      </c>
      <c r="AP266" s="37">
        <v>274.73</v>
      </c>
      <c r="AQ266" s="37">
        <f aca="true" t="shared" si="196" ref="AQ266:AQ278">AO266*AP266</f>
        <v>42617491.25</v>
      </c>
      <c r="AR266" s="37">
        <f aca="true" t="shared" si="197" ref="AR266:AR278">IF(X266="С НДС",AQ266*1.12,AQ266)</f>
        <v>47731590.2</v>
      </c>
      <c r="AS266" s="37"/>
      <c r="AT266" s="37"/>
      <c r="AU266" s="37">
        <f aca="true" t="shared" si="198" ref="AU266:AU278">AS266*AT266</f>
        <v>0</v>
      </c>
      <c r="AV266" s="37">
        <f aca="true" t="shared" si="199" ref="AV266:AV278">IF(X266="С НДС",AU266*1.12,AU266)</f>
        <v>0</v>
      </c>
      <c r="AW266" s="37"/>
      <c r="AX266" s="37"/>
      <c r="AY266" s="37">
        <f aca="true" t="shared" si="200" ref="AY266:AY278">AW266*AX266</f>
        <v>0</v>
      </c>
      <c r="AZ266" s="37">
        <f aca="true" t="shared" si="201" ref="AZ266:AZ278">IF(AB266="С НДС",AY266*1.12,AY266)</f>
        <v>0</v>
      </c>
      <c r="BA266" s="37"/>
      <c r="BB266" s="37"/>
      <c r="BC266" s="37">
        <f aca="true" t="shared" si="202" ref="BC266:BC278">BA266*BB266</f>
        <v>0</v>
      </c>
      <c r="BD266" s="37">
        <f aca="true" t="shared" si="203" ref="BD266:BD278">IF(AF266="С НДС",BC266*1.12,BC266)</f>
        <v>0</v>
      </c>
      <c r="BE266" s="37"/>
      <c r="BF266" s="37"/>
      <c r="BG266" s="37">
        <f aca="true" t="shared" si="204" ref="BG266:BG278">BE266*BF266</f>
        <v>0</v>
      </c>
      <c r="BH266" s="37">
        <f aca="true" t="shared" si="205" ref="BH266:BH278">IF(AJ266="С НДС",BG266*1.12,BG266)</f>
        <v>0</v>
      </c>
      <c r="BI266" s="37"/>
      <c r="BJ266" s="37"/>
      <c r="BK266" s="37">
        <f aca="true" t="shared" si="206" ref="BK266:BK278">BI266*BJ266</f>
        <v>0</v>
      </c>
      <c r="BL266" s="37">
        <f aca="true" t="shared" si="207" ref="BL266:BL278">IF(AN266="С НДС",BK266*1.12,BK266)</f>
        <v>0</v>
      </c>
      <c r="BM266" s="37"/>
      <c r="BN266" s="37"/>
      <c r="BO266" s="37">
        <f aca="true" t="shared" si="208" ref="BO266:BO278">BM266*BN266</f>
        <v>0</v>
      </c>
      <c r="BP266" s="37">
        <f aca="true" t="shared" si="209" ref="BP266:BP278">IF(AR266="С НДС",BO266*1.12,BO266)</f>
        <v>0</v>
      </c>
      <c r="BQ266" s="37"/>
      <c r="BR266" s="37"/>
      <c r="BS266" s="37">
        <f aca="true" t="shared" si="210" ref="BS266:BS278">BQ266*BR266</f>
        <v>0</v>
      </c>
      <c r="BT266" s="37">
        <f aca="true" t="shared" si="211" ref="BT266:BT278">IF(AV266="С НДС",BS266*1.12,BS266)</f>
        <v>0</v>
      </c>
      <c r="BU266" s="37"/>
      <c r="BV266" s="37"/>
      <c r="BW266" s="37">
        <f aca="true" t="shared" si="212" ref="BW266:BW278">BU266*BV266</f>
        <v>0</v>
      </c>
      <c r="BX266" s="37">
        <f aca="true" t="shared" si="213" ref="BX266:BX278">IF(AZ266="С НДС",BW266*1.12,BW266)</f>
        <v>0</v>
      </c>
      <c r="BY266" s="37"/>
      <c r="BZ266" s="37"/>
      <c r="CA266" s="37">
        <f aca="true" t="shared" si="214" ref="CA266:CA278">BY266*BZ266</f>
        <v>0</v>
      </c>
      <c r="CB266" s="37">
        <f aca="true" t="shared" si="215" ref="CB266:CB278">IF(BD266="С НДС",CA266*1.12,CA266)</f>
        <v>0</v>
      </c>
      <c r="CC266" s="37"/>
      <c r="CD266" s="37"/>
      <c r="CE266" s="37">
        <f aca="true" t="shared" si="216" ref="CE266:CE278">CC266*CD266</f>
        <v>0</v>
      </c>
      <c r="CF266" s="37">
        <f aca="true" t="shared" si="217" ref="CF266:CF278">IF(BH266="С НДС",CE266*1.12,CE266)</f>
        <v>0</v>
      </c>
      <c r="CG266" s="37"/>
      <c r="CH266" s="37"/>
      <c r="CI266" s="37">
        <f aca="true" t="shared" si="218" ref="CI266:CI278">CG266*CH266</f>
        <v>0</v>
      </c>
      <c r="CJ266" s="37">
        <f aca="true" t="shared" si="219" ref="CJ266:CJ278">IF(BL266="С НДС",CI266*1.12,CI266)</f>
        <v>0</v>
      </c>
      <c r="CK266" s="37"/>
      <c r="CL266" s="37"/>
      <c r="CM266" s="37">
        <f aca="true" t="shared" si="220" ref="CM266:CM278">CK266*CL266</f>
        <v>0</v>
      </c>
      <c r="CN266" s="37">
        <f aca="true" t="shared" si="221" ref="CN266:CN278">IF(BP266="С НДС",CM266*1.12,CM266)</f>
        <v>0</v>
      </c>
      <c r="CO266" s="37"/>
      <c r="CP266" s="37"/>
      <c r="CQ266" s="37">
        <f aca="true" t="shared" si="222" ref="CQ266:CQ278">CO266*CP266</f>
        <v>0</v>
      </c>
      <c r="CR266" s="37">
        <f aca="true" t="shared" si="223" ref="CR266:CR278">IF(BT266="С НДС",CQ266*1.12,CQ266)</f>
        <v>0</v>
      </c>
      <c r="CS266" s="37"/>
      <c r="CT266" s="37"/>
      <c r="CU266" s="37">
        <f aca="true" t="shared" si="224" ref="CU266:CU278">CS266*CT266</f>
        <v>0</v>
      </c>
      <c r="CV266" s="37">
        <f aca="true" t="shared" si="225" ref="CV266:CV278">IF(BX266="С НДС",CU266*1.12,CU266)</f>
        <v>0</v>
      </c>
      <c r="CW266" s="37"/>
      <c r="CX266" s="37"/>
      <c r="CY266" s="37">
        <f aca="true" t="shared" si="226" ref="CY266:CY278">CW266*CX266</f>
        <v>0</v>
      </c>
      <c r="CZ266" s="37">
        <f aca="true" t="shared" si="227" ref="CZ266:CZ278">IF(CB266="С НДС",CY266*1.12,CY266)</f>
        <v>0</v>
      </c>
      <c r="DA266" s="37"/>
      <c r="DB266" s="37"/>
      <c r="DC266" s="37">
        <f aca="true" t="shared" si="228" ref="DC266:DC278">DA266*DB266</f>
        <v>0</v>
      </c>
      <c r="DD266" s="37">
        <f aca="true" t="shared" si="229" ref="DD266:DD278">IF(CF266="С НДС",DC266*1.12,DC266)</f>
        <v>0</v>
      </c>
      <c r="DE266" s="37"/>
      <c r="DF266" s="37"/>
      <c r="DG266" s="37">
        <f aca="true" t="shared" si="230" ref="DG266:DG278">DE266*DF266</f>
        <v>0</v>
      </c>
      <c r="DH266" s="37">
        <f aca="true" t="shared" si="231" ref="DH266:DH278">IF(CJ266="С НДС",DG266*1.12,DG266)</f>
        <v>0</v>
      </c>
      <c r="DI266" s="37"/>
      <c r="DJ266" s="37"/>
      <c r="DK266" s="37">
        <f aca="true" t="shared" si="232" ref="DK266:DK278">DI266*DJ266</f>
        <v>0</v>
      </c>
      <c r="DL266" s="37">
        <f aca="true" t="shared" si="233" ref="DL266:DL278">IF(CN266="С НДС",DK266*1.12,DK266)</f>
        <v>0</v>
      </c>
      <c r="DM266" s="37"/>
      <c r="DN266" s="37"/>
      <c r="DO266" s="37">
        <f aca="true" t="shared" si="234" ref="DO266:DO278">DM266*DN266</f>
        <v>0</v>
      </c>
      <c r="DP266" s="37">
        <f aca="true" t="shared" si="235" ref="DP266:DP278">IF(CR266="С НДС",DO266*1.12,DO266)</f>
        <v>0</v>
      </c>
      <c r="DQ266" s="37"/>
      <c r="DR266" s="37"/>
      <c r="DS266" s="37">
        <f aca="true" t="shared" si="236" ref="DS266:DS278">DQ266*DR266</f>
        <v>0</v>
      </c>
      <c r="DT266" s="37">
        <f aca="true" t="shared" si="237" ref="DT266:DT278">IF(CV266="С НДС",DS266*1.12,DS266)</f>
        <v>0</v>
      </c>
      <c r="DU266" s="37"/>
      <c r="DV266" s="37"/>
      <c r="DW266" s="37">
        <f aca="true" t="shared" si="238" ref="DW266:DW278">DU266*DV266</f>
        <v>0</v>
      </c>
      <c r="DX266" s="37">
        <f aca="true" t="shared" si="239" ref="DX266:DX278">IF(CZ266="С НДС",DW266*1.12,DW266)</f>
        <v>0</v>
      </c>
      <c r="DY266" s="37"/>
      <c r="DZ266" s="37"/>
      <c r="EA266" s="37">
        <f aca="true" t="shared" si="240" ref="EA266:EA278">DY266*DZ266</f>
        <v>0</v>
      </c>
      <c r="EB266" s="37">
        <f aca="true" t="shared" si="241" ref="EB266:EB278">IF(DD266="С НДС",EA266*1.12,EA266)</f>
        <v>0</v>
      </c>
      <c r="EC266" s="37">
        <f t="shared" si="187"/>
        <v>775625</v>
      </c>
      <c r="ED266" s="37">
        <v>0</v>
      </c>
      <c r="EE266" s="37">
        <v>0</v>
      </c>
      <c r="EF266" s="38" t="s">
        <v>1532</v>
      </c>
      <c r="EG266" s="63" t="s">
        <v>1747</v>
      </c>
      <c r="EH266" s="63" t="s">
        <v>1748</v>
      </c>
      <c r="EI266" s="63"/>
      <c r="EJ266" s="63"/>
      <c r="EK266" s="63"/>
      <c r="EL266" s="63"/>
      <c r="EM266" s="63"/>
      <c r="EN266" s="63"/>
      <c r="EO266" s="63"/>
      <c r="EP266" s="63"/>
      <c r="EQ266" s="63"/>
    </row>
    <row r="267" spans="1:147" ht="19.5" customHeight="1">
      <c r="A267" s="28"/>
      <c r="B267" s="63" t="s">
        <v>2124</v>
      </c>
      <c r="C267" s="63" t="s">
        <v>1743</v>
      </c>
      <c r="D267" s="63" t="s">
        <v>1744</v>
      </c>
      <c r="E267" s="63" t="s">
        <v>1744</v>
      </c>
      <c r="F267" s="63" t="s">
        <v>858</v>
      </c>
      <c r="G267" s="63" t="s">
        <v>758</v>
      </c>
      <c r="H267" s="63" t="s">
        <v>860</v>
      </c>
      <c r="I267" s="63">
        <v>100</v>
      </c>
      <c r="J267" s="63">
        <v>710000000</v>
      </c>
      <c r="K267" s="63" t="s">
        <v>1745</v>
      </c>
      <c r="L267" s="63" t="s">
        <v>1711</v>
      </c>
      <c r="M267" s="63" t="s">
        <v>359</v>
      </c>
      <c r="N267" s="63" t="s">
        <v>1712</v>
      </c>
      <c r="O267" s="63" t="s">
        <v>1713</v>
      </c>
      <c r="P267" s="63"/>
      <c r="Q267" s="63"/>
      <c r="R267" s="63" t="s">
        <v>1626</v>
      </c>
      <c r="S267" s="63" t="s">
        <v>1734</v>
      </c>
      <c r="T267" s="63">
        <v>0</v>
      </c>
      <c r="U267" s="63">
        <v>100</v>
      </c>
      <c r="V267" s="63">
        <v>0</v>
      </c>
      <c r="W267" s="63" t="s">
        <v>1746</v>
      </c>
      <c r="X267" s="63" t="s">
        <v>886</v>
      </c>
      <c r="Y267" s="37">
        <v>137128.95</v>
      </c>
      <c r="Z267" s="37">
        <v>236</v>
      </c>
      <c r="AA267" s="37">
        <f>Y267*Z267</f>
        <v>32362432.200000003</v>
      </c>
      <c r="AB267" s="37">
        <f>IF(X267="С НДС",AA267*1.12,AA267)</f>
        <v>36245924.06400001</v>
      </c>
      <c r="AC267" s="37">
        <v>155125</v>
      </c>
      <c r="AD267" s="37">
        <v>247.8</v>
      </c>
      <c r="AE267" s="37">
        <f>AC267*AD267</f>
        <v>38439975</v>
      </c>
      <c r="AF267" s="37">
        <f>IF(X267="С НДС",AE267*1.12,AE267)</f>
        <v>43052772.00000001</v>
      </c>
      <c r="AG267" s="37">
        <v>155125</v>
      </c>
      <c r="AH267" s="37">
        <v>256.47</v>
      </c>
      <c r="AI267" s="37">
        <f>AG267*AH267</f>
        <v>39784908.75000001</v>
      </c>
      <c r="AJ267" s="37">
        <f>IF(X267="С НДС",AI267*1.12,AI267)</f>
        <v>44559097.80000001</v>
      </c>
      <c r="AK267" s="37">
        <v>155125</v>
      </c>
      <c r="AL267" s="37">
        <v>265.44</v>
      </c>
      <c r="AM267" s="37">
        <f>AK267*AL267</f>
        <v>41176380</v>
      </c>
      <c r="AN267" s="37">
        <f>IF(X267="С НДС",AM267*1.12,AM267)</f>
        <v>46117545.6</v>
      </c>
      <c r="AO267" s="37">
        <v>155125</v>
      </c>
      <c r="AP267" s="37">
        <v>274.73</v>
      </c>
      <c r="AQ267" s="37">
        <f>AO267*AP267</f>
        <v>42617491.25</v>
      </c>
      <c r="AR267" s="37">
        <f>IF(X267="С НДС",AQ267*1.12,AQ267)</f>
        <v>47731590.2</v>
      </c>
      <c r="AS267" s="37"/>
      <c r="AT267" s="37"/>
      <c r="AU267" s="37">
        <f>AS267*AT267</f>
        <v>0</v>
      </c>
      <c r="AV267" s="37">
        <f>IF(X267="С НДС",AU267*1.12,AU267)</f>
        <v>0</v>
      </c>
      <c r="AW267" s="37"/>
      <c r="AX267" s="37"/>
      <c r="AY267" s="37">
        <f>AW267*AX267</f>
        <v>0</v>
      </c>
      <c r="AZ267" s="37">
        <f>IF(AB267="С НДС",AY267*1.12,AY267)</f>
        <v>0</v>
      </c>
      <c r="BA267" s="37"/>
      <c r="BB267" s="37"/>
      <c r="BC267" s="37">
        <f>BA267*BB267</f>
        <v>0</v>
      </c>
      <c r="BD267" s="37">
        <f>IF(AF267="С НДС",BC267*1.12,BC267)</f>
        <v>0</v>
      </c>
      <c r="BE267" s="37"/>
      <c r="BF267" s="37"/>
      <c r="BG267" s="37">
        <f>BE267*BF267</f>
        <v>0</v>
      </c>
      <c r="BH267" s="37">
        <f>IF(AJ267="С НДС",BG267*1.12,BG267)</f>
        <v>0</v>
      </c>
      <c r="BI267" s="37"/>
      <c r="BJ267" s="37"/>
      <c r="BK267" s="37">
        <f>BI267*BJ267</f>
        <v>0</v>
      </c>
      <c r="BL267" s="37">
        <f>IF(AN267="С НДС",BK267*1.12,BK267)</f>
        <v>0</v>
      </c>
      <c r="BM267" s="37"/>
      <c r="BN267" s="37"/>
      <c r="BO267" s="37">
        <f>BM267*BN267</f>
        <v>0</v>
      </c>
      <c r="BP267" s="37">
        <f>IF(AR267="С НДС",BO267*1.12,BO267)</f>
        <v>0</v>
      </c>
      <c r="BQ267" s="37"/>
      <c r="BR267" s="37"/>
      <c r="BS267" s="37">
        <f>BQ267*BR267</f>
        <v>0</v>
      </c>
      <c r="BT267" s="37">
        <f>IF(AV267="С НДС",BS267*1.12,BS267)</f>
        <v>0</v>
      </c>
      <c r="BU267" s="37"/>
      <c r="BV267" s="37"/>
      <c r="BW267" s="37">
        <f>BU267*BV267</f>
        <v>0</v>
      </c>
      <c r="BX267" s="37">
        <f>IF(AZ267="С НДС",BW267*1.12,BW267)</f>
        <v>0</v>
      </c>
      <c r="BY267" s="37"/>
      <c r="BZ267" s="37"/>
      <c r="CA267" s="37">
        <f>BY267*BZ267</f>
        <v>0</v>
      </c>
      <c r="CB267" s="37">
        <f>IF(BD267="С НДС",CA267*1.12,CA267)</f>
        <v>0</v>
      </c>
      <c r="CC267" s="37"/>
      <c r="CD267" s="37"/>
      <c r="CE267" s="37">
        <f>CC267*CD267</f>
        <v>0</v>
      </c>
      <c r="CF267" s="37">
        <f>IF(BH267="С НДС",CE267*1.12,CE267)</f>
        <v>0</v>
      </c>
      <c r="CG267" s="37"/>
      <c r="CH267" s="37"/>
      <c r="CI267" s="37">
        <f>CG267*CH267</f>
        <v>0</v>
      </c>
      <c r="CJ267" s="37">
        <f>IF(BL267="С НДС",CI267*1.12,CI267)</f>
        <v>0</v>
      </c>
      <c r="CK267" s="37"/>
      <c r="CL267" s="37"/>
      <c r="CM267" s="37">
        <f>CK267*CL267</f>
        <v>0</v>
      </c>
      <c r="CN267" s="37">
        <f>IF(BP267="С НДС",CM267*1.12,CM267)</f>
        <v>0</v>
      </c>
      <c r="CO267" s="37"/>
      <c r="CP267" s="37"/>
      <c r="CQ267" s="37">
        <f>CO267*CP267</f>
        <v>0</v>
      </c>
      <c r="CR267" s="37">
        <f>IF(BT267="С НДС",CQ267*1.12,CQ267)</f>
        <v>0</v>
      </c>
      <c r="CS267" s="37"/>
      <c r="CT267" s="37"/>
      <c r="CU267" s="37">
        <f>CS267*CT267</f>
        <v>0</v>
      </c>
      <c r="CV267" s="37">
        <f>IF(BX267="С НДС",CU267*1.12,CU267)</f>
        <v>0</v>
      </c>
      <c r="CW267" s="37"/>
      <c r="CX267" s="37"/>
      <c r="CY267" s="37">
        <f>CW267*CX267</f>
        <v>0</v>
      </c>
      <c r="CZ267" s="37">
        <f>IF(CB267="С НДС",CY267*1.12,CY267)</f>
        <v>0</v>
      </c>
      <c r="DA267" s="37"/>
      <c r="DB267" s="37"/>
      <c r="DC267" s="37">
        <f>DA267*DB267</f>
        <v>0</v>
      </c>
      <c r="DD267" s="37">
        <f>IF(CF267="С НДС",DC267*1.12,DC267)</f>
        <v>0</v>
      </c>
      <c r="DE267" s="37"/>
      <c r="DF267" s="37"/>
      <c r="DG267" s="37">
        <f>DE267*DF267</f>
        <v>0</v>
      </c>
      <c r="DH267" s="37">
        <f>IF(CJ267="С НДС",DG267*1.12,DG267)</f>
        <v>0</v>
      </c>
      <c r="DI267" s="37"/>
      <c r="DJ267" s="37"/>
      <c r="DK267" s="37">
        <f>DI267*DJ267</f>
        <v>0</v>
      </c>
      <c r="DL267" s="37">
        <f>IF(CN267="С НДС",DK267*1.12,DK267)</f>
        <v>0</v>
      </c>
      <c r="DM267" s="37"/>
      <c r="DN267" s="37"/>
      <c r="DO267" s="37">
        <f>DM267*DN267</f>
        <v>0</v>
      </c>
      <c r="DP267" s="37">
        <f>IF(CR267="С НДС",DO267*1.12,DO267)</f>
        <v>0</v>
      </c>
      <c r="DQ267" s="37"/>
      <c r="DR267" s="37"/>
      <c r="DS267" s="37">
        <f>DQ267*DR267</f>
        <v>0</v>
      </c>
      <c r="DT267" s="37">
        <f>IF(CV267="С НДС",DS267*1.12,DS267)</f>
        <v>0</v>
      </c>
      <c r="DU267" s="37"/>
      <c r="DV267" s="37"/>
      <c r="DW267" s="37">
        <f>DU267*DV267</f>
        <v>0</v>
      </c>
      <c r="DX267" s="37">
        <f>IF(CZ267="С НДС",DW267*1.12,DW267)</f>
        <v>0</v>
      </c>
      <c r="DY267" s="37"/>
      <c r="DZ267" s="37"/>
      <c r="EA267" s="37">
        <f>DY267*DZ267</f>
        <v>0</v>
      </c>
      <c r="EB267" s="37">
        <f>IF(DD267="С НДС",EA267*1.12,EA267)</f>
        <v>0</v>
      </c>
      <c r="EC267" s="37">
        <f>SUM(Y267,AC267,AG267,AK267,AO267)</f>
        <v>757628.95</v>
      </c>
      <c r="ED267" s="37">
        <f>SUM(AU267,AQ267,AM267,AE267,AA267,AI267)</f>
        <v>194381187.2</v>
      </c>
      <c r="EE267" s="37">
        <f>IF(X267="С НДС",ED267*1.12,ED267)</f>
        <v>217706929.664</v>
      </c>
      <c r="EF267" s="38" t="s">
        <v>1532</v>
      </c>
      <c r="EG267" s="63" t="s">
        <v>1747</v>
      </c>
      <c r="EH267" s="63" t="s">
        <v>1748</v>
      </c>
      <c r="EI267" s="63"/>
      <c r="EJ267" s="63"/>
      <c r="EK267" s="63"/>
      <c r="EL267" s="63"/>
      <c r="EM267" s="63"/>
      <c r="EN267" s="63"/>
      <c r="EO267" s="63"/>
      <c r="EP267" s="63"/>
      <c r="EQ267" s="63"/>
    </row>
    <row r="268" spans="1:147" ht="19.5" customHeight="1">
      <c r="A268" s="28"/>
      <c r="B268" s="63" t="s">
        <v>1724</v>
      </c>
      <c r="C268" s="63" t="s">
        <v>1743</v>
      </c>
      <c r="D268" s="63" t="s">
        <v>1744</v>
      </c>
      <c r="E268" s="63" t="s">
        <v>1744</v>
      </c>
      <c r="F268" s="63" t="s">
        <v>858</v>
      </c>
      <c r="G268" s="63" t="s">
        <v>758</v>
      </c>
      <c r="H268" s="63" t="s">
        <v>860</v>
      </c>
      <c r="I268" s="63">
        <v>100</v>
      </c>
      <c r="J268" s="63">
        <v>710000000</v>
      </c>
      <c r="K268" s="63" t="s">
        <v>1745</v>
      </c>
      <c r="L268" s="63" t="s">
        <v>1711</v>
      </c>
      <c r="M268" s="63" t="s">
        <v>359</v>
      </c>
      <c r="N268" s="63" t="s">
        <v>1712</v>
      </c>
      <c r="O268" s="63" t="s">
        <v>1713</v>
      </c>
      <c r="P268" s="63"/>
      <c r="Q268" s="63"/>
      <c r="R268" s="63" t="s">
        <v>1626</v>
      </c>
      <c r="S268" s="63" t="s">
        <v>1734</v>
      </c>
      <c r="T268" s="63">
        <v>0</v>
      </c>
      <c r="U268" s="63">
        <v>100</v>
      </c>
      <c r="V268" s="63">
        <v>0</v>
      </c>
      <c r="W268" s="63" t="s">
        <v>1746</v>
      </c>
      <c r="X268" s="63" t="s">
        <v>886</v>
      </c>
      <c r="Y268" s="37">
        <v>54750</v>
      </c>
      <c r="Z268" s="37">
        <v>430</v>
      </c>
      <c r="AA268" s="37">
        <f t="shared" si="188"/>
        <v>23542500</v>
      </c>
      <c r="AB268" s="37">
        <f t="shared" si="189"/>
        <v>26367600.000000004</v>
      </c>
      <c r="AC268" s="37">
        <v>54750</v>
      </c>
      <c r="AD268" s="37">
        <v>451.5</v>
      </c>
      <c r="AE268" s="37">
        <f t="shared" si="190"/>
        <v>24719625</v>
      </c>
      <c r="AF268" s="37">
        <f t="shared" si="191"/>
        <v>27685980.000000004</v>
      </c>
      <c r="AG268" s="37">
        <v>54750</v>
      </c>
      <c r="AH268" s="37">
        <v>467.3</v>
      </c>
      <c r="AI268" s="37">
        <f t="shared" si="192"/>
        <v>25584675</v>
      </c>
      <c r="AJ268" s="37">
        <f t="shared" si="193"/>
        <v>28654836.000000004</v>
      </c>
      <c r="AK268" s="37">
        <v>54750</v>
      </c>
      <c r="AL268" s="37">
        <v>483.66</v>
      </c>
      <c r="AM268" s="37">
        <f t="shared" si="194"/>
        <v>26480385</v>
      </c>
      <c r="AN268" s="37">
        <f t="shared" si="195"/>
        <v>29658031.200000003</v>
      </c>
      <c r="AO268" s="37">
        <v>54750</v>
      </c>
      <c r="AP268" s="37">
        <v>500.59</v>
      </c>
      <c r="AQ268" s="37">
        <f t="shared" si="196"/>
        <v>27407302.5</v>
      </c>
      <c r="AR268" s="37">
        <f t="shared" si="197"/>
        <v>30696178.800000004</v>
      </c>
      <c r="AS268" s="37"/>
      <c r="AT268" s="37"/>
      <c r="AU268" s="37">
        <f t="shared" si="198"/>
        <v>0</v>
      </c>
      <c r="AV268" s="37">
        <f t="shared" si="199"/>
        <v>0</v>
      </c>
      <c r="AW268" s="37"/>
      <c r="AX268" s="37"/>
      <c r="AY268" s="37">
        <f t="shared" si="200"/>
        <v>0</v>
      </c>
      <c r="AZ268" s="37">
        <f t="shared" si="201"/>
        <v>0</v>
      </c>
      <c r="BA268" s="37"/>
      <c r="BB268" s="37"/>
      <c r="BC268" s="37">
        <f t="shared" si="202"/>
        <v>0</v>
      </c>
      <c r="BD268" s="37">
        <f t="shared" si="203"/>
        <v>0</v>
      </c>
      <c r="BE268" s="37"/>
      <c r="BF268" s="37"/>
      <c r="BG268" s="37">
        <f t="shared" si="204"/>
        <v>0</v>
      </c>
      <c r="BH268" s="37">
        <f t="shared" si="205"/>
        <v>0</v>
      </c>
      <c r="BI268" s="37"/>
      <c r="BJ268" s="37"/>
      <c r="BK268" s="37">
        <f t="shared" si="206"/>
        <v>0</v>
      </c>
      <c r="BL268" s="37">
        <f t="shared" si="207"/>
        <v>0</v>
      </c>
      <c r="BM268" s="37"/>
      <c r="BN268" s="37"/>
      <c r="BO268" s="37">
        <f t="shared" si="208"/>
        <v>0</v>
      </c>
      <c r="BP268" s="37">
        <f t="shared" si="209"/>
        <v>0</v>
      </c>
      <c r="BQ268" s="37"/>
      <c r="BR268" s="37"/>
      <c r="BS268" s="37">
        <f t="shared" si="210"/>
        <v>0</v>
      </c>
      <c r="BT268" s="37">
        <f t="shared" si="211"/>
        <v>0</v>
      </c>
      <c r="BU268" s="37"/>
      <c r="BV268" s="37"/>
      <c r="BW268" s="37">
        <f t="shared" si="212"/>
        <v>0</v>
      </c>
      <c r="BX268" s="37">
        <f t="shared" si="213"/>
        <v>0</v>
      </c>
      <c r="BY268" s="37"/>
      <c r="BZ268" s="37"/>
      <c r="CA268" s="37">
        <f t="shared" si="214"/>
        <v>0</v>
      </c>
      <c r="CB268" s="37">
        <f t="shared" si="215"/>
        <v>0</v>
      </c>
      <c r="CC268" s="37"/>
      <c r="CD268" s="37"/>
      <c r="CE268" s="37">
        <f t="shared" si="216"/>
        <v>0</v>
      </c>
      <c r="CF268" s="37">
        <f t="shared" si="217"/>
        <v>0</v>
      </c>
      <c r="CG268" s="37"/>
      <c r="CH268" s="37"/>
      <c r="CI268" s="37">
        <f t="shared" si="218"/>
        <v>0</v>
      </c>
      <c r="CJ268" s="37">
        <f t="shared" si="219"/>
        <v>0</v>
      </c>
      <c r="CK268" s="37"/>
      <c r="CL268" s="37"/>
      <c r="CM268" s="37">
        <f t="shared" si="220"/>
        <v>0</v>
      </c>
      <c r="CN268" s="37">
        <f t="shared" si="221"/>
        <v>0</v>
      </c>
      <c r="CO268" s="37"/>
      <c r="CP268" s="37"/>
      <c r="CQ268" s="37">
        <f t="shared" si="222"/>
        <v>0</v>
      </c>
      <c r="CR268" s="37">
        <f t="shared" si="223"/>
        <v>0</v>
      </c>
      <c r="CS268" s="37"/>
      <c r="CT268" s="37"/>
      <c r="CU268" s="37">
        <f t="shared" si="224"/>
        <v>0</v>
      </c>
      <c r="CV268" s="37">
        <f t="shared" si="225"/>
        <v>0</v>
      </c>
      <c r="CW268" s="37"/>
      <c r="CX268" s="37"/>
      <c r="CY268" s="37">
        <f t="shared" si="226"/>
        <v>0</v>
      </c>
      <c r="CZ268" s="37">
        <f t="shared" si="227"/>
        <v>0</v>
      </c>
      <c r="DA268" s="37"/>
      <c r="DB268" s="37"/>
      <c r="DC268" s="37">
        <f t="shared" si="228"/>
        <v>0</v>
      </c>
      <c r="DD268" s="37">
        <f t="shared" si="229"/>
        <v>0</v>
      </c>
      <c r="DE268" s="37"/>
      <c r="DF268" s="37"/>
      <c r="DG268" s="37">
        <f t="shared" si="230"/>
        <v>0</v>
      </c>
      <c r="DH268" s="37">
        <f t="shared" si="231"/>
        <v>0</v>
      </c>
      <c r="DI268" s="37"/>
      <c r="DJ268" s="37"/>
      <c r="DK268" s="37">
        <f t="shared" si="232"/>
        <v>0</v>
      </c>
      <c r="DL268" s="37">
        <f t="shared" si="233"/>
        <v>0</v>
      </c>
      <c r="DM268" s="37"/>
      <c r="DN268" s="37"/>
      <c r="DO268" s="37">
        <f t="shared" si="234"/>
        <v>0</v>
      </c>
      <c r="DP268" s="37">
        <f t="shared" si="235"/>
        <v>0</v>
      </c>
      <c r="DQ268" s="37"/>
      <c r="DR268" s="37"/>
      <c r="DS268" s="37">
        <f t="shared" si="236"/>
        <v>0</v>
      </c>
      <c r="DT268" s="37">
        <f t="shared" si="237"/>
        <v>0</v>
      </c>
      <c r="DU268" s="37"/>
      <c r="DV268" s="37"/>
      <c r="DW268" s="37">
        <f t="shared" si="238"/>
        <v>0</v>
      </c>
      <c r="DX268" s="37">
        <f t="shared" si="239"/>
        <v>0</v>
      </c>
      <c r="DY268" s="37"/>
      <c r="DZ268" s="37"/>
      <c r="EA268" s="37">
        <f t="shared" si="240"/>
        <v>0</v>
      </c>
      <c r="EB268" s="37">
        <f t="shared" si="241"/>
        <v>0</v>
      </c>
      <c r="EC268" s="37">
        <f t="shared" si="187"/>
        <v>273750</v>
      </c>
      <c r="ED268" s="37">
        <v>0</v>
      </c>
      <c r="EE268" s="37">
        <v>0</v>
      </c>
      <c r="EF268" s="38" t="s">
        <v>1532</v>
      </c>
      <c r="EG268" s="63" t="s">
        <v>1749</v>
      </c>
      <c r="EH268" s="63" t="s">
        <v>1750</v>
      </c>
      <c r="EI268" s="63"/>
      <c r="EJ268" s="63"/>
      <c r="EK268" s="63"/>
      <c r="EL268" s="63"/>
      <c r="EM268" s="63"/>
      <c r="EN268" s="63"/>
      <c r="EO268" s="63"/>
      <c r="EP268" s="63"/>
      <c r="EQ268" s="63"/>
    </row>
    <row r="269" spans="1:147" ht="19.5" customHeight="1">
      <c r="A269" s="28"/>
      <c r="B269" s="63" t="s">
        <v>2125</v>
      </c>
      <c r="C269" s="63" t="s">
        <v>1743</v>
      </c>
      <c r="D269" s="63" t="s">
        <v>1744</v>
      </c>
      <c r="E269" s="63" t="s">
        <v>1744</v>
      </c>
      <c r="F269" s="63" t="s">
        <v>858</v>
      </c>
      <c r="G269" s="63" t="s">
        <v>758</v>
      </c>
      <c r="H269" s="63" t="s">
        <v>860</v>
      </c>
      <c r="I269" s="63">
        <v>100</v>
      </c>
      <c r="J269" s="63">
        <v>710000000</v>
      </c>
      <c r="K269" s="63" t="s">
        <v>1745</v>
      </c>
      <c r="L269" s="63" t="s">
        <v>1711</v>
      </c>
      <c r="M269" s="63" t="s">
        <v>359</v>
      </c>
      <c r="N269" s="63" t="s">
        <v>1712</v>
      </c>
      <c r="O269" s="63" t="s">
        <v>1713</v>
      </c>
      <c r="P269" s="63"/>
      <c r="Q269" s="63"/>
      <c r="R269" s="63" t="s">
        <v>1626</v>
      </c>
      <c r="S269" s="63" t="s">
        <v>1734</v>
      </c>
      <c r="T269" s="63">
        <v>0</v>
      </c>
      <c r="U269" s="63">
        <v>100</v>
      </c>
      <c r="V269" s="63">
        <v>0</v>
      </c>
      <c r="W269" s="63" t="s">
        <v>1746</v>
      </c>
      <c r="X269" s="63" t="s">
        <v>886</v>
      </c>
      <c r="Y269" s="37">
        <v>43681.84</v>
      </c>
      <c r="Z269" s="37">
        <v>430</v>
      </c>
      <c r="AA269" s="37">
        <f>Y269*Z269</f>
        <v>18783191.2</v>
      </c>
      <c r="AB269" s="37">
        <f>IF(X269="С НДС",AA269*1.12,AA269)</f>
        <v>21037174.144</v>
      </c>
      <c r="AC269" s="37">
        <v>54750</v>
      </c>
      <c r="AD269" s="37">
        <v>451.5</v>
      </c>
      <c r="AE269" s="37">
        <f>AC269*AD269</f>
        <v>24719625</v>
      </c>
      <c r="AF269" s="37">
        <f>IF(X269="С НДС",AE269*1.12,AE269)</f>
        <v>27685980.000000004</v>
      </c>
      <c r="AG269" s="37">
        <v>54750</v>
      </c>
      <c r="AH269" s="37">
        <v>467.3</v>
      </c>
      <c r="AI269" s="37">
        <f>AG269*AH269</f>
        <v>25584675</v>
      </c>
      <c r="AJ269" s="37">
        <f>IF(X269="С НДС",AI269*1.12,AI269)</f>
        <v>28654836.000000004</v>
      </c>
      <c r="AK269" s="37">
        <v>54750</v>
      </c>
      <c r="AL269" s="37">
        <v>483.66</v>
      </c>
      <c r="AM269" s="37">
        <f>AK269*AL269</f>
        <v>26480385</v>
      </c>
      <c r="AN269" s="37">
        <f>IF(X269="С НДС",AM269*1.12,AM269)</f>
        <v>29658031.200000003</v>
      </c>
      <c r="AO269" s="37">
        <v>54750</v>
      </c>
      <c r="AP269" s="37">
        <v>500.59</v>
      </c>
      <c r="AQ269" s="37">
        <f>AO269*AP269</f>
        <v>27407302.5</v>
      </c>
      <c r="AR269" s="37">
        <f>IF(X269="С НДС",AQ269*1.12,AQ269)</f>
        <v>30696178.800000004</v>
      </c>
      <c r="AS269" s="37"/>
      <c r="AT269" s="37"/>
      <c r="AU269" s="37">
        <f>AS269*AT269</f>
        <v>0</v>
      </c>
      <c r="AV269" s="37">
        <f>IF(X269="С НДС",AU269*1.12,AU269)</f>
        <v>0</v>
      </c>
      <c r="AW269" s="37"/>
      <c r="AX269" s="37"/>
      <c r="AY269" s="37">
        <f>AW269*AX269</f>
        <v>0</v>
      </c>
      <c r="AZ269" s="37">
        <f>IF(AB269="С НДС",AY269*1.12,AY269)</f>
        <v>0</v>
      </c>
      <c r="BA269" s="37"/>
      <c r="BB269" s="37"/>
      <c r="BC269" s="37">
        <f>BA269*BB269</f>
        <v>0</v>
      </c>
      <c r="BD269" s="37">
        <f>IF(AF269="С НДС",BC269*1.12,BC269)</f>
        <v>0</v>
      </c>
      <c r="BE269" s="37"/>
      <c r="BF269" s="37"/>
      <c r="BG269" s="37">
        <f>BE269*BF269</f>
        <v>0</v>
      </c>
      <c r="BH269" s="37">
        <f>IF(AJ269="С НДС",BG269*1.12,BG269)</f>
        <v>0</v>
      </c>
      <c r="BI269" s="37"/>
      <c r="BJ269" s="37"/>
      <c r="BK269" s="37">
        <f>BI269*BJ269</f>
        <v>0</v>
      </c>
      <c r="BL269" s="37">
        <f>IF(AN269="С НДС",BK269*1.12,BK269)</f>
        <v>0</v>
      </c>
      <c r="BM269" s="37"/>
      <c r="BN269" s="37"/>
      <c r="BO269" s="37">
        <f>BM269*BN269</f>
        <v>0</v>
      </c>
      <c r="BP269" s="37">
        <f>IF(AR269="С НДС",BO269*1.12,BO269)</f>
        <v>0</v>
      </c>
      <c r="BQ269" s="37"/>
      <c r="BR269" s="37"/>
      <c r="BS269" s="37">
        <f>BQ269*BR269</f>
        <v>0</v>
      </c>
      <c r="BT269" s="37">
        <f>IF(AV269="С НДС",BS269*1.12,BS269)</f>
        <v>0</v>
      </c>
      <c r="BU269" s="37"/>
      <c r="BV269" s="37"/>
      <c r="BW269" s="37">
        <f>BU269*BV269</f>
        <v>0</v>
      </c>
      <c r="BX269" s="37">
        <f>IF(AZ269="С НДС",BW269*1.12,BW269)</f>
        <v>0</v>
      </c>
      <c r="BY269" s="37"/>
      <c r="BZ269" s="37"/>
      <c r="CA269" s="37">
        <f>BY269*BZ269</f>
        <v>0</v>
      </c>
      <c r="CB269" s="37">
        <f>IF(BD269="С НДС",CA269*1.12,CA269)</f>
        <v>0</v>
      </c>
      <c r="CC269" s="37"/>
      <c r="CD269" s="37"/>
      <c r="CE269" s="37">
        <f>CC269*CD269</f>
        <v>0</v>
      </c>
      <c r="CF269" s="37">
        <f>IF(BH269="С НДС",CE269*1.12,CE269)</f>
        <v>0</v>
      </c>
      <c r="CG269" s="37"/>
      <c r="CH269" s="37"/>
      <c r="CI269" s="37">
        <f>CG269*CH269</f>
        <v>0</v>
      </c>
      <c r="CJ269" s="37">
        <f>IF(BL269="С НДС",CI269*1.12,CI269)</f>
        <v>0</v>
      </c>
      <c r="CK269" s="37"/>
      <c r="CL269" s="37"/>
      <c r="CM269" s="37">
        <f>CK269*CL269</f>
        <v>0</v>
      </c>
      <c r="CN269" s="37">
        <f>IF(BP269="С НДС",CM269*1.12,CM269)</f>
        <v>0</v>
      </c>
      <c r="CO269" s="37"/>
      <c r="CP269" s="37"/>
      <c r="CQ269" s="37">
        <f>CO269*CP269</f>
        <v>0</v>
      </c>
      <c r="CR269" s="37">
        <f>IF(BT269="С НДС",CQ269*1.12,CQ269)</f>
        <v>0</v>
      </c>
      <c r="CS269" s="37"/>
      <c r="CT269" s="37"/>
      <c r="CU269" s="37">
        <f>CS269*CT269</f>
        <v>0</v>
      </c>
      <c r="CV269" s="37">
        <f>IF(BX269="С НДС",CU269*1.12,CU269)</f>
        <v>0</v>
      </c>
      <c r="CW269" s="37"/>
      <c r="CX269" s="37"/>
      <c r="CY269" s="37">
        <f>CW269*CX269</f>
        <v>0</v>
      </c>
      <c r="CZ269" s="37">
        <f>IF(CB269="С НДС",CY269*1.12,CY269)</f>
        <v>0</v>
      </c>
      <c r="DA269" s="37"/>
      <c r="DB269" s="37"/>
      <c r="DC269" s="37">
        <f>DA269*DB269</f>
        <v>0</v>
      </c>
      <c r="DD269" s="37">
        <f>IF(CF269="С НДС",DC269*1.12,DC269)</f>
        <v>0</v>
      </c>
      <c r="DE269" s="37"/>
      <c r="DF269" s="37"/>
      <c r="DG269" s="37">
        <f>DE269*DF269</f>
        <v>0</v>
      </c>
      <c r="DH269" s="37">
        <f>IF(CJ269="С НДС",DG269*1.12,DG269)</f>
        <v>0</v>
      </c>
      <c r="DI269" s="37"/>
      <c r="DJ269" s="37"/>
      <c r="DK269" s="37">
        <f>DI269*DJ269</f>
        <v>0</v>
      </c>
      <c r="DL269" s="37">
        <f>IF(CN269="С НДС",DK269*1.12,DK269)</f>
        <v>0</v>
      </c>
      <c r="DM269" s="37"/>
      <c r="DN269" s="37"/>
      <c r="DO269" s="37">
        <f>DM269*DN269</f>
        <v>0</v>
      </c>
      <c r="DP269" s="37">
        <f>IF(CR269="С НДС",DO269*1.12,DO269)</f>
        <v>0</v>
      </c>
      <c r="DQ269" s="37"/>
      <c r="DR269" s="37"/>
      <c r="DS269" s="37">
        <f>DQ269*DR269</f>
        <v>0</v>
      </c>
      <c r="DT269" s="37">
        <f>IF(CV269="С НДС",DS269*1.12,DS269)</f>
        <v>0</v>
      </c>
      <c r="DU269" s="37"/>
      <c r="DV269" s="37"/>
      <c r="DW269" s="37">
        <f>DU269*DV269</f>
        <v>0</v>
      </c>
      <c r="DX269" s="37">
        <f>IF(CZ269="С НДС",DW269*1.12,DW269)</f>
        <v>0</v>
      </c>
      <c r="DY269" s="37"/>
      <c r="DZ269" s="37"/>
      <c r="EA269" s="37">
        <f>DY269*DZ269</f>
        <v>0</v>
      </c>
      <c r="EB269" s="37">
        <f>IF(DD269="С НДС",EA269*1.12,EA269)</f>
        <v>0</v>
      </c>
      <c r="EC269" s="37">
        <f>SUM(Y269,AC269,AG269,AK269,AO269)</f>
        <v>262681.83999999997</v>
      </c>
      <c r="ED269" s="37">
        <f>SUM(AU269,AQ269,AM269,AE269,AA269,AI269)</f>
        <v>122975178.7</v>
      </c>
      <c r="EE269" s="37">
        <f>IF(X269="С НДС",ED269*1.12,ED269)</f>
        <v>137732200.14400002</v>
      </c>
      <c r="EF269" s="38" t="s">
        <v>1532</v>
      </c>
      <c r="EG269" s="63" t="s">
        <v>1749</v>
      </c>
      <c r="EH269" s="63" t="s">
        <v>1750</v>
      </c>
      <c r="EI269" s="63"/>
      <c r="EJ269" s="63"/>
      <c r="EK269" s="63"/>
      <c r="EL269" s="63"/>
      <c r="EM269" s="63"/>
      <c r="EN269" s="63"/>
      <c r="EO269" s="63"/>
      <c r="EP269" s="63"/>
      <c r="EQ269" s="63"/>
    </row>
    <row r="270" spans="1:147" ht="19.5" customHeight="1">
      <c r="A270" s="28"/>
      <c r="B270" s="63" t="s">
        <v>1725</v>
      </c>
      <c r="C270" s="63" t="s">
        <v>1751</v>
      </c>
      <c r="D270" s="63" t="s">
        <v>1752</v>
      </c>
      <c r="E270" s="63" t="s">
        <v>1752</v>
      </c>
      <c r="F270" s="63" t="s">
        <v>858</v>
      </c>
      <c r="G270" s="63" t="s">
        <v>758</v>
      </c>
      <c r="H270" s="63" t="s">
        <v>860</v>
      </c>
      <c r="I270" s="63">
        <v>100</v>
      </c>
      <c r="J270" s="63">
        <v>710000000</v>
      </c>
      <c r="K270" s="63" t="s">
        <v>1745</v>
      </c>
      <c r="L270" s="63" t="s">
        <v>1711</v>
      </c>
      <c r="M270" s="63" t="s">
        <v>359</v>
      </c>
      <c r="N270" s="63" t="s">
        <v>1712</v>
      </c>
      <c r="O270" s="63" t="s">
        <v>1713</v>
      </c>
      <c r="P270" s="63"/>
      <c r="Q270" s="63"/>
      <c r="R270" s="63" t="s">
        <v>1626</v>
      </c>
      <c r="S270" s="63" t="s">
        <v>1734</v>
      </c>
      <c r="T270" s="63">
        <v>0</v>
      </c>
      <c r="U270" s="63">
        <v>100</v>
      </c>
      <c r="V270" s="63">
        <v>0</v>
      </c>
      <c r="W270" s="63" t="s">
        <v>1753</v>
      </c>
      <c r="X270" s="63" t="s">
        <v>886</v>
      </c>
      <c r="Y270" s="37">
        <v>77327</v>
      </c>
      <c r="Z270" s="37">
        <v>3156</v>
      </c>
      <c r="AA270" s="37">
        <f t="shared" si="188"/>
        <v>244044012</v>
      </c>
      <c r="AB270" s="37">
        <f t="shared" si="189"/>
        <v>273329293.44</v>
      </c>
      <c r="AC270" s="37">
        <v>82739.89</v>
      </c>
      <c r="AD270" s="37">
        <v>3313.8</v>
      </c>
      <c r="AE270" s="37">
        <f t="shared" si="190"/>
        <v>274183447.482</v>
      </c>
      <c r="AF270" s="37">
        <f t="shared" si="191"/>
        <v>307085461.17984</v>
      </c>
      <c r="AG270" s="37">
        <v>88531.68</v>
      </c>
      <c r="AH270" s="37">
        <v>3429.78</v>
      </c>
      <c r="AI270" s="37">
        <f t="shared" si="192"/>
        <v>303644185.4304</v>
      </c>
      <c r="AJ270" s="37">
        <f t="shared" si="193"/>
        <v>340081487.682048</v>
      </c>
      <c r="AK270" s="37">
        <v>94728.9</v>
      </c>
      <c r="AL270" s="37">
        <v>3549.82</v>
      </c>
      <c r="AM270" s="37">
        <f t="shared" si="194"/>
        <v>336270543.798</v>
      </c>
      <c r="AN270" s="37">
        <f t="shared" si="195"/>
        <v>376623009.05376</v>
      </c>
      <c r="AO270" s="37">
        <v>101360</v>
      </c>
      <c r="AP270" s="37">
        <v>3674.06</v>
      </c>
      <c r="AQ270" s="37">
        <f t="shared" si="196"/>
        <v>372402721.6</v>
      </c>
      <c r="AR270" s="37">
        <f t="shared" si="197"/>
        <v>417091048.1920001</v>
      </c>
      <c r="AS270" s="37"/>
      <c r="AT270" s="37"/>
      <c r="AU270" s="37">
        <f t="shared" si="198"/>
        <v>0</v>
      </c>
      <c r="AV270" s="37">
        <f t="shared" si="199"/>
        <v>0</v>
      </c>
      <c r="AW270" s="37"/>
      <c r="AX270" s="37"/>
      <c r="AY270" s="37">
        <f t="shared" si="200"/>
        <v>0</v>
      </c>
      <c r="AZ270" s="37">
        <f t="shared" si="201"/>
        <v>0</v>
      </c>
      <c r="BA270" s="37"/>
      <c r="BB270" s="37"/>
      <c r="BC270" s="37">
        <f t="shared" si="202"/>
        <v>0</v>
      </c>
      <c r="BD270" s="37">
        <f t="shared" si="203"/>
        <v>0</v>
      </c>
      <c r="BE270" s="37"/>
      <c r="BF270" s="37"/>
      <c r="BG270" s="37">
        <f t="shared" si="204"/>
        <v>0</v>
      </c>
      <c r="BH270" s="37">
        <f t="shared" si="205"/>
        <v>0</v>
      </c>
      <c r="BI270" s="37"/>
      <c r="BJ270" s="37"/>
      <c r="BK270" s="37">
        <f t="shared" si="206"/>
        <v>0</v>
      </c>
      <c r="BL270" s="37">
        <f t="shared" si="207"/>
        <v>0</v>
      </c>
      <c r="BM270" s="37"/>
      <c r="BN270" s="37"/>
      <c r="BO270" s="37">
        <f t="shared" si="208"/>
        <v>0</v>
      </c>
      <c r="BP270" s="37">
        <f t="shared" si="209"/>
        <v>0</v>
      </c>
      <c r="BQ270" s="37"/>
      <c r="BR270" s="37"/>
      <c r="BS270" s="37">
        <f t="shared" si="210"/>
        <v>0</v>
      </c>
      <c r="BT270" s="37">
        <f t="shared" si="211"/>
        <v>0</v>
      </c>
      <c r="BU270" s="37"/>
      <c r="BV270" s="37"/>
      <c r="BW270" s="37">
        <f t="shared" si="212"/>
        <v>0</v>
      </c>
      <c r="BX270" s="37">
        <f t="shared" si="213"/>
        <v>0</v>
      </c>
      <c r="BY270" s="37"/>
      <c r="BZ270" s="37"/>
      <c r="CA270" s="37">
        <f t="shared" si="214"/>
        <v>0</v>
      </c>
      <c r="CB270" s="37">
        <f t="shared" si="215"/>
        <v>0</v>
      </c>
      <c r="CC270" s="37"/>
      <c r="CD270" s="37"/>
      <c r="CE270" s="37">
        <f t="shared" si="216"/>
        <v>0</v>
      </c>
      <c r="CF270" s="37">
        <f t="shared" si="217"/>
        <v>0</v>
      </c>
      <c r="CG270" s="37"/>
      <c r="CH270" s="37"/>
      <c r="CI270" s="37">
        <f t="shared" si="218"/>
        <v>0</v>
      </c>
      <c r="CJ270" s="37">
        <f t="shared" si="219"/>
        <v>0</v>
      </c>
      <c r="CK270" s="37"/>
      <c r="CL270" s="37"/>
      <c r="CM270" s="37">
        <f t="shared" si="220"/>
        <v>0</v>
      </c>
      <c r="CN270" s="37">
        <f t="shared" si="221"/>
        <v>0</v>
      </c>
      <c r="CO270" s="37"/>
      <c r="CP270" s="37"/>
      <c r="CQ270" s="37">
        <f t="shared" si="222"/>
        <v>0</v>
      </c>
      <c r="CR270" s="37">
        <f t="shared" si="223"/>
        <v>0</v>
      </c>
      <c r="CS270" s="37"/>
      <c r="CT270" s="37"/>
      <c r="CU270" s="37">
        <f t="shared" si="224"/>
        <v>0</v>
      </c>
      <c r="CV270" s="37">
        <f t="shared" si="225"/>
        <v>0</v>
      </c>
      <c r="CW270" s="37"/>
      <c r="CX270" s="37"/>
      <c r="CY270" s="37">
        <f t="shared" si="226"/>
        <v>0</v>
      </c>
      <c r="CZ270" s="37">
        <f t="shared" si="227"/>
        <v>0</v>
      </c>
      <c r="DA270" s="37"/>
      <c r="DB270" s="37"/>
      <c r="DC270" s="37">
        <f t="shared" si="228"/>
        <v>0</v>
      </c>
      <c r="DD270" s="37">
        <f t="shared" si="229"/>
        <v>0</v>
      </c>
      <c r="DE270" s="37"/>
      <c r="DF270" s="37"/>
      <c r="DG270" s="37">
        <f t="shared" si="230"/>
        <v>0</v>
      </c>
      <c r="DH270" s="37">
        <f t="shared" si="231"/>
        <v>0</v>
      </c>
      <c r="DI270" s="37"/>
      <c r="DJ270" s="37"/>
      <c r="DK270" s="37">
        <f t="shared" si="232"/>
        <v>0</v>
      </c>
      <c r="DL270" s="37">
        <f t="shared" si="233"/>
        <v>0</v>
      </c>
      <c r="DM270" s="37"/>
      <c r="DN270" s="37"/>
      <c r="DO270" s="37">
        <f t="shared" si="234"/>
        <v>0</v>
      </c>
      <c r="DP270" s="37">
        <f t="shared" si="235"/>
        <v>0</v>
      </c>
      <c r="DQ270" s="37"/>
      <c r="DR270" s="37"/>
      <c r="DS270" s="37">
        <f t="shared" si="236"/>
        <v>0</v>
      </c>
      <c r="DT270" s="37">
        <f t="shared" si="237"/>
        <v>0</v>
      </c>
      <c r="DU270" s="37"/>
      <c r="DV270" s="37"/>
      <c r="DW270" s="37">
        <f t="shared" si="238"/>
        <v>0</v>
      </c>
      <c r="DX270" s="37">
        <f t="shared" si="239"/>
        <v>0</v>
      </c>
      <c r="DY270" s="37"/>
      <c r="DZ270" s="37"/>
      <c r="EA270" s="37">
        <f t="shared" si="240"/>
        <v>0</v>
      </c>
      <c r="EB270" s="37">
        <f t="shared" si="241"/>
        <v>0</v>
      </c>
      <c r="EC270" s="37">
        <f t="shared" si="187"/>
        <v>444687.47</v>
      </c>
      <c r="ED270" s="37">
        <v>0</v>
      </c>
      <c r="EE270" s="37">
        <v>0</v>
      </c>
      <c r="EF270" s="38" t="s">
        <v>1532</v>
      </c>
      <c r="EG270" s="63" t="s">
        <v>1754</v>
      </c>
      <c r="EH270" s="63" t="s">
        <v>1755</v>
      </c>
      <c r="EI270" s="63"/>
      <c r="EJ270" s="63"/>
      <c r="EK270" s="63"/>
      <c r="EL270" s="63"/>
      <c r="EM270" s="63"/>
      <c r="EN270" s="63"/>
      <c r="EO270" s="63"/>
      <c r="EP270" s="63"/>
      <c r="EQ270" s="63"/>
    </row>
    <row r="271" spans="1:147" ht="19.5" customHeight="1">
      <c r="A271" s="28"/>
      <c r="B271" s="63" t="s">
        <v>2126</v>
      </c>
      <c r="C271" s="63" t="s">
        <v>1751</v>
      </c>
      <c r="D271" s="63" t="s">
        <v>1752</v>
      </c>
      <c r="E271" s="63" t="s">
        <v>1752</v>
      </c>
      <c r="F271" s="63" t="s">
        <v>858</v>
      </c>
      <c r="G271" s="63" t="s">
        <v>758</v>
      </c>
      <c r="H271" s="63" t="s">
        <v>860</v>
      </c>
      <c r="I271" s="63">
        <v>100</v>
      </c>
      <c r="J271" s="63">
        <v>710000000</v>
      </c>
      <c r="K271" s="63" t="s">
        <v>1745</v>
      </c>
      <c r="L271" s="63" t="s">
        <v>1711</v>
      </c>
      <c r="M271" s="63" t="s">
        <v>359</v>
      </c>
      <c r="N271" s="63" t="s">
        <v>1712</v>
      </c>
      <c r="O271" s="63" t="s">
        <v>1713</v>
      </c>
      <c r="P271" s="63"/>
      <c r="Q271" s="63"/>
      <c r="R271" s="63" t="s">
        <v>1626</v>
      </c>
      <c r="S271" s="63" t="s">
        <v>1734</v>
      </c>
      <c r="T271" s="63">
        <v>0</v>
      </c>
      <c r="U271" s="63">
        <v>100</v>
      </c>
      <c r="V271" s="63">
        <v>0</v>
      </c>
      <c r="W271" s="63" t="s">
        <v>1753</v>
      </c>
      <c r="X271" s="63" t="s">
        <v>886</v>
      </c>
      <c r="Y271" s="37">
        <v>40489</v>
      </c>
      <c r="Z271" s="37">
        <v>3156</v>
      </c>
      <c r="AA271" s="37">
        <f>Y271*Z271</f>
        <v>127783284</v>
      </c>
      <c r="AB271" s="37">
        <f>IF(X271="С НДС",AA271*1.12,AA271)</f>
        <v>143117278.08</v>
      </c>
      <c r="AC271" s="37">
        <v>82739.89</v>
      </c>
      <c r="AD271" s="37">
        <v>3313.8</v>
      </c>
      <c r="AE271" s="37">
        <f>AC271*AD271</f>
        <v>274183447.482</v>
      </c>
      <c r="AF271" s="37">
        <f>IF(X271="С НДС",AE271*1.12,AE271)</f>
        <v>307085461.17984</v>
      </c>
      <c r="AG271" s="37">
        <v>88531.68</v>
      </c>
      <c r="AH271" s="37">
        <v>3429.78</v>
      </c>
      <c r="AI271" s="37">
        <f>AG271*AH271</f>
        <v>303644185.4304</v>
      </c>
      <c r="AJ271" s="37">
        <f>IF(X271="С НДС",AI271*1.12,AI271)</f>
        <v>340081487.682048</v>
      </c>
      <c r="AK271" s="37">
        <v>94728.9</v>
      </c>
      <c r="AL271" s="37">
        <v>3549.82</v>
      </c>
      <c r="AM271" s="37">
        <f>AK271*AL271</f>
        <v>336270543.798</v>
      </c>
      <c r="AN271" s="37">
        <f>IF(X271="С НДС",AM271*1.12,AM271)</f>
        <v>376623009.05376</v>
      </c>
      <c r="AO271" s="37">
        <v>101360</v>
      </c>
      <c r="AP271" s="37">
        <v>3674.06</v>
      </c>
      <c r="AQ271" s="37">
        <f>AO271*AP271</f>
        <v>372402721.6</v>
      </c>
      <c r="AR271" s="37">
        <f>IF(X271="С НДС",AQ271*1.12,AQ271)</f>
        <v>417091048.1920001</v>
      </c>
      <c r="AS271" s="37"/>
      <c r="AT271" s="37"/>
      <c r="AU271" s="37">
        <f>AS271*AT271</f>
        <v>0</v>
      </c>
      <c r="AV271" s="37">
        <f>IF(X271="С НДС",AU271*1.12,AU271)</f>
        <v>0</v>
      </c>
      <c r="AW271" s="37"/>
      <c r="AX271" s="37"/>
      <c r="AY271" s="37">
        <f>AW271*AX271</f>
        <v>0</v>
      </c>
      <c r="AZ271" s="37">
        <f>IF(AB271="С НДС",AY271*1.12,AY271)</f>
        <v>0</v>
      </c>
      <c r="BA271" s="37"/>
      <c r="BB271" s="37"/>
      <c r="BC271" s="37">
        <f>BA271*BB271</f>
        <v>0</v>
      </c>
      <c r="BD271" s="37">
        <f>IF(AF271="С НДС",BC271*1.12,BC271)</f>
        <v>0</v>
      </c>
      <c r="BE271" s="37"/>
      <c r="BF271" s="37"/>
      <c r="BG271" s="37">
        <f>BE271*BF271</f>
        <v>0</v>
      </c>
      <c r="BH271" s="37">
        <f>IF(AJ271="С НДС",BG271*1.12,BG271)</f>
        <v>0</v>
      </c>
      <c r="BI271" s="37"/>
      <c r="BJ271" s="37"/>
      <c r="BK271" s="37">
        <f>BI271*BJ271</f>
        <v>0</v>
      </c>
      <c r="BL271" s="37">
        <f>IF(AN271="С НДС",BK271*1.12,BK271)</f>
        <v>0</v>
      </c>
      <c r="BM271" s="37"/>
      <c r="BN271" s="37"/>
      <c r="BO271" s="37">
        <f>BM271*BN271</f>
        <v>0</v>
      </c>
      <c r="BP271" s="37">
        <f>IF(AR271="С НДС",BO271*1.12,BO271)</f>
        <v>0</v>
      </c>
      <c r="BQ271" s="37"/>
      <c r="BR271" s="37"/>
      <c r="BS271" s="37">
        <f>BQ271*BR271</f>
        <v>0</v>
      </c>
      <c r="BT271" s="37">
        <f>IF(AV271="С НДС",BS271*1.12,BS271)</f>
        <v>0</v>
      </c>
      <c r="BU271" s="37"/>
      <c r="BV271" s="37"/>
      <c r="BW271" s="37">
        <f>BU271*BV271</f>
        <v>0</v>
      </c>
      <c r="BX271" s="37">
        <f>IF(AZ271="С НДС",BW271*1.12,BW271)</f>
        <v>0</v>
      </c>
      <c r="BY271" s="37"/>
      <c r="BZ271" s="37"/>
      <c r="CA271" s="37">
        <f>BY271*BZ271</f>
        <v>0</v>
      </c>
      <c r="CB271" s="37">
        <f>IF(BD271="С НДС",CA271*1.12,CA271)</f>
        <v>0</v>
      </c>
      <c r="CC271" s="37"/>
      <c r="CD271" s="37"/>
      <c r="CE271" s="37">
        <f>CC271*CD271</f>
        <v>0</v>
      </c>
      <c r="CF271" s="37">
        <f>IF(BH271="С НДС",CE271*1.12,CE271)</f>
        <v>0</v>
      </c>
      <c r="CG271" s="37"/>
      <c r="CH271" s="37"/>
      <c r="CI271" s="37">
        <f>CG271*CH271</f>
        <v>0</v>
      </c>
      <c r="CJ271" s="37">
        <f>IF(BL271="С НДС",CI271*1.12,CI271)</f>
        <v>0</v>
      </c>
      <c r="CK271" s="37"/>
      <c r="CL271" s="37"/>
      <c r="CM271" s="37">
        <f>CK271*CL271</f>
        <v>0</v>
      </c>
      <c r="CN271" s="37">
        <f>IF(BP271="С НДС",CM271*1.12,CM271)</f>
        <v>0</v>
      </c>
      <c r="CO271" s="37"/>
      <c r="CP271" s="37"/>
      <c r="CQ271" s="37">
        <f>CO271*CP271</f>
        <v>0</v>
      </c>
      <c r="CR271" s="37">
        <f>IF(BT271="С НДС",CQ271*1.12,CQ271)</f>
        <v>0</v>
      </c>
      <c r="CS271" s="37"/>
      <c r="CT271" s="37"/>
      <c r="CU271" s="37">
        <f>CS271*CT271</f>
        <v>0</v>
      </c>
      <c r="CV271" s="37">
        <f>IF(BX271="С НДС",CU271*1.12,CU271)</f>
        <v>0</v>
      </c>
      <c r="CW271" s="37"/>
      <c r="CX271" s="37"/>
      <c r="CY271" s="37">
        <f>CW271*CX271</f>
        <v>0</v>
      </c>
      <c r="CZ271" s="37">
        <f>IF(CB271="С НДС",CY271*1.12,CY271)</f>
        <v>0</v>
      </c>
      <c r="DA271" s="37"/>
      <c r="DB271" s="37"/>
      <c r="DC271" s="37">
        <f>DA271*DB271</f>
        <v>0</v>
      </c>
      <c r="DD271" s="37">
        <f>IF(CF271="С НДС",DC271*1.12,DC271)</f>
        <v>0</v>
      </c>
      <c r="DE271" s="37"/>
      <c r="DF271" s="37"/>
      <c r="DG271" s="37">
        <f>DE271*DF271</f>
        <v>0</v>
      </c>
      <c r="DH271" s="37">
        <f>IF(CJ271="С НДС",DG271*1.12,DG271)</f>
        <v>0</v>
      </c>
      <c r="DI271" s="37"/>
      <c r="DJ271" s="37"/>
      <c r="DK271" s="37">
        <f>DI271*DJ271</f>
        <v>0</v>
      </c>
      <c r="DL271" s="37">
        <f>IF(CN271="С НДС",DK271*1.12,DK271)</f>
        <v>0</v>
      </c>
      <c r="DM271" s="37"/>
      <c r="DN271" s="37"/>
      <c r="DO271" s="37">
        <f>DM271*DN271</f>
        <v>0</v>
      </c>
      <c r="DP271" s="37">
        <f>IF(CR271="С НДС",DO271*1.12,DO271)</f>
        <v>0</v>
      </c>
      <c r="DQ271" s="37"/>
      <c r="DR271" s="37"/>
      <c r="DS271" s="37">
        <f>DQ271*DR271</f>
        <v>0</v>
      </c>
      <c r="DT271" s="37">
        <f>IF(CV271="С НДС",DS271*1.12,DS271)</f>
        <v>0</v>
      </c>
      <c r="DU271" s="37"/>
      <c r="DV271" s="37"/>
      <c r="DW271" s="37">
        <f>DU271*DV271</f>
        <v>0</v>
      </c>
      <c r="DX271" s="37">
        <f>IF(CZ271="С НДС",DW271*1.12,DW271)</f>
        <v>0</v>
      </c>
      <c r="DY271" s="37"/>
      <c r="DZ271" s="37"/>
      <c r="EA271" s="37">
        <f>DY271*DZ271</f>
        <v>0</v>
      </c>
      <c r="EB271" s="37">
        <f>IF(DD271="С НДС",EA271*1.12,EA271)</f>
        <v>0</v>
      </c>
      <c r="EC271" s="37">
        <f>SUM(Y271,AC271,AG271,AK271,AO271)</f>
        <v>407849.47</v>
      </c>
      <c r="ED271" s="37">
        <f>SUM(AU271,AQ271,AM271,AE271,AA271,AI271)</f>
        <v>1414284182.3104</v>
      </c>
      <c r="EE271" s="37">
        <f>IF(X271="С НДС",ED271*1.12,ED271)</f>
        <v>1583998284.187648</v>
      </c>
      <c r="EF271" s="38" t="s">
        <v>1532</v>
      </c>
      <c r="EG271" s="63" t="s">
        <v>1754</v>
      </c>
      <c r="EH271" s="63" t="s">
        <v>1755</v>
      </c>
      <c r="EI271" s="63"/>
      <c r="EJ271" s="63"/>
      <c r="EK271" s="63"/>
      <c r="EL271" s="63"/>
      <c r="EM271" s="63"/>
      <c r="EN271" s="63"/>
      <c r="EO271" s="63"/>
      <c r="EP271" s="63"/>
      <c r="EQ271" s="63"/>
    </row>
    <row r="272" spans="1:147" ht="19.5" customHeight="1">
      <c r="A272" s="28"/>
      <c r="B272" s="63" t="s">
        <v>1726</v>
      </c>
      <c r="C272" s="63" t="s">
        <v>1751</v>
      </c>
      <c r="D272" s="63" t="s">
        <v>1752</v>
      </c>
      <c r="E272" s="63" t="s">
        <v>1752</v>
      </c>
      <c r="F272" s="63" t="s">
        <v>858</v>
      </c>
      <c r="G272" s="63" t="s">
        <v>758</v>
      </c>
      <c r="H272" s="63" t="s">
        <v>860</v>
      </c>
      <c r="I272" s="63">
        <v>100</v>
      </c>
      <c r="J272" s="63">
        <v>710000000</v>
      </c>
      <c r="K272" s="63" t="s">
        <v>1745</v>
      </c>
      <c r="L272" s="63" t="s">
        <v>1711</v>
      </c>
      <c r="M272" s="63" t="s">
        <v>359</v>
      </c>
      <c r="N272" s="63" t="s">
        <v>1712</v>
      </c>
      <c r="O272" s="63" t="s">
        <v>1713</v>
      </c>
      <c r="P272" s="63"/>
      <c r="Q272" s="63"/>
      <c r="R272" s="63" t="s">
        <v>1626</v>
      </c>
      <c r="S272" s="63" t="s">
        <v>1734</v>
      </c>
      <c r="T272" s="63">
        <v>0</v>
      </c>
      <c r="U272" s="63">
        <v>100</v>
      </c>
      <c r="V272" s="63">
        <v>0</v>
      </c>
      <c r="W272" s="63" t="s">
        <v>1753</v>
      </c>
      <c r="X272" s="63" t="s">
        <v>886</v>
      </c>
      <c r="Y272" s="37">
        <v>220</v>
      </c>
      <c r="Z272" s="37">
        <v>1445</v>
      </c>
      <c r="AA272" s="37">
        <f t="shared" si="188"/>
        <v>317900</v>
      </c>
      <c r="AB272" s="37">
        <f t="shared" si="189"/>
        <v>356048.00000000006</v>
      </c>
      <c r="AC272" s="37">
        <v>235.4</v>
      </c>
      <c r="AD272" s="37">
        <v>1517.25</v>
      </c>
      <c r="AE272" s="37">
        <f t="shared" si="190"/>
        <v>357160.65</v>
      </c>
      <c r="AF272" s="37">
        <f t="shared" si="191"/>
        <v>400019.9280000001</v>
      </c>
      <c r="AG272" s="37">
        <v>251.88</v>
      </c>
      <c r="AH272" s="37">
        <v>1570.35</v>
      </c>
      <c r="AI272" s="37">
        <f t="shared" si="192"/>
        <v>395539.758</v>
      </c>
      <c r="AJ272" s="37">
        <f t="shared" si="193"/>
        <v>443004.52896</v>
      </c>
      <c r="AK272" s="37">
        <v>269.51</v>
      </c>
      <c r="AL272" s="37">
        <v>1625.31</v>
      </c>
      <c r="AM272" s="37">
        <f t="shared" si="194"/>
        <v>438037.29809999996</v>
      </c>
      <c r="AN272" s="37">
        <f t="shared" si="195"/>
        <v>490601.773872</v>
      </c>
      <c r="AO272" s="37">
        <v>288</v>
      </c>
      <c r="AP272" s="37">
        <v>1682.2</v>
      </c>
      <c r="AQ272" s="37">
        <f t="shared" si="196"/>
        <v>484473.60000000003</v>
      </c>
      <c r="AR272" s="37">
        <f t="shared" si="197"/>
        <v>542610.4320000001</v>
      </c>
      <c r="AS272" s="37"/>
      <c r="AT272" s="37"/>
      <c r="AU272" s="37">
        <f t="shared" si="198"/>
        <v>0</v>
      </c>
      <c r="AV272" s="37">
        <f t="shared" si="199"/>
        <v>0</v>
      </c>
      <c r="AW272" s="37"/>
      <c r="AX272" s="37"/>
      <c r="AY272" s="37">
        <f t="shared" si="200"/>
        <v>0</v>
      </c>
      <c r="AZ272" s="37">
        <f t="shared" si="201"/>
        <v>0</v>
      </c>
      <c r="BA272" s="37"/>
      <c r="BB272" s="37"/>
      <c r="BC272" s="37">
        <f t="shared" si="202"/>
        <v>0</v>
      </c>
      <c r="BD272" s="37">
        <f t="shared" si="203"/>
        <v>0</v>
      </c>
      <c r="BE272" s="37"/>
      <c r="BF272" s="37"/>
      <c r="BG272" s="37">
        <f t="shared" si="204"/>
        <v>0</v>
      </c>
      <c r="BH272" s="37">
        <f t="shared" si="205"/>
        <v>0</v>
      </c>
      <c r="BI272" s="37"/>
      <c r="BJ272" s="37"/>
      <c r="BK272" s="37">
        <f t="shared" si="206"/>
        <v>0</v>
      </c>
      <c r="BL272" s="37">
        <f t="shared" si="207"/>
        <v>0</v>
      </c>
      <c r="BM272" s="37"/>
      <c r="BN272" s="37"/>
      <c r="BO272" s="37">
        <f t="shared" si="208"/>
        <v>0</v>
      </c>
      <c r="BP272" s="37">
        <f t="shared" si="209"/>
        <v>0</v>
      </c>
      <c r="BQ272" s="37"/>
      <c r="BR272" s="37"/>
      <c r="BS272" s="37">
        <f t="shared" si="210"/>
        <v>0</v>
      </c>
      <c r="BT272" s="37">
        <f t="shared" si="211"/>
        <v>0</v>
      </c>
      <c r="BU272" s="37"/>
      <c r="BV272" s="37"/>
      <c r="BW272" s="37">
        <f t="shared" si="212"/>
        <v>0</v>
      </c>
      <c r="BX272" s="37">
        <f t="shared" si="213"/>
        <v>0</v>
      </c>
      <c r="BY272" s="37"/>
      <c r="BZ272" s="37"/>
      <c r="CA272" s="37">
        <f t="shared" si="214"/>
        <v>0</v>
      </c>
      <c r="CB272" s="37">
        <f t="shared" si="215"/>
        <v>0</v>
      </c>
      <c r="CC272" s="37"/>
      <c r="CD272" s="37"/>
      <c r="CE272" s="37">
        <f t="shared" si="216"/>
        <v>0</v>
      </c>
      <c r="CF272" s="37">
        <f t="shared" si="217"/>
        <v>0</v>
      </c>
      <c r="CG272" s="37"/>
      <c r="CH272" s="37"/>
      <c r="CI272" s="37">
        <f t="shared" si="218"/>
        <v>0</v>
      </c>
      <c r="CJ272" s="37">
        <f t="shared" si="219"/>
        <v>0</v>
      </c>
      <c r="CK272" s="37"/>
      <c r="CL272" s="37"/>
      <c r="CM272" s="37">
        <f t="shared" si="220"/>
        <v>0</v>
      </c>
      <c r="CN272" s="37">
        <f t="shared" si="221"/>
        <v>0</v>
      </c>
      <c r="CO272" s="37"/>
      <c r="CP272" s="37"/>
      <c r="CQ272" s="37">
        <f t="shared" si="222"/>
        <v>0</v>
      </c>
      <c r="CR272" s="37">
        <f t="shared" si="223"/>
        <v>0</v>
      </c>
      <c r="CS272" s="37"/>
      <c r="CT272" s="37"/>
      <c r="CU272" s="37">
        <f t="shared" si="224"/>
        <v>0</v>
      </c>
      <c r="CV272" s="37">
        <f t="shared" si="225"/>
        <v>0</v>
      </c>
      <c r="CW272" s="37"/>
      <c r="CX272" s="37"/>
      <c r="CY272" s="37">
        <f t="shared" si="226"/>
        <v>0</v>
      </c>
      <c r="CZ272" s="37">
        <f t="shared" si="227"/>
        <v>0</v>
      </c>
      <c r="DA272" s="37"/>
      <c r="DB272" s="37"/>
      <c r="DC272" s="37">
        <f t="shared" si="228"/>
        <v>0</v>
      </c>
      <c r="DD272" s="37">
        <f t="shared" si="229"/>
        <v>0</v>
      </c>
      <c r="DE272" s="37"/>
      <c r="DF272" s="37"/>
      <c r="DG272" s="37">
        <f t="shared" si="230"/>
        <v>0</v>
      </c>
      <c r="DH272" s="37">
        <f t="shared" si="231"/>
        <v>0</v>
      </c>
      <c r="DI272" s="37"/>
      <c r="DJ272" s="37"/>
      <c r="DK272" s="37">
        <f t="shared" si="232"/>
        <v>0</v>
      </c>
      <c r="DL272" s="37">
        <f t="shared" si="233"/>
        <v>0</v>
      </c>
      <c r="DM272" s="37"/>
      <c r="DN272" s="37"/>
      <c r="DO272" s="37">
        <f t="shared" si="234"/>
        <v>0</v>
      </c>
      <c r="DP272" s="37">
        <f t="shared" si="235"/>
        <v>0</v>
      </c>
      <c r="DQ272" s="37"/>
      <c r="DR272" s="37"/>
      <c r="DS272" s="37">
        <f t="shared" si="236"/>
        <v>0</v>
      </c>
      <c r="DT272" s="37">
        <f t="shared" si="237"/>
        <v>0</v>
      </c>
      <c r="DU272" s="37"/>
      <c r="DV272" s="37"/>
      <c r="DW272" s="37">
        <f t="shared" si="238"/>
        <v>0</v>
      </c>
      <c r="DX272" s="37">
        <f t="shared" si="239"/>
        <v>0</v>
      </c>
      <c r="DY272" s="37"/>
      <c r="DZ272" s="37"/>
      <c r="EA272" s="37">
        <f t="shared" si="240"/>
        <v>0</v>
      </c>
      <c r="EB272" s="37">
        <f t="shared" si="241"/>
        <v>0</v>
      </c>
      <c r="EC272" s="37">
        <f t="shared" si="187"/>
        <v>1264.79</v>
      </c>
      <c r="ED272" s="37">
        <v>0</v>
      </c>
      <c r="EE272" s="37">
        <v>0</v>
      </c>
      <c r="EF272" s="38" t="s">
        <v>1532</v>
      </c>
      <c r="EG272" s="63" t="s">
        <v>1756</v>
      </c>
      <c r="EH272" s="63" t="s">
        <v>1757</v>
      </c>
      <c r="EI272" s="63"/>
      <c r="EJ272" s="63"/>
      <c r="EK272" s="63"/>
      <c r="EL272" s="63"/>
      <c r="EM272" s="63"/>
      <c r="EN272" s="63"/>
      <c r="EO272" s="63"/>
      <c r="EP272" s="63"/>
      <c r="EQ272" s="63"/>
    </row>
    <row r="273" spans="1:147" ht="19.5" customHeight="1">
      <c r="A273" s="28"/>
      <c r="B273" s="63" t="s">
        <v>2127</v>
      </c>
      <c r="C273" s="63" t="s">
        <v>1751</v>
      </c>
      <c r="D273" s="63" t="s">
        <v>1752</v>
      </c>
      <c r="E273" s="63" t="s">
        <v>1752</v>
      </c>
      <c r="F273" s="63" t="s">
        <v>858</v>
      </c>
      <c r="G273" s="63" t="s">
        <v>758</v>
      </c>
      <c r="H273" s="63" t="s">
        <v>860</v>
      </c>
      <c r="I273" s="63">
        <v>100</v>
      </c>
      <c r="J273" s="63">
        <v>710000000</v>
      </c>
      <c r="K273" s="63" t="s">
        <v>1745</v>
      </c>
      <c r="L273" s="63" t="s">
        <v>1711</v>
      </c>
      <c r="M273" s="63" t="s">
        <v>359</v>
      </c>
      <c r="N273" s="63" t="s">
        <v>1712</v>
      </c>
      <c r="O273" s="63" t="s">
        <v>1713</v>
      </c>
      <c r="P273" s="63"/>
      <c r="Q273" s="63"/>
      <c r="R273" s="63" t="s">
        <v>1626</v>
      </c>
      <c r="S273" s="63" t="s">
        <v>1734</v>
      </c>
      <c r="T273" s="63">
        <v>0</v>
      </c>
      <c r="U273" s="63">
        <v>100</v>
      </c>
      <c r="V273" s="63">
        <v>0</v>
      </c>
      <c r="W273" s="63" t="s">
        <v>1753</v>
      </c>
      <c r="X273" s="63" t="s">
        <v>886</v>
      </c>
      <c r="Y273" s="37">
        <v>73</v>
      </c>
      <c r="Z273" s="37">
        <v>1445</v>
      </c>
      <c r="AA273" s="37">
        <f>Y273*Z273</f>
        <v>105485</v>
      </c>
      <c r="AB273" s="37">
        <f>IF(X273="С НДС",AA273*1.12,AA273)</f>
        <v>118143.20000000001</v>
      </c>
      <c r="AC273" s="37">
        <v>235.4</v>
      </c>
      <c r="AD273" s="37">
        <v>1517.25</v>
      </c>
      <c r="AE273" s="37">
        <f>AC273*AD273</f>
        <v>357160.65</v>
      </c>
      <c r="AF273" s="37">
        <f>IF(X273="С НДС",AE273*1.12,AE273)</f>
        <v>400019.9280000001</v>
      </c>
      <c r="AG273" s="37">
        <v>251.88</v>
      </c>
      <c r="AH273" s="37">
        <v>1570.35</v>
      </c>
      <c r="AI273" s="37">
        <f>AG273*AH273</f>
        <v>395539.758</v>
      </c>
      <c r="AJ273" s="37">
        <f>IF(X273="С НДС",AI273*1.12,AI273)</f>
        <v>443004.52896</v>
      </c>
      <c r="AK273" s="37">
        <v>269.51</v>
      </c>
      <c r="AL273" s="37">
        <v>1625.31</v>
      </c>
      <c r="AM273" s="37">
        <f>AK273*AL273</f>
        <v>438037.29809999996</v>
      </c>
      <c r="AN273" s="37">
        <f>IF(X273="С НДС",AM273*1.12,AM273)</f>
        <v>490601.773872</v>
      </c>
      <c r="AO273" s="37">
        <v>288</v>
      </c>
      <c r="AP273" s="37">
        <v>1682.2</v>
      </c>
      <c r="AQ273" s="37">
        <f>AO273*AP273</f>
        <v>484473.60000000003</v>
      </c>
      <c r="AR273" s="37">
        <f>IF(X273="С НДС",AQ273*1.12,AQ273)</f>
        <v>542610.4320000001</v>
      </c>
      <c r="AS273" s="37"/>
      <c r="AT273" s="37"/>
      <c r="AU273" s="37">
        <f>AS273*AT273</f>
        <v>0</v>
      </c>
      <c r="AV273" s="37">
        <f>IF(X273="С НДС",AU273*1.12,AU273)</f>
        <v>0</v>
      </c>
      <c r="AW273" s="37"/>
      <c r="AX273" s="37"/>
      <c r="AY273" s="37">
        <f>AW273*AX273</f>
        <v>0</v>
      </c>
      <c r="AZ273" s="37">
        <f>IF(AB273="С НДС",AY273*1.12,AY273)</f>
        <v>0</v>
      </c>
      <c r="BA273" s="37"/>
      <c r="BB273" s="37"/>
      <c r="BC273" s="37">
        <f>BA273*BB273</f>
        <v>0</v>
      </c>
      <c r="BD273" s="37">
        <f>IF(AF273="С НДС",BC273*1.12,BC273)</f>
        <v>0</v>
      </c>
      <c r="BE273" s="37"/>
      <c r="BF273" s="37"/>
      <c r="BG273" s="37">
        <f>BE273*BF273</f>
        <v>0</v>
      </c>
      <c r="BH273" s="37">
        <f>IF(AJ273="С НДС",BG273*1.12,BG273)</f>
        <v>0</v>
      </c>
      <c r="BI273" s="37"/>
      <c r="BJ273" s="37"/>
      <c r="BK273" s="37">
        <f>BI273*BJ273</f>
        <v>0</v>
      </c>
      <c r="BL273" s="37">
        <f>IF(AN273="С НДС",BK273*1.12,BK273)</f>
        <v>0</v>
      </c>
      <c r="BM273" s="37"/>
      <c r="BN273" s="37"/>
      <c r="BO273" s="37">
        <f>BM273*BN273</f>
        <v>0</v>
      </c>
      <c r="BP273" s="37">
        <f>IF(AR273="С НДС",BO273*1.12,BO273)</f>
        <v>0</v>
      </c>
      <c r="BQ273" s="37"/>
      <c r="BR273" s="37"/>
      <c r="BS273" s="37">
        <f>BQ273*BR273</f>
        <v>0</v>
      </c>
      <c r="BT273" s="37">
        <f>IF(AV273="С НДС",BS273*1.12,BS273)</f>
        <v>0</v>
      </c>
      <c r="BU273" s="37"/>
      <c r="BV273" s="37"/>
      <c r="BW273" s="37">
        <f>BU273*BV273</f>
        <v>0</v>
      </c>
      <c r="BX273" s="37">
        <f>IF(AZ273="С НДС",BW273*1.12,BW273)</f>
        <v>0</v>
      </c>
      <c r="BY273" s="37"/>
      <c r="BZ273" s="37"/>
      <c r="CA273" s="37">
        <f>BY273*BZ273</f>
        <v>0</v>
      </c>
      <c r="CB273" s="37">
        <f>IF(BD273="С НДС",CA273*1.12,CA273)</f>
        <v>0</v>
      </c>
      <c r="CC273" s="37"/>
      <c r="CD273" s="37"/>
      <c r="CE273" s="37">
        <f>CC273*CD273</f>
        <v>0</v>
      </c>
      <c r="CF273" s="37">
        <f>IF(BH273="С НДС",CE273*1.12,CE273)</f>
        <v>0</v>
      </c>
      <c r="CG273" s="37"/>
      <c r="CH273" s="37"/>
      <c r="CI273" s="37">
        <f>CG273*CH273</f>
        <v>0</v>
      </c>
      <c r="CJ273" s="37">
        <f>IF(BL273="С НДС",CI273*1.12,CI273)</f>
        <v>0</v>
      </c>
      <c r="CK273" s="37"/>
      <c r="CL273" s="37"/>
      <c r="CM273" s="37">
        <f>CK273*CL273</f>
        <v>0</v>
      </c>
      <c r="CN273" s="37">
        <f>IF(BP273="С НДС",CM273*1.12,CM273)</f>
        <v>0</v>
      </c>
      <c r="CO273" s="37"/>
      <c r="CP273" s="37"/>
      <c r="CQ273" s="37">
        <f>CO273*CP273</f>
        <v>0</v>
      </c>
      <c r="CR273" s="37">
        <f>IF(BT273="С НДС",CQ273*1.12,CQ273)</f>
        <v>0</v>
      </c>
      <c r="CS273" s="37"/>
      <c r="CT273" s="37"/>
      <c r="CU273" s="37">
        <f>CS273*CT273</f>
        <v>0</v>
      </c>
      <c r="CV273" s="37">
        <f>IF(BX273="С НДС",CU273*1.12,CU273)</f>
        <v>0</v>
      </c>
      <c r="CW273" s="37"/>
      <c r="CX273" s="37"/>
      <c r="CY273" s="37">
        <f>CW273*CX273</f>
        <v>0</v>
      </c>
      <c r="CZ273" s="37">
        <f>IF(CB273="С НДС",CY273*1.12,CY273)</f>
        <v>0</v>
      </c>
      <c r="DA273" s="37"/>
      <c r="DB273" s="37"/>
      <c r="DC273" s="37">
        <f>DA273*DB273</f>
        <v>0</v>
      </c>
      <c r="DD273" s="37">
        <f>IF(CF273="С НДС",DC273*1.12,DC273)</f>
        <v>0</v>
      </c>
      <c r="DE273" s="37"/>
      <c r="DF273" s="37"/>
      <c r="DG273" s="37">
        <f>DE273*DF273</f>
        <v>0</v>
      </c>
      <c r="DH273" s="37">
        <f>IF(CJ273="С НДС",DG273*1.12,DG273)</f>
        <v>0</v>
      </c>
      <c r="DI273" s="37"/>
      <c r="DJ273" s="37"/>
      <c r="DK273" s="37">
        <f>DI273*DJ273</f>
        <v>0</v>
      </c>
      <c r="DL273" s="37">
        <f>IF(CN273="С НДС",DK273*1.12,DK273)</f>
        <v>0</v>
      </c>
      <c r="DM273" s="37"/>
      <c r="DN273" s="37"/>
      <c r="DO273" s="37">
        <f>DM273*DN273</f>
        <v>0</v>
      </c>
      <c r="DP273" s="37">
        <f>IF(CR273="С НДС",DO273*1.12,DO273)</f>
        <v>0</v>
      </c>
      <c r="DQ273" s="37"/>
      <c r="DR273" s="37"/>
      <c r="DS273" s="37">
        <f>DQ273*DR273</f>
        <v>0</v>
      </c>
      <c r="DT273" s="37">
        <f>IF(CV273="С НДС",DS273*1.12,DS273)</f>
        <v>0</v>
      </c>
      <c r="DU273" s="37"/>
      <c r="DV273" s="37"/>
      <c r="DW273" s="37">
        <f>DU273*DV273</f>
        <v>0</v>
      </c>
      <c r="DX273" s="37">
        <f>IF(CZ273="С НДС",DW273*1.12,DW273)</f>
        <v>0</v>
      </c>
      <c r="DY273" s="37"/>
      <c r="DZ273" s="37"/>
      <c r="EA273" s="37">
        <f>DY273*DZ273</f>
        <v>0</v>
      </c>
      <c r="EB273" s="37">
        <f>IF(DD273="С НДС",EA273*1.12,EA273)</f>
        <v>0</v>
      </c>
      <c r="EC273" s="37">
        <f>SUM(Y273,AC273,AG273,AK273,AO273)</f>
        <v>1117.79</v>
      </c>
      <c r="ED273" s="37">
        <f>SUM(AU273,AQ273,AM273,AE273,AA273,AI273)</f>
        <v>1780696.3061</v>
      </c>
      <c r="EE273" s="37">
        <f>IF(X273="С НДС",ED273*1.12,ED273)</f>
        <v>1994379.862832</v>
      </c>
      <c r="EF273" s="38" t="s">
        <v>1532</v>
      </c>
      <c r="EG273" s="63" t="s">
        <v>1756</v>
      </c>
      <c r="EH273" s="63" t="s">
        <v>1757</v>
      </c>
      <c r="EI273" s="63"/>
      <c r="EJ273" s="63"/>
      <c r="EK273" s="63"/>
      <c r="EL273" s="63"/>
      <c r="EM273" s="63"/>
      <c r="EN273" s="63"/>
      <c r="EO273" s="63"/>
      <c r="EP273" s="63"/>
      <c r="EQ273" s="63"/>
    </row>
    <row r="274" spans="1:147" ht="19.5" customHeight="1">
      <c r="A274" s="28"/>
      <c r="B274" s="63" t="s">
        <v>1727</v>
      </c>
      <c r="C274" s="63" t="s">
        <v>1751</v>
      </c>
      <c r="D274" s="63" t="s">
        <v>1752</v>
      </c>
      <c r="E274" s="63" t="s">
        <v>1752</v>
      </c>
      <c r="F274" s="63" t="s">
        <v>858</v>
      </c>
      <c r="G274" s="63" t="s">
        <v>758</v>
      </c>
      <c r="H274" s="63" t="s">
        <v>860</v>
      </c>
      <c r="I274" s="63">
        <v>100</v>
      </c>
      <c r="J274" s="63">
        <v>710000000</v>
      </c>
      <c r="K274" s="63" t="s">
        <v>1745</v>
      </c>
      <c r="L274" s="63" t="s">
        <v>1711</v>
      </c>
      <c r="M274" s="63" t="s">
        <v>359</v>
      </c>
      <c r="N274" s="63" t="s">
        <v>1712</v>
      </c>
      <c r="O274" s="63" t="s">
        <v>1713</v>
      </c>
      <c r="P274" s="63"/>
      <c r="Q274" s="63"/>
      <c r="R274" s="63" t="s">
        <v>1626</v>
      </c>
      <c r="S274" s="63" t="s">
        <v>1734</v>
      </c>
      <c r="T274" s="63">
        <v>0</v>
      </c>
      <c r="U274" s="63">
        <v>100</v>
      </c>
      <c r="V274" s="63">
        <v>0</v>
      </c>
      <c r="W274" s="63" t="s">
        <v>1753</v>
      </c>
      <c r="X274" s="63" t="s">
        <v>886</v>
      </c>
      <c r="Y274" s="37">
        <v>79133</v>
      </c>
      <c r="Z274" s="37">
        <v>1733</v>
      </c>
      <c r="AA274" s="37">
        <f t="shared" si="188"/>
        <v>137137489</v>
      </c>
      <c r="AB274" s="37">
        <f t="shared" si="189"/>
        <v>153593987.68</v>
      </c>
      <c r="AC274" s="37">
        <v>84672.31</v>
      </c>
      <c r="AD274" s="37">
        <v>1819.65</v>
      </c>
      <c r="AE274" s="37">
        <f t="shared" si="190"/>
        <v>154073968.8915</v>
      </c>
      <c r="AF274" s="37">
        <f t="shared" si="191"/>
        <v>172562845.15848002</v>
      </c>
      <c r="AG274" s="37">
        <v>90599.37</v>
      </c>
      <c r="AH274" s="37">
        <v>1883.34</v>
      </c>
      <c r="AI274" s="37">
        <f t="shared" si="192"/>
        <v>170629417.4958</v>
      </c>
      <c r="AJ274" s="37">
        <f t="shared" si="193"/>
        <v>191104947.595296</v>
      </c>
      <c r="AK274" s="37">
        <v>96941.33</v>
      </c>
      <c r="AL274" s="37">
        <v>1949.26</v>
      </c>
      <c r="AM274" s="37">
        <f t="shared" si="194"/>
        <v>188963856.9158</v>
      </c>
      <c r="AN274" s="37">
        <f t="shared" si="195"/>
        <v>211639519.74569604</v>
      </c>
      <c r="AO274" s="37">
        <v>103727</v>
      </c>
      <c r="AP274" s="37">
        <v>2017.48</v>
      </c>
      <c r="AQ274" s="37">
        <f t="shared" si="196"/>
        <v>209267147.96</v>
      </c>
      <c r="AR274" s="37">
        <f t="shared" si="197"/>
        <v>234379205.71520004</v>
      </c>
      <c r="AS274" s="37"/>
      <c r="AT274" s="37"/>
      <c r="AU274" s="37">
        <f t="shared" si="198"/>
        <v>0</v>
      </c>
      <c r="AV274" s="37">
        <f t="shared" si="199"/>
        <v>0</v>
      </c>
      <c r="AW274" s="37"/>
      <c r="AX274" s="37"/>
      <c r="AY274" s="37">
        <f t="shared" si="200"/>
        <v>0</v>
      </c>
      <c r="AZ274" s="37">
        <f t="shared" si="201"/>
        <v>0</v>
      </c>
      <c r="BA274" s="37"/>
      <c r="BB274" s="37"/>
      <c r="BC274" s="37">
        <f t="shared" si="202"/>
        <v>0</v>
      </c>
      <c r="BD274" s="37">
        <f t="shared" si="203"/>
        <v>0</v>
      </c>
      <c r="BE274" s="37"/>
      <c r="BF274" s="37"/>
      <c r="BG274" s="37">
        <f t="shared" si="204"/>
        <v>0</v>
      </c>
      <c r="BH274" s="37">
        <f t="shared" si="205"/>
        <v>0</v>
      </c>
      <c r="BI274" s="37"/>
      <c r="BJ274" s="37"/>
      <c r="BK274" s="37">
        <f t="shared" si="206"/>
        <v>0</v>
      </c>
      <c r="BL274" s="37">
        <f t="shared" si="207"/>
        <v>0</v>
      </c>
      <c r="BM274" s="37"/>
      <c r="BN274" s="37"/>
      <c r="BO274" s="37">
        <f t="shared" si="208"/>
        <v>0</v>
      </c>
      <c r="BP274" s="37">
        <f t="shared" si="209"/>
        <v>0</v>
      </c>
      <c r="BQ274" s="37"/>
      <c r="BR274" s="37"/>
      <c r="BS274" s="37">
        <f t="shared" si="210"/>
        <v>0</v>
      </c>
      <c r="BT274" s="37">
        <f t="shared" si="211"/>
        <v>0</v>
      </c>
      <c r="BU274" s="37"/>
      <c r="BV274" s="37"/>
      <c r="BW274" s="37">
        <f t="shared" si="212"/>
        <v>0</v>
      </c>
      <c r="BX274" s="37">
        <f t="shared" si="213"/>
        <v>0</v>
      </c>
      <c r="BY274" s="37"/>
      <c r="BZ274" s="37"/>
      <c r="CA274" s="37">
        <f t="shared" si="214"/>
        <v>0</v>
      </c>
      <c r="CB274" s="37">
        <f t="shared" si="215"/>
        <v>0</v>
      </c>
      <c r="CC274" s="37"/>
      <c r="CD274" s="37"/>
      <c r="CE274" s="37">
        <f t="shared" si="216"/>
        <v>0</v>
      </c>
      <c r="CF274" s="37">
        <f t="shared" si="217"/>
        <v>0</v>
      </c>
      <c r="CG274" s="37"/>
      <c r="CH274" s="37"/>
      <c r="CI274" s="37">
        <f t="shared" si="218"/>
        <v>0</v>
      </c>
      <c r="CJ274" s="37">
        <f t="shared" si="219"/>
        <v>0</v>
      </c>
      <c r="CK274" s="37"/>
      <c r="CL274" s="37"/>
      <c r="CM274" s="37">
        <f t="shared" si="220"/>
        <v>0</v>
      </c>
      <c r="CN274" s="37">
        <f t="shared" si="221"/>
        <v>0</v>
      </c>
      <c r="CO274" s="37"/>
      <c r="CP274" s="37"/>
      <c r="CQ274" s="37">
        <f t="shared" si="222"/>
        <v>0</v>
      </c>
      <c r="CR274" s="37">
        <f t="shared" si="223"/>
        <v>0</v>
      </c>
      <c r="CS274" s="37"/>
      <c r="CT274" s="37"/>
      <c r="CU274" s="37">
        <f t="shared" si="224"/>
        <v>0</v>
      </c>
      <c r="CV274" s="37">
        <f t="shared" si="225"/>
        <v>0</v>
      </c>
      <c r="CW274" s="37"/>
      <c r="CX274" s="37"/>
      <c r="CY274" s="37">
        <f t="shared" si="226"/>
        <v>0</v>
      </c>
      <c r="CZ274" s="37">
        <f t="shared" si="227"/>
        <v>0</v>
      </c>
      <c r="DA274" s="37"/>
      <c r="DB274" s="37"/>
      <c r="DC274" s="37">
        <f t="shared" si="228"/>
        <v>0</v>
      </c>
      <c r="DD274" s="37">
        <f t="shared" si="229"/>
        <v>0</v>
      </c>
      <c r="DE274" s="37"/>
      <c r="DF274" s="37"/>
      <c r="DG274" s="37">
        <f t="shared" si="230"/>
        <v>0</v>
      </c>
      <c r="DH274" s="37">
        <f t="shared" si="231"/>
        <v>0</v>
      </c>
      <c r="DI274" s="37"/>
      <c r="DJ274" s="37"/>
      <c r="DK274" s="37">
        <f t="shared" si="232"/>
        <v>0</v>
      </c>
      <c r="DL274" s="37">
        <f t="shared" si="233"/>
        <v>0</v>
      </c>
      <c r="DM274" s="37"/>
      <c r="DN274" s="37"/>
      <c r="DO274" s="37">
        <f t="shared" si="234"/>
        <v>0</v>
      </c>
      <c r="DP274" s="37">
        <f t="shared" si="235"/>
        <v>0</v>
      </c>
      <c r="DQ274" s="37"/>
      <c r="DR274" s="37"/>
      <c r="DS274" s="37">
        <f t="shared" si="236"/>
        <v>0</v>
      </c>
      <c r="DT274" s="37">
        <f t="shared" si="237"/>
        <v>0</v>
      </c>
      <c r="DU274" s="37"/>
      <c r="DV274" s="37"/>
      <c r="DW274" s="37">
        <f t="shared" si="238"/>
        <v>0</v>
      </c>
      <c r="DX274" s="37">
        <f t="shared" si="239"/>
        <v>0</v>
      </c>
      <c r="DY274" s="37"/>
      <c r="DZ274" s="37"/>
      <c r="EA274" s="37">
        <f t="shared" si="240"/>
        <v>0</v>
      </c>
      <c r="EB274" s="37">
        <f t="shared" si="241"/>
        <v>0</v>
      </c>
      <c r="EC274" s="37">
        <f t="shared" si="187"/>
        <v>455073.01</v>
      </c>
      <c r="ED274" s="37">
        <v>0</v>
      </c>
      <c r="EE274" s="37">
        <v>0</v>
      </c>
      <c r="EF274" s="38" t="s">
        <v>1532</v>
      </c>
      <c r="EG274" s="63" t="s">
        <v>1758</v>
      </c>
      <c r="EH274" s="63" t="s">
        <v>1759</v>
      </c>
      <c r="EI274" s="63"/>
      <c r="EJ274" s="63"/>
      <c r="EK274" s="63"/>
      <c r="EL274" s="63"/>
      <c r="EM274" s="63"/>
      <c r="EN274" s="63"/>
      <c r="EO274" s="63"/>
      <c r="EP274" s="63"/>
      <c r="EQ274" s="63"/>
    </row>
    <row r="275" spans="1:147" ht="19.5" customHeight="1">
      <c r="A275" s="28"/>
      <c r="B275" s="63" t="s">
        <v>2128</v>
      </c>
      <c r="C275" s="63" t="s">
        <v>1751</v>
      </c>
      <c r="D275" s="63" t="s">
        <v>1752</v>
      </c>
      <c r="E275" s="63" t="s">
        <v>1752</v>
      </c>
      <c r="F275" s="63" t="s">
        <v>858</v>
      </c>
      <c r="G275" s="63" t="s">
        <v>758</v>
      </c>
      <c r="H275" s="63" t="s">
        <v>860</v>
      </c>
      <c r="I275" s="63">
        <v>100</v>
      </c>
      <c r="J275" s="63">
        <v>710000000</v>
      </c>
      <c r="K275" s="63" t="s">
        <v>1745</v>
      </c>
      <c r="L275" s="63" t="s">
        <v>1711</v>
      </c>
      <c r="M275" s="63" t="s">
        <v>359</v>
      </c>
      <c r="N275" s="63" t="s">
        <v>1712</v>
      </c>
      <c r="O275" s="63" t="s">
        <v>1713</v>
      </c>
      <c r="P275" s="63"/>
      <c r="Q275" s="63"/>
      <c r="R275" s="63" t="s">
        <v>1626</v>
      </c>
      <c r="S275" s="63" t="s">
        <v>1734</v>
      </c>
      <c r="T275" s="63">
        <v>0</v>
      </c>
      <c r="U275" s="63">
        <v>100</v>
      </c>
      <c r="V275" s="63">
        <v>0</v>
      </c>
      <c r="W275" s="63" t="s">
        <v>1753</v>
      </c>
      <c r="X275" s="63" t="s">
        <v>886</v>
      </c>
      <c r="Y275" s="37">
        <v>37355</v>
      </c>
      <c r="Z275" s="37">
        <v>1733</v>
      </c>
      <c r="AA275" s="37">
        <f>Y275*Z275</f>
        <v>64736215</v>
      </c>
      <c r="AB275" s="37">
        <f>IF(X275="С НДС",AA275*1.12,AA275)</f>
        <v>72504560.80000001</v>
      </c>
      <c r="AC275" s="37">
        <v>84672.31</v>
      </c>
      <c r="AD275" s="37">
        <v>1819.65</v>
      </c>
      <c r="AE275" s="37">
        <f>AC275*AD275</f>
        <v>154073968.8915</v>
      </c>
      <c r="AF275" s="37">
        <f>IF(X275="С НДС",AE275*1.12,AE275)</f>
        <v>172562845.15848002</v>
      </c>
      <c r="AG275" s="37">
        <v>90599.37</v>
      </c>
      <c r="AH275" s="37">
        <v>1883.34</v>
      </c>
      <c r="AI275" s="37">
        <f>AG275*AH275</f>
        <v>170629417.4958</v>
      </c>
      <c r="AJ275" s="37">
        <f>IF(X275="С НДС",AI275*1.12,AI275)</f>
        <v>191104947.595296</v>
      </c>
      <c r="AK275" s="37">
        <v>96941.33</v>
      </c>
      <c r="AL275" s="37">
        <v>1949.26</v>
      </c>
      <c r="AM275" s="37">
        <f>AK275*AL275</f>
        <v>188963856.9158</v>
      </c>
      <c r="AN275" s="37">
        <f>IF(X275="С НДС",AM275*1.12,AM275)</f>
        <v>211639519.74569604</v>
      </c>
      <c r="AO275" s="37">
        <v>103727</v>
      </c>
      <c r="AP275" s="37">
        <v>2017.48</v>
      </c>
      <c r="AQ275" s="37">
        <f>AO275*AP275</f>
        <v>209267147.96</v>
      </c>
      <c r="AR275" s="37">
        <f>IF(X275="С НДС",AQ275*1.12,AQ275)</f>
        <v>234379205.71520004</v>
      </c>
      <c r="AS275" s="37"/>
      <c r="AT275" s="37"/>
      <c r="AU275" s="37">
        <f>AS275*AT275</f>
        <v>0</v>
      </c>
      <c r="AV275" s="37">
        <f>IF(X275="С НДС",AU275*1.12,AU275)</f>
        <v>0</v>
      </c>
      <c r="AW275" s="37"/>
      <c r="AX275" s="37"/>
      <c r="AY275" s="37">
        <f>AW275*AX275</f>
        <v>0</v>
      </c>
      <c r="AZ275" s="37">
        <f>IF(AB275="С НДС",AY275*1.12,AY275)</f>
        <v>0</v>
      </c>
      <c r="BA275" s="37"/>
      <c r="BB275" s="37"/>
      <c r="BC275" s="37">
        <f>BA275*BB275</f>
        <v>0</v>
      </c>
      <c r="BD275" s="37">
        <f>IF(AF275="С НДС",BC275*1.12,BC275)</f>
        <v>0</v>
      </c>
      <c r="BE275" s="37"/>
      <c r="BF275" s="37"/>
      <c r="BG275" s="37">
        <f>BE275*BF275</f>
        <v>0</v>
      </c>
      <c r="BH275" s="37">
        <f>IF(AJ275="С НДС",BG275*1.12,BG275)</f>
        <v>0</v>
      </c>
      <c r="BI275" s="37"/>
      <c r="BJ275" s="37"/>
      <c r="BK275" s="37">
        <f>BI275*BJ275</f>
        <v>0</v>
      </c>
      <c r="BL275" s="37">
        <f>IF(AN275="С НДС",BK275*1.12,BK275)</f>
        <v>0</v>
      </c>
      <c r="BM275" s="37"/>
      <c r="BN275" s="37"/>
      <c r="BO275" s="37">
        <f>BM275*BN275</f>
        <v>0</v>
      </c>
      <c r="BP275" s="37">
        <f>IF(AR275="С НДС",BO275*1.12,BO275)</f>
        <v>0</v>
      </c>
      <c r="BQ275" s="37"/>
      <c r="BR275" s="37"/>
      <c r="BS275" s="37">
        <f>BQ275*BR275</f>
        <v>0</v>
      </c>
      <c r="BT275" s="37">
        <f>IF(AV275="С НДС",BS275*1.12,BS275)</f>
        <v>0</v>
      </c>
      <c r="BU275" s="37"/>
      <c r="BV275" s="37"/>
      <c r="BW275" s="37">
        <f>BU275*BV275</f>
        <v>0</v>
      </c>
      <c r="BX275" s="37">
        <f>IF(AZ275="С НДС",BW275*1.12,BW275)</f>
        <v>0</v>
      </c>
      <c r="BY275" s="37"/>
      <c r="BZ275" s="37"/>
      <c r="CA275" s="37">
        <f>BY275*BZ275</f>
        <v>0</v>
      </c>
      <c r="CB275" s="37">
        <f>IF(BD275="С НДС",CA275*1.12,CA275)</f>
        <v>0</v>
      </c>
      <c r="CC275" s="37"/>
      <c r="CD275" s="37"/>
      <c r="CE275" s="37">
        <f>CC275*CD275</f>
        <v>0</v>
      </c>
      <c r="CF275" s="37">
        <f>IF(BH275="С НДС",CE275*1.12,CE275)</f>
        <v>0</v>
      </c>
      <c r="CG275" s="37"/>
      <c r="CH275" s="37"/>
      <c r="CI275" s="37">
        <f>CG275*CH275</f>
        <v>0</v>
      </c>
      <c r="CJ275" s="37">
        <f>IF(BL275="С НДС",CI275*1.12,CI275)</f>
        <v>0</v>
      </c>
      <c r="CK275" s="37"/>
      <c r="CL275" s="37"/>
      <c r="CM275" s="37">
        <f>CK275*CL275</f>
        <v>0</v>
      </c>
      <c r="CN275" s="37">
        <f>IF(BP275="С НДС",CM275*1.12,CM275)</f>
        <v>0</v>
      </c>
      <c r="CO275" s="37"/>
      <c r="CP275" s="37"/>
      <c r="CQ275" s="37">
        <f>CO275*CP275</f>
        <v>0</v>
      </c>
      <c r="CR275" s="37">
        <f>IF(BT275="С НДС",CQ275*1.12,CQ275)</f>
        <v>0</v>
      </c>
      <c r="CS275" s="37"/>
      <c r="CT275" s="37"/>
      <c r="CU275" s="37">
        <f>CS275*CT275</f>
        <v>0</v>
      </c>
      <c r="CV275" s="37">
        <f>IF(BX275="С НДС",CU275*1.12,CU275)</f>
        <v>0</v>
      </c>
      <c r="CW275" s="37"/>
      <c r="CX275" s="37"/>
      <c r="CY275" s="37">
        <f>CW275*CX275</f>
        <v>0</v>
      </c>
      <c r="CZ275" s="37">
        <f>IF(CB275="С НДС",CY275*1.12,CY275)</f>
        <v>0</v>
      </c>
      <c r="DA275" s="37"/>
      <c r="DB275" s="37"/>
      <c r="DC275" s="37">
        <f>DA275*DB275</f>
        <v>0</v>
      </c>
      <c r="DD275" s="37">
        <f>IF(CF275="С НДС",DC275*1.12,DC275)</f>
        <v>0</v>
      </c>
      <c r="DE275" s="37"/>
      <c r="DF275" s="37"/>
      <c r="DG275" s="37">
        <f>DE275*DF275</f>
        <v>0</v>
      </c>
      <c r="DH275" s="37">
        <f>IF(CJ275="С НДС",DG275*1.12,DG275)</f>
        <v>0</v>
      </c>
      <c r="DI275" s="37"/>
      <c r="DJ275" s="37"/>
      <c r="DK275" s="37">
        <f>DI275*DJ275</f>
        <v>0</v>
      </c>
      <c r="DL275" s="37">
        <f>IF(CN275="С НДС",DK275*1.12,DK275)</f>
        <v>0</v>
      </c>
      <c r="DM275" s="37"/>
      <c r="DN275" s="37"/>
      <c r="DO275" s="37">
        <f>DM275*DN275</f>
        <v>0</v>
      </c>
      <c r="DP275" s="37">
        <f>IF(CR275="С НДС",DO275*1.12,DO275)</f>
        <v>0</v>
      </c>
      <c r="DQ275" s="37"/>
      <c r="DR275" s="37"/>
      <c r="DS275" s="37">
        <f>DQ275*DR275</f>
        <v>0</v>
      </c>
      <c r="DT275" s="37">
        <f>IF(CV275="С НДС",DS275*1.12,DS275)</f>
        <v>0</v>
      </c>
      <c r="DU275" s="37"/>
      <c r="DV275" s="37"/>
      <c r="DW275" s="37">
        <f>DU275*DV275</f>
        <v>0</v>
      </c>
      <c r="DX275" s="37">
        <f>IF(CZ275="С НДС",DW275*1.12,DW275)</f>
        <v>0</v>
      </c>
      <c r="DY275" s="37"/>
      <c r="DZ275" s="37"/>
      <c r="EA275" s="37">
        <f>DY275*DZ275</f>
        <v>0</v>
      </c>
      <c r="EB275" s="37">
        <f>IF(DD275="С НДС",EA275*1.12,EA275)</f>
        <v>0</v>
      </c>
      <c r="EC275" s="37">
        <f>SUM(Y275,AC275,AG275,AK275,AO275)</f>
        <v>413295.01</v>
      </c>
      <c r="ED275" s="37">
        <f>SUM(AU275,AQ275,AM275,AE275,AA275,AI275)</f>
        <v>787670606.2631</v>
      </c>
      <c r="EE275" s="37">
        <f>IF(X275="С НДС",ED275*1.12,ED275)</f>
        <v>882191079.0146722</v>
      </c>
      <c r="EF275" s="38" t="s">
        <v>1532</v>
      </c>
      <c r="EG275" s="63" t="s">
        <v>1758</v>
      </c>
      <c r="EH275" s="63" t="s">
        <v>1759</v>
      </c>
      <c r="EI275" s="63"/>
      <c r="EJ275" s="63"/>
      <c r="EK275" s="63"/>
      <c r="EL275" s="63"/>
      <c r="EM275" s="63"/>
      <c r="EN275" s="63"/>
      <c r="EO275" s="63"/>
      <c r="EP275" s="63"/>
      <c r="EQ275" s="63"/>
    </row>
    <row r="276" spans="1:147" ht="19.5" customHeight="1">
      <c r="A276" s="28"/>
      <c r="B276" s="63" t="s">
        <v>1728</v>
      </c>
      <c r="C276" s="63" t="s">
        <v>1751</v>
      </c>
      <c r="D276" s="63" t="s">
        <v>1752</v>
      </c>
      <c r="E276" s="63" t="s">
        <v>1752</v>
      </c>
      <c r="F276" s="63" t="s">
        <v>858</v>
      </c>
      <c r="G276" s="63" t="s">
        <v>758</v>
      </c>
      <c r="H276" s="63" t="s">
        <v>860</v>
      </c>
      <c r="I276" s="63">
        <v>100</v>
      </c>
      <c r="J276" s="63">
        <v>710000000</v>
      </c>
      <c r="K276" s="63" t="s">
        <v>1745</v>
      </c>
      <c r="L276" s="63" t="s">
        <v>1711</v>
      </c>
      <c r="M276" s="63" t="s">
        <v>359</v>
      </c>
      <c r="N276" s="63" t="s">
        <v>1712</v>
      </c>
      <c r="O276" s="63" t="s">
        <v>1713</v>
      </c>
      <c r="P276" s="63"/>
      <c r="Q276" s="63"/>
      <c r="R276" s="63" t="s">
        <v>1626</v>
      </c>
      <c r="S276" s="63" t="s">
        <v>1734</v>
      </c>
      <c r="T276" s="63">
        <v>0</v>
      </c>
      <c r="U276" s="63">
        <v>100</v>
      </c>
      <c r="V276" s="63">
        <v>0</v>
      </c>
      <c r="W276" s="63" t="s">
        <v>1753</v>
      </c>
      <c r="X276" s="63" t="s">
        <v>886</v>
      </c>
      <c r="Y276" s="37">
        <v>379</v>
      </c>
      <c r="Z276" s="37">
        <v>6864</v>
      </c>
      <c r="AA276" s="37">
        <f t="shared" si="188"/>
        <v>2601456</v>
      </c>
      <c r="AB276" s="37">
        <f t="shared" si="189"/>
        <v>2913630.72</v>
      </c>
      <c r="AC276" s="37">
        <v>405.53</v>
      </c>
      <c r="AD276" s="37">
        <v>7207.2</v>
      </c>
      <c r="AE276" s="37">
        <f t="shared" si="190"/>
        <v>2922735.8159999996</v>
      </c>
      <c r="AF276" s="37">
        <f t="shared" si="191"/>
        <v>3273464.11392</v>
      </c>
      <c r="AG276" s="37">
        <v>433.92</v>
      </c>
      <c r="AH276" s="37">
        <v>7459.45</v>
      </c>
      <c r="AI276" s="37">
        <f t="shared" si="192"/>
        <v>3236804.544</v>
      </c>
      <c r="AJ276" s="37">
        <f t="shared" si="193"/>
        <v>3625221.0892800004</v>
      </c>
      <c r="AK276" s="37">
        <v>464.29</v>
      </c>
      <c r="AL276" s="37">
        <v>7720.53</v>
      </c>
      <c r="AM276" s="37">
        <f t="shared" si="194"/>
        <v>3584564.8737</v>
      </c>
      <c r="AN276" s="37">
        <f t="shared" si="195"/>
        <v>4014712.6585440002</v>
      </c>
      <c r="AO276" s="37">
        <v>497</v>
      </c>
      <c r="AP276" s="37">
        <v>7990.75</v>
      </c>
      <c r="AQ276" s="37">
        <f t="shared" si="196"/>
        <v>3971402.75</v>
      </c>
      <c r="AR276" s="37">
        <f t="shared" si="197"/>
        <v>4447971.08</v>
      </c>
      <c r="AS276" s="37"/>
      <c r="AT276" s="37"/>
      <c r="AU276" s="37">
        <f t="shared" si="198"/>
        <v>0</v>
      </c>
      <c r="AV276" s="37">
        <f t="shared" si="199"/>
        <v>0</v>
      </c>
      <c r="AW276" s="37"/>
      <c r="AX276" s="37"/>
      <c r="AY276" s="37">
        <f t="shared" si="200"/>
        <v>0</v>
      </c>
      <c r="AZ276" s="37">
        <f t="shared" si="201"/>
        <v>0</v>
      </c>
      <c r="BA276" s="37"/>
      <c r="BB276" s="37"/>
      <c r="BC276" s="37">
        <f t="shared" si="202"/>
        <v>0</v>
      </c>
      <c r="BD276" s="37">
        <f t="shared" si="203"/>
        <v>0</v>
      </c>
      <c r="BE276" s="37"/>
      <c r="BF276" s="37"/>
      <c r="BG276" s="37">
        <f t="shared" si="204"/>
        <v>0</v>
      </c>
      <c r="BH276" s="37">
        <f t="shared" si="205"/>
        <v>0</v>
      </c>
      <c r="BI276" s="37"/>
      <c r="BJ276" s="37"/>
      <c r="BK276" s="37">
        <f t="shared" si="206"/>
        <v>0</v>
      </c>
      <c r="BL276" s="37">
        <f t="shared" si="207"/>
        <v>0</v>
      </c>
      <c r="BM276" s="37"/>
      <c r="BN276" s="37"/>
      <c r="BO276" s="37">
        <f t="shared" si="208"/>
        <v>0</v>
      </c>
      <c r="BP276" s="37">
        <f t="shared" si="209"/>
        <v>0</v>
      </c>
      <c r="BQ276" s="37"/>
      <c r="BR276" s="37"/>
      <c r="BS276" s="37">
        <f t="shared" si="210"/>
        <v>0</v>
      </c>
      <c r="BT276" s="37">
        <f t="shared" si="211"/>
        <v>0</v>
      </c>
      <c r="BU276" s="37"/>
      <c r="BV276" s="37"/>
      <c r="BW276" s="37">
        <f t="shared" si="212"/>
        <v>0</v>
      </c>
      <c r="BX276" s="37">
        <f t="shared" si="213"/>
        <v>0</v>
      </c>
      <c r="BY276" s="37"/>
      <c r="BZ276" s="37"/>
      <c r="CA276" s="37">
        <f t="shared" si="214"/>
        <v>0</v>
      </c>
      <c r="CB276" s="37">
        <f t="shared" si="215"/>
        <v>0</v>
      </c>
      <c r="CC276" s="37"/>
      <c r="CD276" s="37"/>
      <c r="CE276" s="37">
        <f t="shared" si="216"/>
        <v>0</v>
      </c>
      <c r="CF276" s="37">
        <f t="shared" si="217"/>
        <v>0</v>
      </c>
      <c r="CG276" s="37"/>
      <c r="CH276" s="37"/>
      <c r="CI276" s="37">
        <f t="shared" si="218"/>
        <v>0</v>
      </c>
      <c r="CJ276" s="37">
        <f t="shared" si="219"/>
        <v>0</v>
      </c>
      <c r="CK276" s="37"/>
      <c r="CL276" s="37"/>
      <c r="CM276" s="37">
        <f t="shared" si="220"/>
        <v>0</v>
      </c>
      <c r="CN276" s="37">
        <f t="shared" si="221"/>
        <v>0</v>
      </c>
      <c r="CO276" s="37"/>
      <c r="CP276" s="37"/>
      <c r="CQ276" s="37">
        <f t="shared" si="222"/>
        <v>0</v>
      </c>
      <c r="CR276" s="37">
        <f t="shared" si="223"/>
        <v>0</v>
      </c>
      <c r="CS276" s="37"/>
      <c r="CT276" s="37"/>
      <c r="CU276" s="37">
        <f t="shared" si="224"/>
        <v>0</v>
      </c>
      <c r="CV276" s="37">
        <f t="shared" si="225"/>
        <v>0</v>
      </c>
      <c r="CW276" s="37"/>
      <c r="CX276" s="37"/>
      <c r="CY276" s="37">
        <f t="shared" si="226"/>
        <v>0</v>
      </c>
      <c r="CZ276" s="37">
        <f t="shared" si="227"/>
        <v>0</v>
      </c>
      <c r="DA276" s="37"/>
      <c r="DB276" s="37"/>
      <c r="DC276" s="37">
        <f t="shared" si="228"/>
        <v>0</v>
      </c>
      <c r="DD276" s="37">
        <f t="shared" si="229"/>
        <v>0</v>
      </c>
      <c r="DE276" s="37"/>
      <c r="DF276" s="37"/>
      <c r="DG276" s="37">
        <f t="shared" si="230"/>
        <v>0</v>
      </c>
      <c r="DH276" s="37">
        <f t="shared" si="231"/>
        <v>0</v>
      </c>
      <c r="DI276" s="37"/>
      <c r="DJ276" s="37"/>
      <c r="DK276" s="37">
        <f t="shared" si="232"/>
        <v>0</v>
      </c>
      <c r="DL276" s="37">
        <f t="shared" si="233"/>
        <v>0</v>
      </c>
      <c r="DM276" s="37"/>
      <c r="DN276" s="37"/>
      <c r="DO276" s="37">
        <f t="shared" si="234"/>
        <v>0</v>
      </c>
      <c r="DP276" s="37">
        <f t="shared" si="235"/>
        <v>0</v>
      </c>
      <c r="DQ276" s="37"/>
      <c r="DR276" s="37"/>
      <c r="DS276" s="37">
        <f t="shared" si="236"/>
        <v>0</v>
      </c>
      <c r="DT276" s="37">
        <f t="shared" si="237"/>
        <v>0</v>
      </c>
      <c r="DU276" s="37"/>
      <c r="DV276" s="37"/>
      <c r="DW276" s="37">
        <f t="shared" si="238"/>
        <v>0</v>
      </c>
      <c r="DX276" s="37">
        <f t="shared" si="239"/>
        <v>0</v>
      </c>
      <c r="DY276" s="37"/>
      <c r="DZ276" s="37"/>
      <c r="EA276" s="37">
        <f t="shared" si="240"/>
        <v>0</v>
      </c>
      <c r="EB276" s="37">
        <f t="shared" si="241"/>
        <v>0</v>
      </c>
      <c r="EC276" s="37">
        <f t="shared" si="187"/>
        <v>2179.74</v>
      </c>
      <c r="ED276" s="37">
        <v>0</v>
      </c>
      <c r="EE276" s="37">
        <v>0</v>
      </c>
      <c r="EF276" s="38" t="s">
        <v>1532</v>
      </c>
      <c r="EG276" s="63" t="s">
        <v>1760</v>
      </c>
      <c r="EH276" s="63" t="s">
        <v>1761</v>
      </c>
      <c r="EI276" s="63"/>
      <c r="EJ276" s="63"/>
      <c r="EK276" s="63"/>
      <c r="EL276" s="63"/>
      <c r="EM276" s="63"/>
      <c r="EN276" s="63"/>
      <c r="EO276" s="63"/>
      <c r="EP276" s="63"/>
      <c r="EQ276" s="63"/>
    </row>
    <row r="277" spans="1:147" ht="19.5" customHeight="1">
      <c r="A277" s="28"/>
      <c r="B277" s="63" t="s">
        <v>1728</v>
      </c>
      <c r="C277" s="63" t="s">
        <v>1751</v>
      </c>
      <c r="D277" s="63" t="s">
        <v>1752</v>
      </c>
      <c r="E277" s="63" t="s">
        <v>1752</v>
      </c>
      <c r="F277" s="63" t="s">
        <v>858</v>
      </c>
      <c r="G277" s="63" t="s">
        <v>758</v>
      </c>
      <c r="H277" s="63" t="s">
        <v>860</v>
      </c>
      <c r="I277" s="63">
        <v>100</v>
      </c>
      <c r="J277" s="63">
        <v>710000000</v>
      </c>
      <c r="K277" s="63" t="s">
        <v>1745</v>
      </c>
      <c r="L277" s="63" t="s">
        <v>1711</v>
      </c>
      <c r="M277" s="63" t="s">
        <v>359</v>
      </c>
      <c r="N277" s="63" t="s">
        <v>1712</v>
      </c>
      <c r="O277" s="63" t="s">
        <v>1713</v>
      </c>
      <c r="P277" s="63"/>
      <c r="Q277" s="63"/>
      <c r="R277" s="63" t="s">
        <v>1626</v>
      </c>
      <c r="S277" s="63" t="s">
        <v>1734</v>
      </c>
      <c r="T277" s="63">
        <v>0</v>
      </c>
      <c r="U277" s="63">
        <v>100</v>
      </c>
      <c r="V277" s="63">
        <v>0</v>
      </c>
      <c r="W277" s="63" t="s">
        <v>1753</v>
      </c>
      <c r="X277" s="63" t="s">
        <v>886</v>
      </c>
      <c r="Y277" s="37">
        <v>74</v>
      </c>
      <c r="Z277" s="37">
        <v>6864</v>
      </c>
      <c r="AA277" s="37">
        <f>Y277*Z277</f>
        <v>507936</v>
      </c>
      <c r="AB277" s="37">
        <f>IF(X277="С НДС",AA277*1.12,AA277)</f>
        <v>568888.3200000001</v>
      </c>
      <c r="AC277" s="37">
        <v>405.53</v>
      </c>
      <c r="AD277" s="37">
        <v>7207.2</v>
      </c>
      <c r="AE277" s="37">
        <f>AC277*AD277</f>
        <v>2922735.8159999996</v>
      </c>
      <c r="AF277" s="37">
        <f>IF(X277="С НДС",AE277*1.12,AE277)</f>
        <v>3273464.11392</v>
      </c>
      <c r="AG277" s="37">
        <v>433.92</v>
      </c>
      <c r="AH277" s="37">
        <v>7459.45</v>
      </c>
      <c r="AI277" s="37">
        <f>AG277*AH277</f>
        <v>3236804.544</v>
      </c>
      <c r="AJ277" s="37">
        <f>IF(X277="С НДС",AI277*1.12,AI277)</f>
        <v>3625221.0892800004</v>
      </c>
      <c r="AK277" s="37">
        <v>464.29</v>
      </c>
      <c r="AL277" s="37">
        <v>7720.53</v>
      </c>
      <c r="AM277" s="37">
        <f>AK277*AL277</f>
        <v>3584564.8737</v>
      </c>
      <c r="AN277" s="37">
        <f>IF(X277="С НДС",AM277*1.12,AM277)</f>
        <v>4014712.6585440002</v>
      </c>
      <c r="AO277" s="37">
        <v>497</v>
      </c>
      <c r="AP277" s="37">
        <v>7990.75</v>
      </c>
      <c r="AQ277" s="37">
        <f>AO277*AP277</f>
        <v>3971402.75</v>
      </c>
      <c r="AR277" s="37">
        <f>IF(X277="С НДС",AQ277*1.12,AQ277)</f>
        <v>4447971.08</v>
      </c>
      <c r="AS277" s="37"/>
      <c r="AT277" s="37"/>
      <c r="AU277" s="37">
        <f>AS277*AT277</f>
        <v>0</v>
      </c>
      <c r="AV277" s="37">
        <f>IF(X277="С НДС",AU277*1.12,AU277)</f>
        <v>0</v>
      </c>
      <c r="AW277" s="37"/>
      <c r="AX277" s="37"/>
      <c r="AY277" s="37">
        <f>AW277*AX277</f>
        <v>0</v>
      </c>
      <c r="AZ277" s="37">
        <f>IF(AB277="С НДС",AY277*1.12,AY277)</f>
        <v>0</v>
      </c>
      <c r="BA277" s="37"/>
      <c r="BB277" s="37"/>
      <c r="BC277" s="37">
        <f>BA277*BB277</f>
        <v>0</v>
      </c>
      <c r="BD277" s="37">
        <f>IF(AF277="С НДС",BC277*1.12,BC277)</f>
        <v>0</v>
      </c>
      <c r="BE277" s="37"/>
      <c r="BF277" s="37"/>
      <c r="BG277" s="37">
        <f>BE277*BF277</f>
        <v>0</v>
      </c>
      <c r="BH277" s="37">
        <f>IF(AJ277="С НДС",BG277*1.12,BG277)</f>
        <v>0</v>
      </c>
      <c r="BI277" s="37"/>
      <c r="BJ277" s="37"/>
      <c r="BK277" s="37">
        <f>BI277*BJ277</f>
        <v>0</v>
      </c>
      <c r="BL277" s="37">
        <f>IF(AN277="С НДС",BK277*1.12,BK277)</f>
        <v>0</v>
      </c>
      <c r="BM277" s="37"/>
      <c r="BN277" s="37"/>
      <c r="BO277" s="37">
        <f>BM277*BN277</f>
        <v>0</v>
      </c>
      <c r="BP277" s="37">
        <f>IF(AR277="С НДС",BO277*1.12,BO277)</f>
        <v>0</v>
      </c>
      <c r="BQ277" s="37"/>
      <c r="BR277" s="37"/>
      <c r="BS277" s="37">
        <f>BQ277*BR277</f>
        <v>0</v>
      </c>
      <c r="BT277" s="37">
        <f>IF(AV277="С НДС",BS277*1.12,BS277)</f>
        <v>0</v>
      </c>
      <c r="BU277" s="37"/>
      <c r="BV277" s="37"/>
      <c r="BW277" s="37">
        <f>BU277*BV277</f>
        <v>0</v>
      </c>
      <c r="BX277" s="37">
        <f>IF(AZ277="С НДС",BW277*1.12,BW277)</f>
        <v>0</v>
      </c>
      <c r="BY277" s="37"/>
      <c r="BZ277" s="37"/>
      <c r="CA277" s="37">
        <f>BY277*BZ277</f>
        <v>0</v>
      </c>
      <c r="CB277" s="37">
        <f>IF(BD277="С НДС",CA277*1.12,CA277)</f>
        <v>0</v>
      </c>
      <c r="CC277" s="37"/>
      <c r="CD277" s="37"/>
      <c r="CE277" s="37">
        <f>CC277*CD277</f>
        <v>0</v>
      </c>
      <c r="CF277" s="37">
        <f>IF(BH277="С НДС",CE277*1.12,CE277)</f>
        <v>0</v>
      </c>
      <c r="CG277" s="37"/>
      <c r="CH277" s="37"/>
      <c r="CI277" s="37">
        <f>CG277*CH277</f>
        <v>0</v>
      </c>
      <c r="CJ277" s="37">
        <f>IF(BL277="С НДС",CI277*1.12,CI277)</f>
        <v>0</v>
      </c>
      <c r="CK277" s="37"/>
      <c r="CL277" s="37"/>
      <c r="CM277" s="37">
        <f>CK277*CL277</f>
        <v>0</v>
      </c>
      <c r="CN277" s="37">
        <f>IF(BP277="С НДС",CM277*1.12,CM277)</f>
        <v>0</v>
      </c>
      <c r="CO277" s="37"/>
      <c r="CP277" s="37"/>
      <c r="CQ277" s="37">
        <f>CO277*CP277</f>
        <v>0</v>
      </c>
      <c r="CR277" s="37">
        <f>IF(BT277="С НДС",CQ277*1.12,CQ277)</f>
        <v>0</v>
      </c>
      <c r="CS277" s="37"/>
      <c r="CT277" s="37"/>
      <c r="CU277" s="37">
        <f>CS277*CT277</f>
        <v>0</v>
      </c>
      <c r="CV277" s="37">
        <f>IF(BX277="С НДС",CU277*1.12,CU277)</f>
        <v>0</v>
      </c>
      <c r="CW277" s="37"/>
      <c r="CX277" s="37"/>
      <c r="CY277" s="37">
        <f>CW277*CX277</f>
        <v>0</v>
      </c>
      <c r="CZ277" s="37">
        <f>IF(CB277="С НДС",CY277*1.12,CY277)</f>
        <v>0</v>
      </c>
      <c r="DA277" s="37"/>
      <c r="DB277" s="37"/>
      <c r="DC277" s="37">
        <f>DA277*DB277</f>
        <v>0</v>
      </c>
      <c r="DD277" s="37">
        <f>IF(CF277="С НДС",DC277*1.12,DC277)</f>
        <v>0</v>
      </c>
      <c r="DE277" s="37"/>
      <c r="DF277" s="37"/>
      <c r="DG277" s="37">
        <f>DE277*DF277</f>
        <v>0</v>
      </c>
      <c r="DH277" s="37">
        <f>IF(CJ277="С НДС",DG277*1.12,DG277)</f>
        <v>0</v>
      </c>
      <c r="DI277" s="37"/>
      <c r="DJ277" s="37"/>
      <c r="DK277" s="37">
        <f>DI277*DJ277</f>
        <v>0</v>
      </c>
      <c r="DL277" s="37">
        <f>IF(CN277="С НДС",DK277*1.12,DK277)</f>
        <v>0</v>
      </c>
      <c r="DM277" s="37"/>
      <c r="DN277" s="37"/>
      <c r="DO277" s="37">
        <f>DM277*DN277</f>
        <v>0</v>
      </c>
      <c r="DP277" s="37">
        <f>IF(CR277="С НДС",DO277*1.12,DO277)</f>
        <v>0</v>
      </c>
      <c r="DQ277" s="37"/>
      <c r="DR277" s="37"/>
      <c r="DS277" s="37">
        <f>DQ277*DR277</f>
        <v>0</v>
      </c>
      <c r="DT277" s="37">
        <f>IF(CV277="С НДС",DS277*1.12,DS277)</f>
        <v>0</v>
      </c>
      <c r="DU277" s="37"/>
      <c r="DV277" s="37"/>
      <c r="DW277" s="37">
        <f>DU277*DV277</f>
        <v>0</v>
      </c>
      <c r="DX277" s="37">
        <f>IF(CZ277="С НДС",DW277*1.12,DW277)</f>
        <v>0</v>
      </c>
      <c r="DY277" s="37"/>
      <c r="DZ277" s="37"/>
      <c r="EA277" s="37">
        <f>DY277*DZ277</f>
        <v>0</v>
      </c>
      <c r="EB277" s="37">
        <f>IF(DD277="С НДС",EA277*1.12,EA277)</f>
        <v>0</v>
      </c>
      <c r="EC277" s="37">
        <f>SUM(Y277,AC277,AG277,AK277,AO277)</f>
        <v>1874.74</v>
      </c>
      <c r="ED277" s="37">
        <f>SUM(AU277,AQ277,AM277,AE277,AA277,AI277)</f>
        <v>14223443.9837</v>
      </c>
      <c r="EE277" s="37">
        <f>IF(X277="С НДС",ED277*1.12,ED277)</f>
        <v>15930257.261744002</v>
      </c>
      <c r="EF277" s="38" t="s">
        <v>1532</v>
      </c>
      <c r="EG277" s="63" t="s">
        <v>1760</v>
      </c>
      <c r="EH277" s="63" t="s">
        <v>1761</v>
      </c>
      <c r="EI277" s="63"/>
      <c r="EJ277" s="63"/>
      <c r="EK277" s="63"/>
      <c r="EL277" s="63"/>
      <c r="EM277" s="63"/>
      <c r="EN277" s="63"/>
      <c r="EO277" s="63"/>
      <c r="EP277" s="63"/>
      <c r="EQ277" s="63"/>
    </row>
    <row r="278" spans="1:147" ht="19.5" customHeight="1">
      <c r="A278" s="28"/>
      <c r="B278" s="63" t="s">
        <v>1729</v>
      </c>
      <c r="C278" s="63" t="s">
        <v>1751</v>
      </c>
      <c r="D278" s="63" t="s">
        <v>1752</v>
      </c>
      <c r="E278" s="63" t="s">
        <v>1752</v>
      </c>
      <c r="F278" s="63" t="s">
        <v>858</v>
      </c>
      <c r="G278" s="63" t="s">
        <v>758</v>
      </c>
      <c r="H278" s="63" t="s">
        <v>860</v>
      </c>
      <c r="I278" s="63">
        <v>100</v>
      </c>
      <c r="J278" s="63">
        <v>710000000</v>
      </c>
      <c r="K278" s="63" t="s">
        <v>1745</v>
      </c>
      <c r="L278" s="63" t="s">
        <v>1711</v>
      </c>
      <c r="M278" s="63" t="s">
        <v>359</v>
      </c>
      <c r="N278" s="63" t="s">
        <v>1712</v>
      </c>
      <c r="O278" s="63" t="s">
        <v>1713</v>
      </c>
      <c r="P278" s="63"/>
      <c r="Q278" s="63"/>
      <c r="R278" s="63" t="s">
        <v>1626</v>
      </c>
      <c r="S278" s="63" t="s">
        <v>1734</v>
      </c>
      <c r="T278" s="63">
        <v>0</v>
      </c>
      <c r="U278" s="63">
        <v>100</v>
      </c>
      <c r="V278" s="63">
        <v>0</v>
      </c>
      <c r="W278" s="63" t="s">
        <v>1753</v>
      </c>
      <c r="X278" s="63" t="s">
        <v>886</v>
      </c>
      <c r="Y278" s="37">
        <v>37</v>
      </c>
      <c r="Z278" s="37">
        <v>9663</v>
      </c>
      <c r="AA278" s="37">
        <f t="shared" si="188"/>
        <v>357531</v>
      </c>
      <c r="AB278" s="37">
        <f t="shared" si="189"/>
        <v>400434.72000000003</v>
      </c>
      <c r="AC278" s="37">
        <v>39.59</v>
      </c>
      <c r="AD278" s="37">
        <v>10146.15</v>
      </c>
      <c r="AE278" s="37">
        <f t="shared" si="190"/>
        <v>401686.0785</v>
      </c>
      <c r="AF278" s="37">
        <f t="shared" si="191"/>
        <v>449888.40792</v>
      </c>
      <c r="AG278" s="37">
        <v>42.36</v>
      </c>
      <c r="AH278" s="37">
        <v>10501.27</v>
      </c>
      <c r="AI278" s="37">
        <f t="shared" si="192"/>
        <v>444833.79720000003</v>
      </c>
      <c r="AJ278" s="37">
        <f t="shared" si="193"/>
        <v>498213.8528640001</v>
      </c>
      <c r="AK278" s="37">
        <v>45.33</v>
      </c>
      <c r="AL278" s="37">
        <v>10868.81</v>
      </c>
      <c r="AM278" s="37">
        <f t="shared" si="194"/>
        <v>492683.15729999996</v>
      </c>
      <c r="AN278" s="37">
        <f t="shared" si="195"/>
        <v>551805.136176</v>
      </c>
      <c r="AO278" s="37">
        <v>48</v>
      </c>
      <c r="AP278" s="37">
        <v>11249.22</v>
      </c>
      <c r="AQ278" s="37">
        <f t="shared" si="196"/>
        <v>539962.5599999999</v>
      </c>
      <c r="AR278" s="37">
        <f t="shared" si="197"/>
        <v>604758.0671999999</v>
      </c>
      <c r="AS278" s="37"/>
      <c r="AT278" s="37"/>
      <c r="AU278" s="37">
        <f t="shared" si="198"/>
        <v>0</v>
      </c>
      <c r="AV278" s="37">
        <f t="shared" si="199"/>
        <v>0</v>
      </c>
      <c r="AW278" s="37"/>
      <c r="AX278" s="37"/>
      <c r="AY278" s="37">
        <f t="shared" si="200"/>
        <v>0</v>
      </c>
      <c r="AZ278" s="37">
        <f t="shared" si="201"/>
        <v>0</v>
      </c>
      <c r="BA278" s="37"/>
      <c r="BB278" s="37"/>
      <c r="BC278" s="37">
        <f t="shared" si="202"/>
        <v>0</v>
      </c>
      <c r="BD278" s="37">
        <f t="shared" si="203"/>
        <v>0</v>
      </c>
      <c r="BE278" s="37"/>
      <c r="BF278" s="37"/>
      <c r="BG278" s="37">
        <f t="shared" si="204"/>
        <v>0</v>
      </c>
      <c r="BH278" s="37">
        <f t="shared" si="205"/>
        <v>0</v>
      </c>
      <c r="BI278" s="37"/>
      <c r="BJ278" s="37"/>
      <c r="BK278" s="37">
        <f t="shared" si="206"/>
        <v>0</v>
      </c>
      <c r="BL278" s="37">
        <f t="shared" si="207"/>
        <v>0</v>
      </c>
      <c r="BM278" s="37"/>
      <c r="BN278" s="37"/>
      <c r="BO278" s="37">
        <f t="shared" si="208"/>
        <v>0</v>
      </c>
      <c r="BP278" s="37">
        <f t="shared" si="209"/>
        <v>0</v>
      </c>
      <c r="BQ278" s="37"/>
      <c r="BR278" s="37"/>
      <c r="BS278" s="37">
        <f t="shared" si="210"/>
        <v>0</v>
      </c>
      <c r="BT278" s="37">
        <f t="shared" si="211"/>
        <v>0</v>
      </c>
      <c r="BU278" s="37"/>
      <c r="BV278" s="37"/>
      <c r="BW278" s="37">
        <f t="shared" si="212"/>
        <v>0</v>
      </c>
      <c r="BX278" s="37">
        <f t="shared" si="213"/>
        <v>0</v>
      </c>
      <c r="BY278" s="37"/>
      <c r="BZ278" s="37"/>
      <c r="CA278" s="37">
        <f t="shared" si="214"/>
        <v>0</v>
      </c>
      <c r="CB278" s="37">
        <f t="shared" si="215"/>
        <v>0</v>
      </c>
      <c r="CC278" s="37"/>
      <c r="CD278" s="37"/>
      <c r="CE278" s="37">
        <f t="shared" si="216"/>
        <v>0</v>
      </c>
      <c r="CF278" s="37">
        <f t="shared" si="217"/>
        <v>0</v>
      </c>
      <c r="CG278" s="37"/>
      <c r="CH278" s="37"/>
      <c r="CI278" s="37">
        <f t="shared" si="218"/>
        <v>0</v>
      </c>
      <c r="CJ278" s="37">
        <f t="shared" si="219"/>
        <v>0</v>
      </c>
      <c r="CK278" s="37"/>
      <c r="CL278" s="37"/>
      <c r="CM278" s="37">
        <f t="shared" si="220"/>
        <v>0</v>
      </c>
      <c r="CN278" s="37">
        <f t="shared" si="221"/>
        <v>0</v>
      </c>
      <c r="CO278" s="37"/>
      <c r="CP278" s="37"/>
      <c r="CQ278" s="37">
        <f t="shared" si="222"/>
        <v>0</v>
      </c>
      <c r="CR278" s="37">
        <f t="shared" si="223"/>
        <v>0</v>
      </c>
      <c r="CS278" s="37"/>
      <c r="CT278" s="37"/>
      <c r="CU278" s="37">
        <f t="shared" si="224"/>
        <v>0</v>
      </c>
      <c r="CV278" s="37">
        <f t="shared" si="225"/>
        <v>0</v>
      </c>
      <c r="CW278" s="37"/>
      <c r="CX278" s="37"/>
      <c r="CY278" s="37">
        <f t="shared" si="226"/>
        <v>0</v>
      </c>
      <c r="CZ278" s="37">
        <f t="shared" si="227"/>
        <v>0</v>
      </c>
      <c r="DA278" s="37"/>
      <c r="DB278" s="37"/>
      <c r="DC278" s="37">
        <f t="shared" si="228"/>
        <v>0</v>
      </c>
      <c r="DD278" s="37">
        <f t="shared" si="229"/>
        <v>0</v>
      </c>
      <c r="DE278" s="37"/>
      <c r="DF278" s="37"/>
      <c r="DG278" s="37">
        <f t="shared" si="230"/>
        <v>0</v>
      </c>
      <c r="DH278" s="37">
        <f t="shared" si="231"/>
        <v>0</v>
      </c>
      <c r="DI278" s="37"/>
      <c r="DJ278" s="37"/>
      <c r="DK278" s="37">
        <f t="shared" si="232"/>
        <v>0</v>
      </c>
      <c r="DL278" s="37">
        <f t="shared" si="233"/>
        <v>0</v>
      </c>
      <c r="DM278" s="37"/>
      <c r="DN278" s="37"/>
      <c r="DO278" s="37">
        <f t="shared" si="234"/>
        <v>0</v>
      </c>
      <c r="DP278" s="37">
        <f t="shared" si="235"/>
        <v>0</v>
      </c>
      <c r="DQ278" s="37"/>
      <c r="DR278" s="37"/>
      <c r="DS278" s="37">
        <f t="shared" si="236"/>
        <v>0</v>
      </c>
      <c r="DT278" s="37">
        <f t="shared" si="237"/>
        <v>0</v>
      </c>
      <c r="DU278" s="37"/>
      <c r="DV278" s="37"/>
      <c r="DW278" s="37">
        <f t="shared" si="238"/>
        <v>0</v>
      </c>
      <c r="DX278" s="37">
        <f t="shared" si="239"/>
        <v>0</v>
      </c>
      <c r="DY278" s="37"/>
      <c r="DZ278" s="37"/>
      <c r="EA278" s="37">
        <f t="shared" si="240"/>
        <v>0</v>
      </c>
      <c r="EB278" s="37">
        <f t="shared" si="241"/>
        <v>0</v>
      </c>
      <c r="EC278" s="37">
        <f t="shared" si="187"/>
        <v>212.28</v>
      </c>
      <c r="ED278" s="37">
        <v>0</v>
      </c>
      <c r="EE278" s="37">
        <v>0</v>
      </c>
      <c r="EF278" s="38" t="s">
        <v>1532</v>
      </c>
      <c r="EG278" s="63" t="s">
        <v>1762</v>
      </c>
      <c r="EH278" s="63" t="s">
        <v>1763</v>
      </c>
      <c r="EI278" s="63"/>
      <c r="EJ278" s="63"/>
      <c r="EK278" s="63"/>
      <c r="EL278" s="63"/>
      <c r="EM278" s="63"/>
      <c r="EN278" s="63"/>
      <c r="EO278" s="63"/>
      <c r="EP278" s="63"/>
      <c r="EQ278" s="63"/>
    </row>
    <row r="279" spans="1:147" ht="19.5" customHeight="1">
      <c r="A279" s="28"/>
      <c r="B279" s="63" t="s">
        <v>2122</v>
      </c>
      <c r="C279" s="63" t="s">
        <v>1751</v>
      </c>
      <c r="D279" s="63" t="s">
        <v>1752</v>
      </c>
      <c r="E279" s="63" t="s">
        <v>1752</v>
      </c>
      <c r="F279" s="63" t="s">
        <v>858</v>
      </c>
      <c r="G279" s="63" t="s">
        <v>758</v>
      </c>
      <c r="H279" s="63" t="s">
        <v>860</v>
      </c>
      <c r="I279" s="63">
        <v>100</v>
      </c>
      <c r="J279" s="63">
        <v>710000000</v>
      </c>
      <c r="K279" s="63" t="s">
        <v>1745</v>
      </c>
      <c r="L279" s="63" t="s">
        <v>1711</v>
      </c>
      <c r="M279" s="63" t="s">
        <v>359</v>
      </c>
      <c r="N279" s="63" t="s">
        <v>1712</v>
      </c>
      <c r="O279" s="63" t="s">
        <v>1713</v>
      </c>
      <c r="P279" s="63"/>
      <c r="Q279" s="63"/>
      <c r="R279" s="63" t="s">
        <v>1626</v>
      </c>
      <c r="S279" s="63" t="s">
        <v>1734</v>
      </c>
      <c r="T279" s="63">
        <v>0</v>
      </c>
      <c r="U279" s="63">
        <v>100</v>
      </c>
      <c r="V279" s="63">
        <v>0</v>
      </c>
      <c r="W279" s="63" t="s">
        <v>1753</v>
      </c>
      <c r="X279" s="63" t="s">
        <v>886</v>
      </c>
      <c r="Y279" s="37">
        <v>68</v>
      </c>
      <c r="Z279" s="37">
        <v>9663</v>
      </c>
      <c r="AA279" s="37">
        <f>Y279*Z279</f>
        <v>657084</v>
      </c>
      <c r="AB279" s="37">
        <f>IF(X279="С НДС",AA279*1.12,AA279)</f>
        <v>735934.0800000001</v>
      </c>
      <c r="AC279" s="37">
        <v>39.59</v>
      </c>
      <c r="AD279" s="37">
        <v>10146.15</v>
      </c>
      <c r="AE279" s="37">
        <f>AC279*AD279</f>
        <v>401686.0785</v>
      </c>
      <c r="AF279" s="37">
        <f>IF(X279="С НДС",AE279*1.12,AE279)</f>
        <v>449888.40792</v>
      </c>
      <c r="AG279" s="37">
        <v>42.36</v>
      </c>
      <c r="AH279" s="37">
        <v>10501.27</v>
      </c>
      <c r="AI279" s="37">
        <f>AG279*AH279</f>
        <v>444833.79720000003</v>
      </c>
      <c r="AJ279" s="37">
        <f>IF(X279="С НДС",AI279*1.12,AI279)</f>
        <v>498213.8528640001</v>
      </c>
      <c r="AK279" s="37">
        <v>45.33</v>
      </c>
      <c r="AL279" s="37">
        <v>10868.81</v>
      </c>
      <c r="AM279" s="37">
        <f>AK279*AL279</f>
        <v>492683.15729999996</v>
      </c>
      <c r="AN279" s="37">
        <f>IF(X279="С НДС",AM279*1.12,AM279)</f>
        <v>551805.136176</v>
      </c>
      <c r="AO279" s="37">
        <v>48</v>
      </c>
      <c r="AP279" s="37">
        <v>11249.22</v>
      </c>
      <c r="AQ279" s="37">
        <f>AO279*AP279</f>
        <v>539962.5599999999</v>
      </c>
      <c r="AR279" s="37">
        <f>IF(X279="С НДС",AQ279*1.12,AQ279)</f>
        <v>604758.0671999999</v>
      </c>
      <c r="AS279" s="37"/>
      <c r="AT279" s="37"/>
      <c r="AU279" s="37">
        <f>AS279*AT279</f>
        <v>0</v>
      </c>
      <c r="AV279" s="37">
        <f>IF(X279="С НДС",AU279*1.12,AU279)</f>
        <v>0</v>
      </c>
      <c r="AW279" s="37"/>
      <c r="AX279" s="37"/>
      <c r="AY279" s="37">
        <f>AW279*AX279</f>
        <v>0</v>
      </c>
      <c r="AZ279" s="37">
        <f>IF(AB279="С НДС",AY279*1.12,AY279)</f>
        <v>0</v>
      </c>
      <c r="BA279" s="37"/>
      <c r="BB279" s="37"/>
      <c r="BC279" s="37">
        <f>BA279*BB279</f>
        <v>0</v>
      </c>
      <c r="BD279" s="37">
        <f>IF(AF279="С НДС",BC279*1.12,BC279)</f>
        <v>0</v>
      </c>
      <c r="BE279" s="37"/>
      <c r="BF279" s="37"/>
      <c r="BG279" s="37">
        <f>BE279*BF279</f>
        <v>0</v>
      </c>
      <c r="BH279" s="37">
        <f>IF(AJ279="С НДС",BG279*1.12,BG279)</f>
        <v>0</v>
      </c>
      <c r="BI279" s="37"/>
      <c r="BJ279" s="37"/>
      <c r="BK279" s="37">
        <f>BI279*BJ279</f>
        <v>0</v>
      </c>
      <c r="BL279" s="37">
        <f>IF(AN279="С НДС",BK279*1.12,BK279)</f>
        <v>0</v>
      </c>
      <c r="BM279" s="37"/>
      <c r="BN279" s="37"/>
      <c r="BO279" s="37">
        <f>BM279*BN279</f>
        <v>0</v>
      </c>
      <c r="BP279" s="37">
        <f>IF(AR279="С НДС",BO279*1.12,BO279)</f>
        <v>0</v>
      </c>
      <c r="BQ279" s="37"/>
      <c r="BR279" s="37"/>
      <c r="BS279" s="37">
        <f>BQ279*BR279</f>
        <v>0</v>
      </c>
      <c r="BT279" s="37">
        <f>IF(AV279="С НДС",BS279*1.12,BS279)</f>
        <v>0</v>
      </c>
      <c r="BU279" s="37"/>
      <c r="BV279" s="37"/>
      <c r="BW279" s="37">
        <f>BU279*BV279</f>
        <v>0</v>
      </c>
      <c r="BX279" s="37">
        <f>IF(AZ279="С НДС",BW279*1.12,BW279)</f>
        <v>0</v>
      </c>
      <c r="BY279" s="37"/>
      <c r="BZ279" s="37"/>
      <c r="CA279" s="37">
        <f>BY279*BZ279</f>
        <v>0</v>
      </c>
      <c r="CB279" s="37">
        <f>IF(BD279="С НДС",CA279*1.12,CA279)</f>
        <v>0</v>
      </c>
      <c r="CC279" s="37"/>
      <c r="CD279" s="37"/>
      <c r="CE279" s="37">
        <f>CC279*CD279</f>
        <v>0</v>
      </c>
      <c r="CF279" s="37">
        <f>IF(BH279="С НДС",CE279*1.12,CE279)</f>
        <v>0</v>
      </c>
      <c r="CG279" s="37"/>
      <c r="CH279" s="37"/>
      <c r="CI279" s="37">
        <f>CG279*CH279</f>
        <v>0</v>
      </c>
      <c r="CJ279" s="37">
        <f>IF(BL279="С НДС",CI279*1.12,CI279)</f>
        <v>0</v>
      </c>
      <c r="CK279" s="37"/>
      <c r="CL279" s="37"/>
      <c r="CM279" s="37">
        <f>CK279*CL279</f>
        <v>0</v>
      </c>
      <c r="CN279" s="37">
        <f>IF(BP279="С НДС",CM279*1.12,CM279)</f>
        <v>0</v>
      </c>
      <c r="CO279" s="37"/>
      <c r="CP279" s="37"/>
      <c r="CQ279" s="37">
        <f>CO279*CP279</f>
        <v>0</v>
      </c>
      <c r="CR279" s="37">
        <f>IF(BT279="С НДС",CQ279*1.12,CQ279)</f>
        <v>0</v>
      </c>
      <c r="CS279" s="37"/>
      <c r="CT279" s="37"/>
      <c r="CU279" s="37">
        <f>CS279*CT279</f>
        <v>0</v>
      </c>
      <c r="CV279" s="37">
        <f>IF(BX279="С НДС",CU279*1.12,CU279)</f>
        <v>0</v>
      </c>
      <c r="CW279" s="37"/>
      <c r="CX279" s="37"/>
      <c r="CY279" s="37">
        <f>CW279*CX279</f>
        <v>0</v>
      </c>
      <c r="CZ279" s="37">
        <f>IF(CB279="С НДС",CY279*1.12,CY279)</f>
        <v>0</v>
      </c>
      <c r="DA279" s="37"/>
      <c r="DB279" s="37"/>
      <c r="DC279" s="37">
        <f>DA279*DB279</f>
        <v>0</v>
      </c>
      <c r="DD279" s="37">
        <f>IF(CF279="С НДС",DC279*1.12,DC279)</f>
        <v>0</v>
      </c>
      <c r="DE279" s="37"/>
      <c r="DF279" s="37"/>
      <c r="DG279" s="37">
        <f>DE279*DF279</f>
        <v>0</v>
      </c>
      <c r="DH279" s="37">
        <f>IF(CJ279="С НДС",DG279*1.12,DG279)</f>
        <v>0</v>
      </c>
      <c r="DI279" s="37"/>
      <c r="DJ279" s="37"/>
      <c r="DK279" s="37">
        <f>DI279*DJ279</f>
        <v>0</v>
      </c>
      <c r="DL279" s="37">
        <f>IF(CN279="С НДС",DK279*1.12,DK279)</f>
        <v>0</v>
      </c>
      <c r="DM279" s="37"/>
      <c r="DN279" s="37"/>
      <c r="DO279" s="37">
        <f>DM279*DN279</f>
        <v>0</v>
      </c>
      <c r="DP279" s="37">
        <f>IF(CR279="С НДС",DO279*1.12,DO279)</f>
        <v>0</v>
      </c>
      <c r="DQ279" s="37"/>
      <c r="DR279" s="37"/>
      <c r="DS279" s="37">
        <f>DQ279*DR279</f>
        <v>0</v>
      </c>
      <c r="DT279" s="37">
        <f>IF(CV279="С НДС",DS279*1.12,DS279)</f>
        <v>0</v>
      </c>
      <c r="DU279" s="37"/>
      <c r="DV279" s="37"/>
      <c r="DW279" s="37">
        <f>DU279*DV279</f>
        <v>0</v>
      </c>
      <c r="DX279" s="37">
        <f>IF(CZ279="С НДС",DW279*1.12,DW279)</f>
        <v>0</v>
      </c>
      <c r="DY279" s="37"/>
      <c r="DZ279" s="37"/>
      <c r="EA279" s="37">
        <f>DY279*DZ279</f>
        <v>0</v>
      </c>
      <c r="EB279" s="37">
        <f>IF(DD279="С НДС",EA279*1.12,EA279)</f>
        <v>0</v>
      </c>
      <c r="EC279" s="37">
        <f>SUM(Y279,AC279,AG279,AK279,AO279)</f>
        <v>243.27999999999997</v>
      </c>
      <c r="ED279" s="37">
        <f>SUM(AU279,AQ279,AM279,AE279,AA279,AI279)</f>
        <v>2536249.593</v>
      </c>
      <c r="EE279" s="37">
        <f>IF(X279="С НДС",ED279*1.12,ED279)</f>
        <v>2840599.54416</v>
      </c>
      <c r="EF279" s="38" t="s">
        <v>1532</v>
      </c>
      <c r="EG279" s="63" t="s">
        <v>1762</v>
      </c>
      <c r="EH279" s="63" t="s">
        <v>1763</v>
      </c>
      <c r="EI279" s="63"/>
      <c r="EJ279" s="63"/>
      <c r="EK279" s="63"/>
      <c r="EL279" s="63"/>
      <c r="EM279" s="63"/>
      <c r="EN279" s="63"/>
      <c r="EO279" s="63"/>
      <c r="EP279" s="63"/>
      <c r="EQ279" s="63"/>
    </row>
    <row r="280" spans="1:147" ht="19.5" customHeight="1">
      <c r="A280" s="50"/>
      <c r="B280" s="62" t="s">
        <v>1730</v>
      </c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37"/>
      <c r="Z280" s="37"/>
      <c r="AA280" s="51">
        <f>SUM(AA164:AA259)</f>
        <v>3177068341.9700003</v>
      </c>
      <c r="AB280" s="51">
        <f>SUM(AB164:AB259)</f>
        <v>3558316543.006398</v>
      </c>
      <c r="AC280" s="37"/>
      <c r="AD280" s="37"/>
      <c r="AE280" s="51">
        <f>SUM(AE164:AE259)</f>
        <v>6521082931.97</v>
      </c>
      <c r="AF280" s="51">
        <f>SUM(AF164:AF259)</f>
        <v>7303612883.806397</v>
      </c>
      <c r="AG280" s="37"/>
      <c r="AH280" s="37"/>
      <c r="AI280" s="51">
        <f>SUM(AI164:AI259)</f>
        <v>6521082931.97</v>
      </c>
      <c r="AJ280" s="51">
        <f>SUM(AJ164:AJ259)</f>
        <v>7303612883.806397</v>
      </c>
      <c r="AK280" s="37"/>
      <c r="AL280" s="37"/>
      <c r="AM280" s="51">
        <f>SUM(AM164:AM259)</f>
        <v>6521082931.97</v>
      </c>
      <c r="AN280" s="51">
        <f>SUM(AN164:AN259)</f>
        <v>7303612883.806397</v>
      </c>
      <c r="AO280" s="37"/>
      <c r="AP280" s="37"/>
      <c r="AQ280" s="51">
        <f>SUM(AQ164:AQ259)</f>
        <v>6521082931.97</v>
      </c>
      <c r="AR280" s="51">
        <f>SUM(AR164:AR259)</f>
        <v>7303612883.806397</v>
      </c>
      <c r="AS280" s="37"/>
      <c r="AT280" s="37"/>
      <c r="AU280" s="51">
        <f>SUM(AU164:AU259)</f>
        <v>3858892573</v>
      </c>
      <c r="AV280" s="51">
        <f>SUM(AV164:AV259)</f>
        <v>4321959681.759998</v>
      </c>
      <c r="AW280" s="37"/>
      <c r="AX280" s="37"/>
      <c r="AY280" s="51">
        <f>SUM(AY164:AY259)</f>
        <v>3858892573</v>
      </c>
      <c r="AZ280" s="51">
        <f>SUM(AZ164:AZ259)</f>
        <v>4321959681.759998</v>
      </c>
      <c r="BA280" s="37"/>
      <c r="BB280" s="37"/>
      <c r="BC280" s="51">
        <f>SUM(BC164:BC259)</f>
        <v>3858892573</v>
      </c>
      <c r="BD280" s="51">
        <f>SUM(BD164:BD259)</f>
        <v>4321959681.759998</v>
      </c>
      <c r="BE280" s="37"/>
      <c r="BF280" s="37"/>
      <c r="BG280" s="51">
        <f>SUM(BG164:BG259)</f>
        <v>3858892573</v>
      </c>
      <c r="BH280" s="51">
        <f>SUM(BH164:BH259)</f>
        <v>4321959681.759998</v>
      </c>
      <c r="BI280" s="37"/>
      <c r="BJ280" s="37"/>
      <c r="BK280" s="51">
        <f>SUM(BK164:BK259)</f>
        <v>3858892573</v>
      </c>
      <c r="BL280" s="51">
        <f>SUM(BL164:BL259)</f>
        <v>4321959681.759998</v>
      </c>
      <c r="BM280" s="37"/>
      <c r="BN280" s="37"/>
      <c r="BO280" s="51">
        <f>SUM(BO164:BO259)</f>
        <v>0</v>
      </c>
      <c r="BP280" s="51">
        <f>SUM(BP164:BP259)</f>
        <v>0</v>
      </c>
      <c r="BQ280" s="37"/>
      <c r="BR280" s="37"/>
      <c r="BS280" s="51">
        <f>SUM(BS164:BS259)</f>
        <v>0</v>
      </c>
      <c r="BT280" s="51">
        <f>SUM(BT164:BT259)</f>
        <v>0</v>
      </c>
      <c r="BU280" s="37"/>
      <c r="BV280" s="37"/>
      <c r="BW280" s="51">
        <f>SUM(BW164:BW259)</f>
        <v>0</v>
      </c>
      <c r="BX280" s="51">
        <f>SUM(BX164:BX259)</f>
        <v>0</v>
      </c>
      <c r="BY280" s="37"/>
      <c r="BZ280" s="37"/>
      <c r="CA280" s="51">
        <f>SUM(CA164:CA259)</f>
        <v>0</v>
      </c>
      <c r="CB280" s="51">
        <f>SUM(CB164:CB259)</f>
        <v>0</v>
      </c>
      <c r="CC280" s="37"/>
      <c r="CD280" s="37"/>
      <c r="CE280" s="51">
        <f>SUM(CE164:CE259)</f>
        <v>0</v>
      </c>
      <c r="CF280" s="51">
        <f>SUM(CF164:CF259)</f>
        <v>0</v>
      </c>
      <c r="CG280" s="37"/>
      <c r="CH280" s="37"/>
      <c r="CI280" s="51">
        <f>SUM(CI164:CI259)</f>
        <v>0</v>
      </c>
      <c r="CJ280" s="51">
        <f>SUM(CJ164:CJ259)</f>
        <v>0</v>
      </c>
      <c r="CK280" s="37"/>
      <c r="CL280" s="37"/>
      <c r="CM280" s="51">
        <f>SUM(CM164:CM259)</f>
        <v>0</v>
      </c>
      <c r="CN280" s="51">
        <f>SUM(CN164:CN259)</f>
        <v>0</v>
      </c>
      <c r="CO280" s="37"/>
      <c r="CP280" s="37"/>
      <c r="CQ280" s="51">
        <f>SUM(CQ164:CQ259)</f>
        <v>0</v>
      </c>
      <c r="CR280" s="51">
        <f>SUM(CR164:CR259)</f>
        <v>0</v>
      </c>
      <c r="CS280" s="37"/>
      <c r="CT280" s="37"/>
      <c r="CU280" s="51">
        <f>SUM(CU164:CU259)</f>
        <v>0</v>
      </c>
      <c r="CV280" s="51">
        <f>SUM(CV164:CV259)</f>
        <v>0</v>
      </c>
      <c r="CW280" s="37"/>
      <c r="CX280" s="37"/>
      <c r="CY280" s="51">
        <f>SUM(CY164:CY259)</f>
        <v>0</v>
      </c>
      <c r="CZ280" s="51">
        <f>SUM(CZ164:CZ259)</f>
        <v>0</v>
      </c>
      <c r="DA280" s="37"/>
      <c r="DB280" s="37"/>
      <c r="DC280" s="51">
        <f>SUM(DC164:DC259)</f>
        <v>0</v>
      </c>
      <c r="DD280" s="51">
        <f>SUM(DD164:DD259)</f>
        <v>0</v>
      </c>
      <c r="DE280" s="37"/>
      <c r="DF280" s="37"/>
      <c r="DG280" s="51">
        <f>SUM(DG164:DG259)</f>
        <v>0</v>
      </c>
      <c r="DH280" s="51">
        <f>SUM(DH164:DH259)</f>
        <v>0</v>
      </c>
      <c r="DI280" s="37"/>
      <c r="DJ280" s="37"/>
      <c r="DK280" s="51">
        <f>SUM(DK164:DK259)</f>
        <v>0</v>
      </c>
      <c r="DL280" s="51">
        <f>SUM(DL164:DL259)</f>
        <v>0</v>
      </c>
      <c r="DM280" s="37"/>
      <c r="DN280" s="37"/>
      <c r="DO280" s="51">
        <f>SUM(DO164:DO259)</f>
        <v>0</v>
      </c>
      <c r="DP280" s="51">
        <f>SUM(DP164:DP259)</f>
        <v>0</v>
      </c>
      <c r="DQ280" s="37"/>
      <c r="DR280" s="37"/>
      <c r="DS280" s="51">
        <f>SUM(DS164:DS259)</f>
        <v>0</v>
      </c>
      <c r="DT280" s="51">
        <f>SUM(DT164:DT259)</f>
        <v>0</v>
      </c>
      <c r="DU280" s="37"/>
      <c r="DV280" s="37"/>
      <c r="DW280" s="51">
        <f>SUM(DW164:DW259)</f>
        <v>0</v>
      </c>
      <c r="DX280" s="51">
        <f>SUM(DX164:DX259)</f>
        <v>0</v>
      </c>
      <c r="DY280" s="37"/>
      <c r="DZ280" s="37"/>
      <c r="EA280" s="51">
        <f>SUM(EA164:EA259)</f>
        <v>0</v>
      </c>
      <c r="EB280" s="51">
        <f>SUM(EB164:EB259)</f>
        <v>0</v>
      </c>
      <c r="EC280" s="37"/>
      <c r="ED280" s="51">
        <f>SUM(ED164:ED279)</f>
        <v>27675134850.4263</v>
      </c>
      <c r="EE280" s="51">
        <f>SUM(EE164:EE279)</f>
        <v>30996151032.47745</v>
      </c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</row>
    <row r="281" spans="1:147" ht="19.5" customHeight="1">
      <c r="A281" s="63"/>
      <c r="B281" s="62" t="s">
        <v>1764</v>
      </c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51">
        <f>ED159+ED162+ED280</f>
        <v>365613499946.74634</v>
      </c>
      <c r="EE281" s="51">
        <f>EE159+EE162+EE280</f>
        <v>409487119940.3559</v>
      </c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</row>
  </sheetData>
  <sheetProtection/>
  <mergeCells count="168">
    <mergeCell ref="EA16:EA17"/>
    <mergeCell ref="EB16:EB17"/>
    <mergeCell ref="DW16:DW17"/>
    <mergeCell ref="DX16:DX17"/>
    <mergeCell ref="DY15:EB15"/>
    <mergeCell ref="DO16:DO17"/>
    <mergeCell ref="DP16:DP17"/>
    <mergeCell ref="DQ16:DQ17"/>
    <mergeCell ref="DR16:DR17"/>
    <mergeCell ref="DS16:DS17"/>
    <mergeCell ref="DY16:DY17"/>
    <mergeCell ref="DZ16:DZ17"/>
    <mergeCell ref="DN16:DN17"/>
    <mergeCell ref="CZ16:CZ17"/>
    <mergeCell ref="DT16:DT17"/>
    <mergeCell ref="DU15:DX15"/>
    <mergeCell ref="DU16:DU17"/>
    <mergeCell ref="DV16:DV17"/>
    <mergeCell ref="DH16:DH17"/>
    <mergeCell ref="DI15:DL15"/>
    <mergeCell ref="DM15:DP15"/>
    <mergeCell ref="DQ15:DT15"/>
    <mergeCell ref="DF16:DF17"/>
    <mergeCell ref="DG16:DG17"/>
    <mergeCell ref="DJ16:DJ17"/>
    <mergeCell ref="DK16:DK17"/>
    <mergeCell ref="DL16:DL17"/>
    <mergeCell ref="DM16:DM17"/>
    <mergeCell ref="DI16:DI17"/>
    <mergeCell ref="CW16:CW17"/>
    <mergeCell ref="CX16:CX17"/>
    <mergeCell ref="CY16:CY17"/>
    <mergeCell ref="DA15:DD15"/>
    <mergeCell ref="DE15:DH15"/>
    <mergeCell ref="DA16:DA17"/>
    <mergeCell ref="DB16:DB17"/>
    <mergeCell ref="DC16:DC17"/>
    <mergeCell ref="DD16:DD17"/>
    <mergeCell ref="DE16:DE17"/>
    <mergeCell ref="CQ16:CQ17"/>
    <mergeCell ref="CR16:CR17"/>
    <mergeCell ref="CS16:CS17"/>
    <mergeCell ref="CT16:CT17"/>
    <mergeCell ref="CU16:CU17"/>
    <mergeCell ref="CV16:CV17"/>
    <mergeCell ref="CD16:CD17"/>
    <mergeCell ref="CE16:CE17"/>
    <mergeCell ref="BY15:CB15"/>
    <mergeCell ref="CN16:CN17"/>
    <mergeCell ref="CO16:CO17"/>
    <mergeCell ref="CP16:CP17"/>
    <mergeCell ref="CO15:CR15"/>
    <mergeCell ref="CC15:CF15"/>
    <mergeCell ref="CG15:CJ15"/>
    <mergeCell ref="BY16:BY17"/>
    <mergeCell ref="BZ16:BZ17"/>
    <mergeCell ref="CA16:CA17"/>
    <mergeCell ref="CB16:CB17"/>
    <mergeCell ref="CC16:CC17"/>
    <mergeCell ref="CF16:CF17"/>
    <mergeCell ref="CG16:CG17"/>
    <mergeCell ref="CH16:CH17"/>
    <mergeCell ref="CI16:CI17"/>
    <mergeCell ref="CJ16:CJ17"/>
    <mergeCell ref="CK15:CN15"/>
    <mergeCell ref="BT16:BT17"/>
    <mergeCell ref="BU15:BX15"/>
    <mergeCell ref="BU16:BU17"/>
    <mergeCell ref="BV16:BV17"/>
    <mergeCell ref="BW16:BW17"/>
    <mergeCell ref="BX16:BX17"/>
    <mergeCell ref="CW15:CZ15"/>
    <mergeCell ref="CK16:CK17"/>
    <mergeCell ref="CL16:CL17"/>
    <mergeCell ref="EE16:EE17"/>
    <mergeCell ref="EC16:EC17"/>
    <mergeCell ref="ED16:ED17"/>
    <mergeCell ref="CM16:CM17"/>
    <mergeCell ref="BM15:BP15"/>
    <mergeCell ref="BM16:BM17"/>
    <mergeCell ref="BN16:BN17"/>
    <mergeCell ref="BO16:BO17"/>
    <mergeCell ref="BP16:BP17"/>
    <mergeCell ref="CS15:CV15"/>
    <mergeCell ref="BQ15:BT15"/>
    <mergeCell ref="BQ16:BQ17"/>
    <mergeCell ref="BR16:BR17"/>
    <mergeCell ref="BS16:BS17"/>
    <mergeCell ref="BE15:BH15"/>
    <mergeCell ref="BE16:BE17"/>
    <mergeCell ref="BF16:BF17"/>
    <mergeCell ref="BG16:BG17"/>
    <mergeCell ref="BH16:BH17"/>
    <mergeCell ref="BI15:BL15"/>
    <mergeCell ref="BI16:BI17"/>
    <mergeCell ref="BJ16:BJ17"/>
    <mergeCell ref="BK16:BK17"/>
    <mergeCell ref="BL16:BL17"/>
    <mergeCell ref="AW15:AZ15"/>
    <mergeCell ref="AW16:AW17"/>
    <mergeCell ref="AX16:AX17"/>
    <mergeCell ref="AY16:AY17"/>
    <mergeCell ref="AZ16:AZ17"/>
    <mergeCell ref="BA15:BD15"/>
    <mergeCell ref="BA16:BA17"/>
    <mergeCell ref="BB16:BB17"/>
    <mergeCell ref="BC16:BC17"/>
    <mergeCell ref="BD16:BD17"/>
    <mergeCell ref="T15:V16"/>
    <mergeCell ref="O15:O17"/>
    <mergeCell ref="A15:A17"/>
    <mergeCell ref="EG15:EH15"/>
    <mergeCell ref="EI15:EQ15"/>
    <mergeCell ref="EG16:EG17"/>
    <mergeCell ref="EH16:EH17"/>
    <mergeCell ref="EI16:EK16"/>
    <mergeCell ref="EL16:EN16"/>
    <mergeCell ref="EO16:EQ16"/>
    <mergeCell ref="AM16:AM17"/>
    <mergeCell ref="AN16:AN17"/>
    <mergeCell ref="B15:B17"/>
    <mergeCell ref="H15:H17"/>
    <mergeCell ref="EF15:EF17"/>
    <mergeCell ref="G15:G17"/>
    <mergeCell ref="M15:M17"/>
    <mergeCell ref="N15:N17"/>
    <mergeCell ref="X15:X17"/>
    <mergeCell ref="EC15:EE15"/>
    <mergeCell ref="I15:I17"/>
    <mergeCell ref="J15:J17"/>
    <mergeCell ref="K15:K17"/>
    <mergeCell ref="AO15:AR15"/>
    <mergeCell ref="AP16:AP17"/>
    <mergeCell ref="AQ16:AQ17"/>
    <mergeCell ref="AR16:AR17"/>
    <mergeCell ref="AK15:AN15"/>
    <mergeCell ref="AK16:AK17"/>
    <mergeCell ref="AL16:AL17"/>
    <mergeCell ref="AC16:AC17"/>
    <mergeCell ref="AD16:AD17"/>
    <mergeCell ref="C15:C17"/>
    <mergeCell ref="D15:D17"/>
    <mergeCell ref="E15:E17"/>
    <mergeCell ref="L15:L17"/>
    <mergeCell ref="R16:S16"/>
    <mergeCell ref="Q15:S15"/>
    <mergeCell ref="P15:P17"/>
    <mergeCell ref="F15:F17"/>
    <mergeCell ref="W15:W17"/>
    <mergeCell ref="Y16:Y17"/>
    <mergeCell ref="AT16:AT17"/>
    <mergeCell ref="AU16:AU17"/>
    <mergeCell ref="AS16:AS17"/>
    <mergeCell ref="AG15:AJ15"/>
    <mergeCell ref="AG16:AG17"/>
    <mergeCell ref="AH16:AH17"/>
    <mergeCell ref="AI16:AI17"/>
    <mergeCell ref="AJ16:AJ17"/>
    <mergeCell ref="AV16:AV17"/>
    <mergeCell ref="AS15:AV15"/>
    <mergeCell ref="Z16:Z17"/>
    <mergeCell ref="AA16:AA17"/>
    <mergeCell ref="AO16:AO17"/>
    <mergeCell ref="AE16:AE17"/>
    <mergeCell ref="AF16:AF17"/>
    <mergeCell ref="AB16:AB17"/>
    <mergeCell ref="Y15:AB15"/>
    <mergeCell ref="AC15:AF15"/>
  </mergeCells>
  <dataValidations count="12">
    <dataValidation type="list" allowBlank="1" showInputMessage="1" showErrorMessage="1" sqref="P20:P158 P165:P279">
      <formula1>Инкотермс</formula1>
    </dataValidation>
    <dataValidation type="whole" allowBlank="1" showInputMessage="1" showErrorMessage="1" sqref="I20:I158 T20:V158 I164:I166 I170 I173 I176 I179 I182 I185 I188 I191 I194 I197 I200 I203 I206:I279 T164:V279">
      <formula1>0</formula1>
      <formula2>100</formula2>
    </dataValidation>
    <dataValidation type="list" allowBlank="1" showInputMessage="1" showErrorMessage="1" sqref="X20:X158 X164:X279">
      <formula1>НДС</formula1>
    </dataValidation>
    <dataValidation type="textLength" operator="equal" allowBlank="1" showInputMessage="1" showErrorMessage="1" error="БИН должен содержать 12 символов" sqref="EF20:EF158 AZ164 EF164:EF279">
      <formula1>12</formula1>
    </dataValidation>
    <dataValidation type="textLength" operator="equal" allowBlank="1" showInputMessage="1" showErrorMessage="1" error="Код КАТО должен содержать 9 символов" sqref="J20:J158 N20:N158 N258 N211:N212 N216 N220 N228 N236:N237 N239:N240 N242 N245:N246 N253 N207:N209 N230:N234 N250 N165 N174:N178 N180:N184 N186:N196 N198:N205 N263:N279 J165:J279 N167:N172">
      <formula1>9</formula1>
    </dataValidation>
    <dataValidation type="list" allowBlank="1" showInputMessage="1" showErrorMessage="1" sqref="F20:F158 F204:F205 F164 F201:F202 F263:F279 F171:F172 F174:F175 F177:F178 F180:F181 F183:F184 F186:F187 F189:F190 F192:F193 F195:F196 F198:F199 F167:F169">
      <formula1>Способ_закупок</formula1>
    </dataValidation>
    <dataValidation type="list" allowBlank="1" showInputMessage="1" showErrorMessage="1" sqref="H20:H158 H164:H279">
      <formula1>Приоритет_закупок</formula1>
    </dataValidation>
    <dataValidation type="list" allowBlank="1" showInputMessage="1" sqref="EL20:EL158 EI20:EI158 EO20:EO158 EI189:EI279 EO165:EO279 EL165:EL279 EI166:EI187">
      <formula1>атрибут</formula1>
    </dataValidation>
    <dataValidation type="list" allowBlank="1" showInputMessage="1" showErrorMessage="1" sqref="W20:W158 W204:W205 W201:W202 W263:W271 W171:W172 W174:W175 W177:W178 W180:W181 W183:W184 W186:W187 W189:W190 W192:W193 W195:W196 W198:W199 W167:W169">
      <formula1>ЕИ</formula1>
    </dataValidation>
    <dataValidation type="list" allowBlank="1" showInputMessage="1" showErrorMessage="1" sqref="G20:G158 G165:G279">
      <formula1>основания_ИО</formula1>
    </dataValidation>
    <dataValidation type="custom" allowBlank="1" showInputMessage="1" showErrorMessage="1" sqref="AA20:AA158 AU189:AU262 BC189:BC262 BG189:BG262 AY189:AY262 BK189:BK262 AA164:AA279 AE164:AE260 AI164:AI260 AM164:AM260 AQ164:AQ260 BG166:BG187 AU166:AU187 AY166:AY187 BC166:BC187 BK166:BK187">
      <formula1>Y20*Z20</formula1>
    </dataValidation>
    <dataValidation type="list" allowBlank="1" showInputMessage="1" showErrorMessage="1" sqref="G164">
      <formula1>осн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882</v>
      </c>
    </row>
    <row r="4" ht="15">
      <c r="B4" t="s">
        <v>883</v>
      </c>
    </row>
    <row r="5" ht="15">
      <c r="B5" t="s">
        <v>884</v>
      </c>
    </row>
    <row r="6" ht="15">
      <c r="B6" t="s">
        <v>885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883</v>
      </c>
    </row>
    <row r="4" ht="15">
      <c r="B4" t="s">
        <v>884</v>
      </c>
    </row>
    <row r="5" ht="15">
      <c r="B5" t="s">
        <v>885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886</v>
      </c>
    </row>
    <row r="4" ht="15">
      <c r="B4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84" t="s">
        <v>899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thickBot="1">
      <c r="A2" s="14" t="s">
        <v>900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983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984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989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990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991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992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993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994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998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999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1000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1001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1002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1003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1004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1008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1009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1010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1012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1013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1014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1018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1019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1021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1022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1023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1024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1028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1029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1030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1031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1032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1033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1038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1039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1040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1041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1042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1043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1044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1048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1049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1050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1051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1052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1053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1054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1058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1059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1060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1061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1062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1063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1064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1074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1076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1078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1079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1080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1081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1082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1083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1084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1086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1088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1089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1090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1091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1092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1093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1094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1095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1096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1098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1099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1100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1101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1102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1103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1104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1105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1106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1108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1109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1111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1112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1113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1114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1115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1116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1118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1119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1120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1121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1122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1123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1124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1125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1126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1127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1128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1129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1130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1131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1132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1133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1134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1135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1136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1137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1138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1139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1140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1141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1142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1143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1144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1146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1148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1149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1150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1151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1152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1153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1154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1155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1156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1157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1158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1159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1160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1161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1162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1163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1164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1165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1166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1167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1168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1169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1170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1171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1172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1173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1174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1175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1176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1178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1179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1180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1181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1182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1183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1184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1185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1186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1187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1188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1189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1190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1191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1192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1193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1194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1195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1196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1197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1198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1199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1200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1201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1202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1203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1204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1205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1206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1207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1208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1209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1210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1211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1212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1213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1214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1215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1216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1217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1218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1219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1220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1221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1222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1223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1224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1225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1226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1227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1228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1229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1230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1231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1232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1233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1234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1235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1236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1237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1238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1239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1240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1241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1242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1243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1244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1245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1246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1247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1248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1249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1250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1251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1252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1253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1254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1255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1256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1257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1258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1259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1260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1262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1263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1264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1265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1266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1267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1268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1269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1270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1271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1272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1273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1274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1275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1276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1277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1278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1279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1280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1281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1282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1283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1284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1285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1286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1287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1288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1289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1290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1291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1292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1293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1294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1295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1296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1297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1298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1299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1300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1301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1302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1303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1304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1305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1306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1307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1308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1309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1310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1311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1312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1313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1314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1315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1316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1317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1318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1319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1320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1321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1322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1323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1324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1325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1326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1327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1328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1329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1330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1331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1332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1333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1334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1335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1336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1337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1338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1339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1340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1341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1342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1343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1344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1345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1346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1347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1348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1349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1350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1351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1352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1353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1354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1355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1356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1357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1358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1359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1360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1361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1362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1363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1364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1365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1366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1367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1368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1369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1370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1371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1372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1373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1374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1375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1376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1377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1378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1379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1380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1381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1382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1383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1384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1385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1386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1387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1388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1389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1390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1391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1392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1393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1394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1395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1396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1397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1398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1399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1400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1401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1402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1403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1404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1405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1406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1407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1408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1409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1410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1411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1412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1413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1414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1415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1416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1417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1418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1419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1420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1421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1422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1423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1424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1425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1426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1427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1428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1429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1430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1431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1432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1433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1434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1435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1436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1437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1438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1439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1440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1441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1442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1443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1444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1445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1446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1447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1448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1449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1450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1451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1452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1453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1454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1455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1456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1457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1458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1459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1460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1461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1462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1463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1464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1465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1466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1467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1468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1469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1470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1471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1472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1473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1474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1475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1476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1477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1478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1479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1480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1481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1482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1483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1484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1485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1486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1487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1488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1489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1490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1491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1492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1493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1494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1495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1496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1497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1498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1499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1500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1501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1502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1503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1504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1505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1506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1507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1508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1509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1510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1511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1512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1513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1514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85" t="s">
        <v>700</v>
      </c>
      <c r="B1" s="85"/>
      <c r="C1" s="17"/>
    </row>
    <row r="2" spans="1:3" ht="15.75">
      <c r="A2" s="8" t="s">
        <v>698</v>
      </c>
      <c r="B2" s="16" t="s">
        <v>699</v>
      </c>
      <c r="C2" s="18"/>
    </row>
    <row r="3" spans="1:3" ht="15">
      <c r="A3" s="21" t="s">
        <v>908</v>
      </c>
      <c r="B3" s="22" t="s">
        <v>908</v>
      </c>
      <c r="C3" s="19"/>
    </row>
    <row r="4" spans="1:3" ht="15">
      <c r="A4" s="21" t="s">
        <v>909</v>
      </c>
      <c r="B4" s="22" t="s">
        <v>909</v>
      </c>
      <c r="C4" s="17"/>
    </row>
    <row r="5" spans="1:3" ht="15">
      <c r="A5" s="21" t="s">
        <v>910</v>
      </c>
      <c r="B5" s="22" t="s">
        <v>910</v>
      </c>
      <c r="C5" s="17"/>
    </row>
    <row r="6" spans="1:3" ht="15">
      <c r="A6" s="21" t="s">
        <v>911</v>
      </c>
      <c r="B6" s="22" t="s">
        <v>912</v>
      </c>
      <c r="C6" s="17"/>
    </row>
    <row r="7" spans="1:3" ht="15">
      <c r="A7" s="21" t="s">
        <v>913</v>
      </c>
      <c r="B7" s="22" t="s">
        <v>914</v>
      </c>
      <c r="C7" s="17"/>
    </row>
    <row r="8" spans="1:3" ht="15">
      <c r="A8" s="21" t="s">
        <v>915</v>
      </c>
      <c r="B8" s="22" t="s">
        <v>916</v>
      </c>
      <c r="C8" s="17"/>
    </row>
    <row r="9" spans="1:3" ht="15">
      <c r="A9" s="21" t="s">
        <v>917</v>
      </c>
      <c r="B9" s="22" t="s">
        <v>918</v>
      </c>
      <c r="C9" s="17"/>
    </row>
    <row r="10" spans="1:3" ht="15">
      <c r="A10" s="21" t="s">
        <v>919</v>
      </c>
      <c r="B10" s="22" t="s">
        <v>920</v>
      </c>
      <c r="C10" s="17"/>
    </row>
    <row r="11" spans="1:3" ht="15">
      <c r="A11" s="21" t="s">
        <v>921</v>
      </c>
      <c r="B11" s="22" t="s">
        <v>922</v>
      </c>
      <c r="C11" s="17"/>
    </row>
    <row r="12" spans="1:3" ht="15">
      <c r="A12" s="21" t="s">
        <v>923</v>
      </c>
      <c r="B12" s="22" t="s">
        <v>924</v>
      </c>
      <c r="C12" s="17"/>
    </row>
    <row r="13" spans="1:3" ht="15">
      <c r="A13" s="21" t="s">
        <v>925</v>
      </c>
      <c r="B13" s="22" t="s">
        <v>926</v>
      </c>
      <c r="C13" s="17"/>
    </row>
    <row r="14" spans="1:3" ht="15">
      <c r="A14" s="21" t="s">
        <v>927</v>
      </c>
      <c r="B14" s="22" t="s">
        <v>928</v>
      </c>
      <c r="C14" s="17"/>
    </row>
    <row r="15" spans="1:3" ht="15">
      <c r="A15" s="21" t="s">
        <v>929</v>
      </c>
      <c r="B15" s="22" t="s">
        <v>930</v>
      </c>
      <c r="C15" s="17"/>
    </row>
    <row r="16" spans="1:3" ht="15">
      <c r="A16" s="21" t="s">
        <v>931</v>
      </c>
      <c r="B16" s="22" t="s">
        <v>932</v>
      </c>
      <c r="C16" s="17"/>
    </row>
    <row r="17" spans="1:3" ht="15">
      <c r="A17" s="21" t="s">
        <v>933</v>
      </c>
      <c r="B17" s="22" t="s">
        <v>933</v>
      </c>
      <c r="C17" s="17"/>
    </row>
    <row r="18" spans="1:3" ht="15">
      <c r="A18" s="21" t="s">
        <v>934</v>
      </c>
      <c r="B18" s="22" t="s">
        <v>934</v>
      </c>
      <c r="C18" s="17"/>
    </row>
    <row r="19" spans="1:3" ht="15">
      <c r="A19" s="21" t="s">
        <v>935</v>
      </c>
      <c r="B19" s="22" t="s">
        <v>935</v>
      </c>
      <c r="C19" s="17"/>
    </row>
    <row r="20" spans="1:3" ht="15">
      <c r="A20" s="21" t="s">
        <v>936</v>
      </c>
      <c r="B20" s="22" t="s">
        <v>936</v>
      </c>
      <c r="C20" s="17"/>
    </row>
    <row r="21" spans="1:3" ht="15">
      <c r="A21" s="21" t="s">
        <v>937</v>
      </c>
      <c r="B21" s="22" t="s">
        <v>938</v>
      </c>
      <c r="C21" s="17"/>
    </row>
    <row r="22" spans="1:3" ht="15">
      <c r="A22" s="21" t="s">
        <v>939</v>
      </c>
      <c r="B22" s="22" t="s">
        <v>940</v>
      </c>
      <c r="C22" s="17"/>
    </row>
    <row r="23" spans="1:3" ht="15">
      <c r="A23" s="21" t="s">
        <v>941</v>
      </c>
      <c r="B23" s="22" t="s">
        <v>941</v>
      </c>
      <c r="C23" s="17"/>
    </row>
    <row r="24" spans="1:3" ht="15">
      <c r="A24" s="21" t="s">
        <v>942</v>
      </c>
      <c r="B24" s="22" t="s">
        <v>942</v>
      </c>
      <c r="C24" s="17"/>
    </row>
    <row r="25" spans="1:3" ht="15">
      <c r="A25" s="21" t="s">
        <v>943</v>
      </c>
      <c r="B25" s="22" t="s">
        <v>944</v>
      </c>
      <c r="C25" s="17"/>
    </row>
    <row r="26" spans="1:3" ht="15">
      <c r="A26" s="21" t="s">
        <v>945</v>
      </c>
      <c r="B26" s="22" t="s">
        <v>945</v>
      </c>
      <c r="C26" s="17"/>
    </row>
    <row r="27" spans="1:3" ht="15">
      <c r="A27" s="21" t="s">
        <v>946</v>
      </c>
      <c r="B27" s="22" t="s">
        <v>947</v>
      </c>
      <c r="C27" s="17"/>
    </row>
    <row r="28" spans="1:3" ht="15">
      <c r="A28" s="21" t="s">
        <v>948</v>
      </c>
      <c r="B28" s="22" t="s">
        <v>949</v>
      </c>
      <c r="C28" s="17"/>
    </row>
    <row r="29" spans="1:3" s="7" customFormat="1" ht="15">
      <c r="A29" s="23" t="s">
        <v>1527</v>
      </c>
      <c r="B29" s="24" t="s">
        <v>1528</v>
      </c>
      <c r="C29" s="17"/>
    </row>
    <row r="30" spans="1:3" ht="15">
      <c r="A30" s="21" t="s">
        <v>950</v>
      </c>
      <c r="B30" s="22" t="s">
        <v>951</v>
      </c>
      <c r="C30" s="17"/>
    </row>
    <row r="31" spans="1:3" ht="15">
      <c r="A31" s="21" t="s">
        <v>952</v>
      </c>
      <c r="B31" s="22" t="s">
        <v>953</v>
      </c>
      <c r="C31" s="17"/>
    </row>
    <row r="32" spans="1:3" ht="15">
      <c r="A32" s="21" t="s">
        <v>954</v>
      </c>
      <c r="B32" s="22" t="s">
        <v>955</v>
      </c>
      <c r="C32" s="17"/>
    </row>
    <row r="33" spans="1:3" ht="15">
      <c r="A33" s="21" t="s">
        <v>956</v>
      </c>
      <c r="B33" s="22" t="s">
        <v>956</v>
      </c>
      <c r="C33" s="17"/>
    </row>
    <row r="34" spans="1:3" ht="15">
      <c r="A34" s="21" t="s">
        <v>957</v>
      </c>
      <c r="B34" s="22" t="s">
        <v>958</v>
      </c>
      <c r="C34" s="17"/>
    </row>
    <row r="35" spans="1:3" ht="15">
      <c r="A35" s="21" t="s">
        <v>959</v>
      </c>
      <c r="B35" s="22" t="s">
        <v>960</v>
      </c>
      <c r="C35" s="17"/>
    </row>
    <row r="36" spans="1:3" ht="15">
      <c r="A36" s="21" t="s">
        <v>961</v>
      </c>
      <c r="B36" s="22" t="s">
        <v>962</v>
      </c>
      <c r="C36" s="17"/>
    </row>
    <row r="37" spans="1:3" ht="15">
      <c r="A37" s="21" t="s">
        <v>963</v>
      </c>
      <c r="B37" s="22" t="s">
        <v>964</v>
      </c>
      <c r="C37" s="17"/>
    </row>
    <row r="38" spans="1:3" ht="15">
      <c r="A38" s="21" t="s">
        <v>965</v>
      </c>
      <c r="B38" s="22" t="s">
        <v>966</v>
      </c>
      <c r="C38" s="17"/>
    </row>
    <row r="39" spans="1:3" ht="15">
      <c r="A39" s="21" t="s">
        <v>967</v>
      </c>
      <c r="B39" s="22" t="s">
        <v>968</v>
      </c>
      <c r="C39" s="17"/>
    </row>
    <row r="40" spans="1:3" ht="15">
      <c r="A40" s="21" t="s">
        <v>969</v>
      </c>
      <c r="B40" s="22" t="s">
        <v>970</v>
      </c>
      <c r="C40" s="17"/>
    </row>
    <row r="41" spans="1:3" ht="15">
      <c r="A41" s="21" t="s">
        <v>971</v>
      </c>
      <c r="B41" s="22" t="s">
        <v>972</v>
      </c>
      <c r="C41" s="17"/>
    </row>
    <row r="42" spans="1:3" ht="15">
      <c r="A42" s="21" t="s">
        <v>973</v>
      </c>
      <c r="B42" s="22" t="s">
        <v>974</v>
      </c>
      <c r="C42" s="17"/>
    </row>
    <row r="43" spans="1:3" ht="15">
      <c r="A43" s="21" t="s">
        <v>975</v>
      </c>
      <c r="B43" s="22" t="s">
        <v>976</v>
      </c>
      <c r="C43" s="17"/>
    </row>
    <row r="44" spans="1:3" ht="15">
      <c r="A44" s="21" t="s">
        <v>977</v>
      </c>
      <c r="B44" s="22" t="s">
        <v>978</v>
      </c>
      <c r="C44" s="17"/>
    </row>
    <row r="45" spans="1:3" ht="15">
      <c r="A45" s="21" t="s">
        <v>979</v>
      </c>
      <c r="B45" s="22" t="s">
        <v>980</v>
      </c>
      <c r="C45" s="17"/>
    </row>
    <row r="46" spans="1:3" ht="15">
      <c r="A46" s="21" t="s">
        <v>981</v>
      </c>
      <c r="B46" s="22" t="s">
        <v>981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86" t="s">
        <v>713</v>
      </c>
      <c r="B1" s="86"/>
    </row>
    <row r="2" s="7" customFormat="1" ht="15"/>
    <row r="3" spans="1:2" ht="15">
      <c r="A3" s="9" t="s">
        <v>32</v>
      </c>
      <c r="B3" s="9" t="s">
        <v>8</v>
      </c>
    </row>
    <row r="4" spans="1:2" ht="15">
      <c r="A4" s="5" t="s">
        <v>855</v>
      </c>
      <c r="B4" s="5" t="s">
        <v>707</v>
      </c>
    </row>
    <row r="5" spans="1:2" ht="15">
      <c r="A5" s="5" t="s">
        <v>856</v>
      </c>
      <c r="B5" s="5" t="s">
        <v>708</v>
      </c>
    </row>
    <row r="6" spans="1:2" ht="15">
      <c r="A6" s="5" t="s">
        <v>888</v>
      </c>
      <c r="B6" s="5" t="s">
        <v>709</v>
      </c>
    </row>
    <row r="7" spans="1:2" s="7" customFormat="1" ht="15">
      <c r="A7" s="5" t="s">
        <v>857</v>
      </c>
      <c r="B7" s="5" t="s">
        <v>710</v>
      </c>
    </row>
    <row r="8" spans="1:2" s="7" customFormat="1" ht="15">
      <c r="A8" s="5" t="s">
        <v>858</v>
      </c>
      <c r="B8" s="5" t="s">
        <v>711</v>
      </c>
    </row>
    <row r="9" spans="1:2" ht="15">
      <c r="A9" s="5" t="s">
        <v>859</v>
      </c>
      <c r="B9" s="5" t="s">
        <v>712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87" t="s">
        <v>752</v>
      </c>
      <c r="B1" s="87"/>
    </row>
    <row r="2" spans="1:2" ht="15">
      <c r="A2" s="13" t="s">
        <v>753</v>
      </c>
      <c r="B2" s="13" t="s">
        <v>8</v>
      </c>
    </row>
    <row r="3" spans="1:2" ht="15">
      <c r="A3" s="10" t="s">
        <v>1521</v>
      </c>
      <c r="B3" s="11" t="s">
        <v>1522</v>
      </c>
    </row>
    <row r="4" spans="1:2" ht="15">
      <c r="A4" s="10" t="s">
        <v>754</v>
      </c>
      <c r="B4" s="11" t="s">
        <v>755</v>
      </c>
    </row>
    <row r="5" spans="1:2" ht="15">
      <c r="A5" s="10" t="s">
        <v>756</v>
      </c>
      <c r="B5" s="11" t="s">
        <v>757</v>
      </c>
    </row>
    <row r="6" spans="1:2" ht="15">
      <c r="A6" s="10" t="s">
        <v>758</v>
      </c>
      <c r="B6" s="11" t="s">
        <v>759</v>
      </c>
    </row>
    <row r="7" spans="1:2" ht="30">
      <c r="A7" s="10" t="s">
        <v>760</v>
      </c>
      <c r="B7" s="11" t="s">
        <v>761</v>
      </c>
    </row>
    <row r="8" spans="1:2" ht="15">
      <c r="A8" s="10" t="s">
        <v>762</v>
      </c>
      <c r="B8" s="11" t="s">
        <v>763</v>
      </c>
    </row>
    <row r="9" spans="1:2" s="7" customFormat="1" ht="15">
      <c r="A9" s="10" t="s">
        <v>764</v>
      </c>
      <c r="B9" s="11" t="s">
        <v>765</v>
      </c>
    </row>
    <row r="10" spans="1:2" ht="15">
      <c r="A10" s="10" t="s">
        <v>1518</v>
      </c>
      <c r="B10" s="11" t="s">
        <v>1519</v>
      </c>
    </row>
    <row r="11" spans="1:2" ht="15">
      <c r="A11" s="10" t="s">
        <v>766</v>
      </c>
      <c r="B11" s="11" t="s">
        <v>767</v>
      </c>
    </row>
    <row r="12" spans="1:2" ht="15">
      <c r="A12" s="10" t="s">
        <v>768</v>
      </c>
      <c r="B12" s="11" t="s">
        <v>769</v>
      </c>
    </row>
    <row r="13" spans="1:2" ht="15">
      <c r="A13" s="10" t="s">
        <v>770</v>
      </c>
      <c r="B13" s="11" t="s">
        <v>771</v>
      </c>
    </row>
    <row r="14" spans="1:2" ht="30">
      <c r="A14" s="10" t="s">
        <v>772</v>
      </c>
      <c r="B14" s="11" t="s">
        <v>773</v>
      </c>
    </row>
    <row r="15" spans="1:2" ht="30">
      <c r="A15" s="10" t="s">
        <v>774</v>
      </c>
      <c r="B15" s="11" t="s">
        <v>775</v>
      </c>
    </row>
    <row r="16" spans="1:2" ht="30">
      <c r="A16" s="10" t="s">
        <v>776</v>
      </c>
      <c r="B16" s="11" t="s">
        <v>777</v>
      </c>
    </row>
    <row r="17" spans="1:2" ht="15">
      <c r="A17" s="10" t="s">
        <v>778</v>
      </c>
      <c r="B17" s="11" t="s">
        <v>779</v>
      </c>
    </row>
    <row r="18" spans="1:2" ht="15">
      <c r="A18" s="10" t="s">
        <v>780</v>
      </c>
      <c r="B18" s="11" t="s">
        <v>781</v>
      </c>
    </row>
    <row r="19" spans="1:2" ht="15">
      <c r="A19" s="10" t="s">
        <v>782</v>
      </c>
      <c r="B19" s="11" t="s">
        <v>783</v>
      </c>
    </row>
    <row r="20" spans="1:2" ht="15">
      <c r="A20" s="10" t="s">
        <v>784</v>
      </c>
      <c r="B20" s="11" t="s">
        <v>785</v>
      </c>
    </row>
    <row r="21" spans="1:2" ht="15">
      <c r="A21" s="10" t="s">
        <v>786</v>
      </c>
      <c r="B21" s="11" t="s">
        <v>787</v>
      </c>
    </row>
    <row r="22" spans="1:2" ht="30">
      <c r="A22" s="10" t="s">
        <v>788</v>
      </c>
      <c r="B22" s="11" t="s">
        <v>789</v>
      </c>
    </row>
    <row r="23" spans="1:2" ht="15">
      <c r="A23" s="10" t="s">
        <v>790</v>
      </c>
      <c r="B23" s="11" t="s">
        <v>791</v>
      </c>
    </row>
    <row r="24" spans="1:2" ht="15">
      <c r="A24" s="10" t="s">
        <v>792</v>
      </c>
      <c r="B24" s="11" t="s">
        <v>793</v>
      </c>
    </row>
    <row r="25" spans="1:2" ht="15">
      <c r="A25" s="10" t="s">
        <v>794</v>
      </c>
      <c r="B25" s="11" t="s">
        <v>795</v>
      </c>
    </row>
    <row r="26" spans="1:2" ht="15">
      <c r="A26" s="10" t="s">
        <v>796</v>
      </c>
      <c r="B26" s="11" t="s">
        <v>797</v>
      </c>
    </row>
    <row r="27" spans="1:2" ht="30">
      <c r="A27" s="10" t="s">
        <v>1523</v>
      </c>
      <c r="B27" s="11" t="s">
        <v>1524</v>
      </c>
    </row>
    <row r="28" spans="1:2" ht="15">
      <c r="A28" s="10" t="s">
        <v>1525</v>
      </c>
      <c r="B28" s="11" t="s">
        <v>1526</v>
      </c>
    </row>
    <row r="29" spans="1:2" ht="30">
      <c r="A29" s="10" t="s">
        <v>798</v>
      </c>
      <c r="B29" s="11" t="s">
        <v>799</v>
      </c>
    </row>
    <row r="30" spans="1:2" ht="30">
      <c r="A30" s="10" t="s">
        <v>800</v>
      </c>
      <c r="B30" s="11" t="s">
        <v>801</v>
      </c>
    </row>
    <row r="31" spans="1:2" ht="30">
      <c r="A31" s="10" t="s">
        <v>802</v>
      </c>
      <c r="B31" s="11" t="s">
        <v>803</v>
      </c>
    </row>
    <row r="32" spans="1:2" ht="30">
      <c r="A32" s="10" t="s">
        <v>804</v>
      </c>
      <c r="B32" s="11" t="s">
        <v>805</v>
      </c>
    </row>
    <row r="33" spans="1:2" ht="15">
      <c r="A33" s="10" t="s">
        <v>806</v>
      </c>
      <c r="B33" s="11" t="s">
        <v>807</v>
      </c>
    </row>
    <row r="34" spans="1:2" s="7" customFormat="1" ht="15">
      <c r="A34" s="10" t="s">
        <v>808</v>
      </c>
      <c r="B34" s="11" t="s">
        <v>809</v>
      </c>
    </row>
    <row r="35" spans="1:2" ht="30">
      <c r="A35" s="10" t="s">
        <v>810</v>
      </c>
      <c r="B35" s="11" t="s">
        <v>811</v>
      </c>
    </row>
    <row r="36" spans="1:2" ht="30">
      <c r="A36" s="10" t="s">
        <v>812</v>
      </c>
      <c r="B36" s="11" t="s">
        <v>813</v>
      </c>
    </row>
    <row r="37" spans="1:2" ht="30">
      <c r="A37" s="10" t="s">
        <v>1516</v>
      </c>
      <c r="B37" s="11" t="s">
        <v>1517</v>
      </c>
    </row>
    <row r="38" spans="1:2" ht="15">
      <c r="A38" s="10" t="s">
        <v>814</v>
      </c>
      <c r="B38" s="11" t="s">
        <v>815</v>
      </c>
    </row>
    <row r="39" spans="1:2" ht="30">
      <c r="A39" s="10" t="s">
        <v>816</v>
      </c>
      <c r="B39" s="11" t="s">
        <v>817</v>
      </c>
    </row>
    <row r="40" spans="1:2" ht="30">
      <c r="A40" s="10" t="s">
        <v>818</v>
      </c>
      <c r="B40" s="11" t="s">
        <v>819</v>
      </c>
    </row>
    <row r="41" spans="1:2" ht="15">
      <c r="A41" s="10" t="s">
        <v>820</v>
      </c>
      <c r="B41" s="11" t="s">
        <v>821</v>
      </c>
    </row>
    <row r="42" spans="1:2" ht="15">
      <c r="A42" s="10" t="s">
        <v>822</v>
      </c>
      <c r="B42" s="11" t="s">
        <v>823</v>
      </c>
    </row>
    <row r="43" spans="1:2" ht="15">
      <c r="A43" s="12">
        <v>139</v>
      </c>
      <c r="B43" s="11" t="s">
        <v>824</v>
      </c>
    </row>
    <row r="44" spans="1:2" ht="30">
      <c r="A44" s="12" t="s">
        <v>825</v>
      </c>
      <c r="B44" s="11" t="s">
        <v>826</v>
      </c>
    </row>
    <row r="45" spans="1:2" ht="15">
      <c r="A45" s="10" t="s">
        <v>827</v>
      </c>
      <c r="B45" s="11" t="s">
        <v>828</v>
      </c>
    </row>
    <row r="46" spans="1:2" ht="30">
      <c r="A46" s="10" t="s">
        <v>829</v>
      </c>
      <c r="B46" s="11" t="s">
        <v>830</v>
      </c>
    </row>
    <row r="47" spans="1:2" ht="15">
      <c r="A47" s="10" t="s">
        <v>831</v>
      </c>
      <c r="B47" s="11" t="s">
        <v>832</v>
      </c>
    </row>
    <row r="48" spans="1:2" ht="30">
      <c r="A48" s="10" t="s">
        <v>833</v>
      </c>
      <c r="B48" s="11" t="s">
        <v>834</v>
      </c>
    </row>
    <row r="49" spans="1:2" ht="30">
      <c r="A49" s="10" t="s">
        <v>835</v>
      </c>
      <c r="B49" s="11" t="s">
        <v>836</v>
      </c>
    </row>
    <row r="50" spans="1:2" ht="30">
      <c r="A50" s="10" t="s">
        <v>837</v>
      </c>
      <c r="B50" s="11" t="s">
        <v>838</v>
      </c>
    </row>
    <row r="51" spans="1:2" ht="15">
      <c r="A51" s="10" t="s">
        <v>839</v>
      </c>
      <c r="B51" s="11" t="s">
        <v>840</v>
      </c>
    </row>
    <row r="52" spans="1:2" ht="30">
      <c r="A52" s="10" t="s">
        <v>841</v>
      </c>
      <c r="B52" s="11" t="s">
        <v>842</v>
      </c>
    </row>
    <row r="53" spans="1:2" s="7" customFormat="1" ht="30">
      <c r="A53" s="10" t="s">
        <v>843</v>
      </c>
      <c r="B53" s="11" t="s">
        <v>844</v>
      </c>
    </row>
    <row r="54" spans="1:2" ht="30">
      <c r="A54" s="10" t="s">
        <v>845</v>
      </c>
      <c r="B54" s="11" t="s">
        <v>846</v>
      </c>
    </row>
    <row r="55" spans="1:2" ht="30">
      <c r="A55" s="10" t="s">
        <v>847</v>
      </c>
      <c r="B55" s="11" t="s">
        <v>848</v>
      </c>
    </row>
    <row r="56" spans="1:2" ht="15">
      <c r="A56" s="10" t="s">
        <v>1515</v>
      </c>
      <c r="B56" s="11" t="s">
        <v>1520</v>
      </c>
    </row>
    <row r="57" spans="1:2" ht="30">
      <c r="A57" s="10" t="s">
        <v>849</v>
      </c>
      <c r="B57" s="11" t="s">
        <v>850</v>
      </c>
    </row>
    <row r="58" spans="1:2" ht="15">
      <c r="A58" s="10" t="s">
        <v>851</v>
      </c>
      <c r="B58" s="11" t="s">
        <v>852</v>
      </c>
    </row>
    <row r="59" spans="1:2" ht="30">
      <c r="A59" s="10" t="s">
        <v>853</v>
      </c>
      <c r="B59" s="11" t="s">
        <v>854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86" t="s">
        <v>717</v>
      </c>
      <c r="B1" s="86"/>
    </row>
    <row r="2" spans="1:2" ht="15">
      <c r="A2" s="7"/>
      <c r="B2" s="7"/>
    </row>
    <row r="3" spans="1:2" ht="15">
      <c r="A3" s="5" t="s">
        <v>860</v>
      </c>
      <c r="B3" s="5" t="s">
        <v>714</v>
      </c>
    </row>
    <row r="4" spans="1:2" ht="15">
      <c r="A4" s="5" t="s">
        <v>861</v>
      </c>
      <c r="B4" s="5" t="s">
        <v>715</v>
      </c>
    </row>
    <row r="5" spans="1:2" ht="15">
      <c r="A5" s="5" t="s">
        <v>862</v>
      </c>
      <c r="B5" s="5" t="s">
        <v>716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15">
      <selection activeCell="A132" sqref="A132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88" t="s">
        <v>33</v>
      </c>
      <c r="B2" s="88"/>
      <c r="C2" s="88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89" t="s">
        <v>34</v>
      </c>
      <c r="B5" s="91" t="s">
        <v>35</v>
      </c>
      <c r="C5" s="91"/>
    </row>
    <row r="6" spans="1:3" ht="28.5">
      <c r="A6" s="90"/>
      <c r="B6" s="3" t="s">
        <v>36</v>
      </c>
      <c r="C6" s="3" t="s">
        <v>37</v>
      </c>
    </row>
    <row r="7" spans="1:3" ht="15">
      <c r="A7" s="4" t="s">
        <v>38</v>
      </c>
      <c r="B7" s="4" t="s">
        <v>39</v>
      </c>
      <c r="C7" s="4" t="s">
        <v>39</v>
      </c>
    </row>
    <row r="8" spans="1:3" ht="15">
      <c r="A8" s="4" t="s">
        <v>40</v>
      </c>
      <c r="B8" s="4" t="s">
        <v>41</v>
      </c>
      <c r="C8" s="4" t="s">
        <v>42</v>
      </c>
    </row>
    <row r="9" spans="1:3" ht="15">
      <c r="A9" s="4" t="s">
        <v>43</v>
      </c>
      <c r="B9" s="4" t="s">
        <v>44</v>
      </c>
      <c r="C9" s="4" t="s">
        <v>45</v>
      </c>
    </row>
    <row r="10" spans="1:3" ht="15">
      <c r="A10" s="4" t="s">
        <v>46</v>
      </c>
      <c r="B10" s="4" t="s">
        <v>47</v>
      </c>
      <c r="C10" s="4" t="s">
        <v>48</v>
      </c>
    </row>
    <row r="11" spans="1:3" ht="15">
      <c r="A11" s="4" t="s">
        <v>49</v>
      </c>
      <c r="B11" s="4" t="s">
        <v>50</v>
      </c>
      <c r="C11" s="4" t="s">
        <v>51</v>
      </c>
    </row>
    <row r="12" spans="1:3" ht="15">
      <c r="A12" s="4" t="s">
        <v>52</v>
      </c>
      <c r="B12" s="4" t="s">
        <v>53</v>
      </c>
      <c r="C12" s="4" t="s">
        <v>54</v>
      </c>
    </row>
    <row r="13" spans="1:3" ht="15">
      <c r="A13" s="4" t="s">
        <v>55</v>
      </c>
      <c r="B13" s="4" t="s">
        <v>56</v>
      </c>
      <c r="C13" s="4" t="s">
        <v>57</v>
      </c>
    </row>
    <row r="14" spans="1:3" ht="15">
      <c r="A14" s="4" t="s">
        <v>58</v>
      </c>
      <c r="B14" s="4" t="s">
        <v>59</v>
      </c>
      <c r="C14" s="4" t="s">
        <v>59</v>
      </c>
    </row>
    <row r="15" spans="1:3" ht="15">
      <c r="A15" s="4" t="s">
        <v>60</v>
      </c>
      <c r="B15" s="4" t="s">
        <v>61</v>
      </c>
      <c r="C15" s="4" t="s">
        <v>61</v>
      </c>
    </row>
    <row r="16" spans="1:3" ht="15">
      <c r="A16" s="4" t="s">
        <v>62</v>
      </c>
      <c r="B16" s="4" t="s">
        <v>63</v>
      </c>
      <c r="C16" s="4" t="s">
        <v>63</v>
      </c>
    </row>
    <row r="17" spans="1:3" ht="15">
      <c r="A17" s="4" t="s">
        <v>64</v>
      </c>
      <c r="B17" s="4" t="s">
        <v>65</v>
      </c>
      <c r="C17" s="4" t="s">
        <v>66</v>
      </c>
    </row>
    <row r="18" spans="1:3" ht="15">
      <c r="A18" s="4" t="s">
        <v>67</v>
      </c>
      <c r="B18" s="4" t="s">
        <v>68</v>
      </c>
      <c r="C18" s="4" t="s">
        <v>69</v>
      </c>
    </row>
    <row r="19" spans="1:3" ht="15">
      <c r="A19" s="4" t="s">
        <v>70</v>
      </c>
      <c r="B19" s="4" t="s">
        <v>71</v>
      </c>
      <c r="C19" s="4" t="s">
        <v>71</v>
      </c>
    </row>
    <row r="20" spans="1:3" ht="15">
      <c r="A20" s="4" t="s">
        <v>72</v>
      </c>
      <c r="B20" s="4" t="s">
        <v>73</v>
      </c>
      <c r="C20" s="4" t="s">
        <v>73</v>
      </c>
    </row>
    <row r="21" spans="1:3" ht="15">
      <c r="A21" s="4" t="s">
        <v>74</v>
      </c>
      <c r="B21" s="4" t="s">
        <v>75</v>
      </c>
      <c r="C21" s="4" t="s">
        <v>75</v>
      </c>
    </row>
    <row r="22" spans="1:3" ht="15">
      <c r="A22" s="4" t="s">
        <v>76</v>
      </c>
      <c r="B22" s="4" t="s">
        <v>77</v>
      </c>
      <c r="C22" s="4" t="s">
        <v>78</v>
      </c>
    </row>
    <row r="23" spans="1:3" ht="15">
      <c r="A23" s="4" t="s">
        <v>79</v>
      </c>
      <c r="B23" s="4" t="s">
        <v>80</v>
      </c>
      <c r="C23" s="4" t="s">
        <v>81</v>
      </c>
    </row>
    <row r="24" spans="1:3" ht="15">
      <c r="A24" s="4" t="s">
        <v>82</v>
      </c>
      <c r="B24" s="4" t="s">
        <v>83</v>
      </c>
      <c r="C24" s="4" t="s">
        <v>84</v>
      </c>
    </row>
    <row r="25" spans="1:3" ht="15">
      <c r="A25" s="4" t="s">
        <v>85</v>
      </c>
      <c r="B25" s="4" t="s">
        <v>86</v>
      </c>
      <c r="C25" s="4" t="s">
        <v>86</v>
      </c>
    </row>
    <row r="26" spans="1:3" ht="15">
      <c r="A26" s="4" t="s">
        <v>87</v>
      </c>
      <c r="B26" s="4" t="s">
        <v>88</v>
      </c>
      <c r="C26" s="4" t="s">
        <v>89</v>
      </c>
    </row>
    <row r="27" spans="1:3" ht="15">
      <c r="A27" s="4" t="s">
        <v>90</v>
      </c>
      <c r="B27" s="4" t="s">
        <v>91</v>
      </c>
      <c r="C27" s="4" t="s">
        <v>91</v>
      </c>
    </row>
    <row r="28" spans="1:3" ht="15">
      <c r="A28" s="4" t="s">
        <v>92</v>
      </c>
      <c r="B28" s="4" t="s">
        <v>93</v>
      </c>
      <c r="C28" s="4" t="s">
        <v>94</v>
      </c>
    </row>
    <row r="29" spans="1:3" ht="15">
      <c r="A29" s="4" t="s">
        <v>95</v>
      </c>
      <c r="B29" s="4" t="s">
        <v>96</v>
      </c>
      <c r="C29" s="4" t="s">
        <v>96</v>
      </c>
    </row>
    <row r="30" spans="1:3" ht="15">
      <c r="A30" s="4" t="s">
        <v>97</v>
      </c>
      <c r="B30" s="4" t="s">
        <v>98</v>
      </c>
      <c r="C30" s="4" t="s">
        <v>99</v>
      </c>
    </row>
    <row r="31" spans="1:3" ht="15">
      <c r="A31" s="4" t="s">
        <v>100</v>
      </c>
      <c r="B31" s="4" t="s">
        <v>101</v>
      </c>
      <c r="C31" s="4" t="s">
        <v>101</v>
      </c>
    </row>
    <row r="32" spans="1:3" ht="15">
      <c r="A32" s="4" t="s">
        <v>102</v>
      </c>
      <c r="B32" s="4" t="s">
        <v>103</v>
      </c>
      <c r="C32" s="4" t="s">
        <v>103</v>
      </c>
    </row>
    <row r="33" spans="1:3" ht="15">
      <c r="A33" s="4" t="s">
        <v>104</v>
      </c>
      <c r="B33" s="4" t="s">
        <v>105</v>
      </c>
      <c r="C33" s="4" t="s">
        <v>105</v>
      </c>
    </row>
    <row r="34" spans="1:3" ht="15">
      <c r="A34" s="4" t="s">
        <v>106</v>
      </c>
      <c r="B34" s="4" t="s">
        <v>107</v>
      </c>
      <c r="C34" s="4" t="s">
        <v>108</v>
      </c>
    </row>
    <row r="35" spans="1:3" ht="15">
      <c r="A35" s="4" t="s">
        <v>109</v>
      </c>
      <c r="B35" s="4" t="s">
        <v>110</v>
      </c>
      <c r="C35" s="4" t="s">
        <v>111</v>
      </c>
    </row>
    <row r="36" spans="1:3" ht="15">
      <c r="A36" s="4" t="s">
        <v>112</v>
      </c>
      <c r="B36" s="4" t="s">
        <v>113</v>
      </c>
      <c r="C36" s="4" t="s">
        <v>113</v>
      </c>
    </row>
    <row r="37" spans="1:3" ht="15">
      <c r="A37" s="4" t="s">
        <v>114</v>
      </c>
      <c r="B37" s="4" t="s">
        <v>115</v>
      </c>
      <c r="C37" s="4" t="s">
        <v>116</v>
      </c>
    </row>
    <row r="38" spans="1:3" ht="15">
      <c r="A38" s="4" t="s">
        <v>117</v>
      </c>
      <c r="B38" s="4" t="s">
        <v>118</v>
      </c>
      <c r="C38" s="4" t="s">
        <v>118</v>
      </c>
    </row>
    <row r="39" spans="1:3" ht="15">
      <c r="A39" s="4" t="s">
        <v>119</v>
      </c>
      <c r="B39" s="4" t="s">
        <v>120</v>
      </c>
      <c r="C39" s="4" t="s">
        <v>121</v>
      </c>
    </row>
    <row r="40" spans="1:3" ht="15">
      <c r="A40" s="4" t="s">
        <v>122</v>
      </c>
      <c r="B40" s="4" t="s">
        <v>123</v>
      </c>
      <c r="C40" s="4" t="s">
        <v>123</v>
      </c>
    </row>
    <row r="41" spans="1:3" ht="15">
      <c r="A41" s="4" t="s">
        <v>124</v>
      </c>
      <c r="B41" s="4" t="s">
        <v>125</v>
      </c>
      <c r="C41" s="4" t="s">
        <v>125</v>
      </c>
    </row>
    <row r="42" spans="1:3" ht="15">
      <c r="A42" s="4" t="s">
        <v>126</v>
      </c>
      <c r="B42" s="4" t="s">
        <v>127</v>
      </c>
      <c r="C42" s="4" t="s">
        <v>128</v>
      </c>
    </row>
    <row r="43" spans="1:3" ht="15">
      <c r="A43" s="4" t="s">
        <v>129</v>
      </c>
      <c r="B43" s="4" t="s">
        <v>130</v>
      </c>
      <c r="C43" s="4" t="s">
        <v>130</v>
      </c>
    </row>
    <row r="44" spans="1:3" ht="15">
      <c r="A44" s="4" t="s">
        <v>131</v>
      </c>
      <c r="B44" s="4" t="s">
        <v>132</v>
      </c>
      <c r="C44" s="4" t="s">
        <v>132</v>
      </c>
    </row>
    <row r="45" spans="1:3" ht="15">
      <c r="A45" s="4" t="s">
        <v>133</v>
      </c>
      <c r="B45" s="4" t="s">
        <v>134</v>
      </c>
      <c r="C45" s="4" t="s">
        <v>135</v>
      </c>
    </row>
    <row r="46" spans="1:3" ht="15">
      <c r="A46" s="4" t="s">
        <v>136</v>
      </c>
      <c r="B46" s="4" t="s">
        <v>137</v>
      </c>
      <c r="C46" s="4" t="s">
        <v>138</v>
      </c>
    </row>
    <row r="47" spans="1:3" ht="30">
      <c r="A47" s="4" t="s">
        <v>139</v>
      </c>
      <c r="B47" s="4" t="s">
        <v>140</v>
      </c>
      <c r="C47" s="4" t="s">
        <v>141</v>
      </c>
    </row>
    <row r="48" spans="1:3" ht="15">
      <c r="A48" s="4" t="s">
        <v>142</v>
      </c>
      <c r="B48" s="4" t="s">
        <v>143</v>
      </c>
      <c r="C48" s="4" t="s">
        <v>144</v>
      </c>
    </row>
    <row r="49" spans="1:3" ht="15">
      <c r="A49" s="4" t="s">
        <v>145</v>
      </c>
      <c r="B49" s="4" t="s">
        <v>146</v>
      </c>
      <c r="C49" s="4" t="s">
        <v>147</v>
      </c>
    </row>
    <row r="50" spans="1:3" ht="15">
      <c r="A50" s="4" t="s">
        <v>148</v>
      </c>
      <c r="B50" s="4" t="s">
        <v>149</v>
      </c>
      <c r="C50" s="4" t="s">
        <v>149</v>
      </c>
    </row>
    <row r="51" spans="1:3" ht="15">
      <c r="A51" s="4" t="s">
        <v>150</v>
      </c>
      <c r="B51" s="4" t="s">
        <v>151</v>
      </c>
      <c r="C51" s="4" t="s">
        <v>152</v>
      </c>
    </row>
    <row r="52" spans="1:3" ht="15">
      <c r="A52" s="4" t="s">
        <v>153</v>
      </c>
      <c r="B52" s="4" t="s">
        <v>154</v>
      </c>
      <c r="C52" s="4" t="s">
        <v>155</v>
      </c>
    </row>
    <row r="53" spans="1:3" ht="15">
      <c r="A53" s="4" t="s">
        <v>156</v>
      </c>
      <c r="B53" s="4" t="s">
        <v>157</v>
      </c>
      <c r="C53" s="4" t="s">
        <v>157</v>
      </c>
    </row>
    <row r="54" spans="1:3" ht="15">
      <c r="A54" s="4" t="s">
        <v>158</v>
      </c>
      <c r="B54" s="4" t="s">
        <v>159</v>
      </c>
      <c r="C54" s="4" t="s">
        <v>160</v>
      </c>
    </row>
    <row r="55" spans="1:3" ht="15">
      <c r="A55" s="4" t="s">
        <v>161</v>
      </c>
      <c r="B55" s="4" t="s">
        <v>162</v>
      </c>
      <c r="C55" s="4" t="s">
        <v>163</v>
      </c>
    </row>
    <row r="56" spans="1:3" ht="15">
      <c r="A56" s="4" t="s">
        <v>164</v>
      </c>
      <c r="B56" s="4" t="s">
        <v>165</v>
      </c>
      <c r="C56" s="4" t="s">
        <v>165</v>
      </c>
    </row>
    <row r="57" spans="1:3" ht="15">
      <c r="A57" s="4" t="s">
        <v>166</v>
      </c>
      <c r="B57" s="4" t="s">
        <v>167</v>
      </c>
      <c r="C57" s="4" t="s">
        <v>167</v>
      </c>
    </row>
    <row r="58" spans="1:3" ht="15">
      <c r="A58" s="4" t="s">
        <v>168</v>
      </c>
      <c r="B58" s="4" t="s">
        <v>169</v>
      </c>
      <c r="C58" s="4" t="s">
        <v>169</v>
      </c>
    </row>
    <row r="59" spans="1:3" ht="15">
      <c r="A59" s="4" t="s">
        <v>170</v>
      </c>
      <c r="B59" s="4" t="s">
        <v>171</v>
      </c>
      <c r="C59" s="4" t="s">
        <v>171</v>
      </c>
    </row>
    <row r="60" spans="1:3" ht="15">
      <c r="A60" s="4" t="s">
        <v>172</v>
      </c>
      <c r="B60" s="4" t="s">
        <v>173</v>
      </c>
      <c r="C60" s="4" t="s">
        <v>173</v>
      </c>
    </row>
    <row r="61" spans="1:3" ht="15">
      <c r="A61" s="4" t="s">
        <v>174</v>
      </c>
      <c r="B61" s="4" t="s">
        <v>175</v>
      </c>
      <c r="C61" s="4" t="s">
        <v>176</v>
      </c>
    </row>
    <row r="62" spans="1:3" ht="15">
      <c r="A62" s="4" t="s">
        <v>177</v>
      </c>
      <c r="B62" s="4" t="s">
        <v>178</v>
      </c>
      <c r="C62" s="4" t="s">
        <v>178</v>
      </c>
    </row>
    <row r="63" spans="1:3" ht="15">
      <c r="A63" s="4" t="s">
        <v>179</v>
      </c>
      <c r="B63" s="4" t="s">
        <v>180</v>
      </c>
      <c r="C63" s="4" t="s">
        <v>181</v>
      </c>
    </row>
    <row r="64" spans="1:3" ht="15">
      <c r="A64" s="4" t="s">
        <v>182</v>
      </c>
      <c r="B64" s="4" t="s">
        <v>183</v>
      </c>
      <c r="C64" s="4" t="s">
        <v>184</v>
      </c>
    </row>
    <row r="65" spans="1:3" ht="15">
      <c r="A65" s="4" t="s">
        <v>185</v>
      </c>
      <c r="B65" s="4" t="s">
        <v>186</v>
      </c>
      <c r="C65" s="4" t="s">
        <v>186</v>
      </c>
    </row>
    <row r="66" spans="1:3" ht="15">
      <c r="A66" s="4" t="s">
        <v>187</v>
      </c>
      <c r="B66" s="4" t="s">
        <v>188</v>
      </c>
      <c r="C66" s="4" t="s">
        <v>189</v>
      </c>
    </row>
    <row r="67" spans="1:3" ht="15">
      <c r="A67" s="4" t="s">
        <v>190</v>
      </c>
      <c r="B67" s="4" t="s">
        <v>191</v>
      </c>
      <c r="C67" s="4" t="s">
        <v>192</v>
      </c>
    </row>
    <row r="68" spans="1:3" ht="15">
      <c r="A68" s="4" t="s">
        <v>193</v>
      </c>
      <c r="B68" s="4" t="s">
        <v>194</v>
      </c>
      <c r="C68" s="4" t="s">
        <v>195</v>
      </c>
    </row>
    <row r="69" spans="1:3" ht="15">
      <c r="A69" s="4" t="s">
        <v>196</v>
      </c>
      <c r="B69" s="4" t="s">
        <v>197</v>
      </c>
      <c r="C69" s="4" t="s">
        <v>197</v>
      </c>
    </row>
    <row r="70" spans="1:3" ht="15">
      <c r="A70" s="4" t="s">
        <v>198</v>
      </c>
      <c r="B70" s="4" t="s">
        <v>199</v>
      </c>
      <c r="C70" s="4" t="s">
        <v>199</v>
      </c>
    </row>
    <row r="71" spans="1:3" ht="15">
      <c r="A71" s="4" t="s">
        <v>200</v>
      </c>
      <c r="B71" s="4" t="s">
        <v>201</v>
      </c>
      <c r="C71" s="4" t="s">
        <v>202</v>
      </c>
    </row>
    <row r="72" spans="1:3" ht="15">
      <c r="A72" s="4" t="s">
        <v>203</v>
      </c>
      <c r="B72" s="4" t="s">
        <v>204</v>
      </c>
      <c r="C72" s="4" t="s">
        <v>204</v>
      </c>
    </row>
    <row r="73" spans="1:3" ht="15">
      <c r="A73" s="4" t="s">
        <v>205</v>
      </c>
      <c r="B73" s="4" t="s">
        <v>206</v>
      </c>
      <c r="C73" s="4" t="s">
        <v>207</v>
      </c>
    </row>
    <row r="74" spans="1:3" ht="15">
      <c r="A74" s="4" t="s">
        <v>208</v>
      </c>
      <c r="B74" s="4" t="s">
        <v>209</v>
      </c>
      <c r="C74" s="4" t="s">
        <v>209</v>
      </c>
    </row>
    <row r="75" spans="1:3" ht="15">
      <c r="A75" s="4" t="s">
        <v>210</v>
      </c>
      <c r="B75" s="4" t="s">
        <v>211</v>
      </c>
      <c r="C75" s="4" t="s">
        <v>212</v>
      </c>
    </row>
    <row r="76" spans="1:3" ht="15">
      <c r="A76" s="4" t="s">
        <v>213</v>
      </c>
      <c r="B76" s="4" t="s">
        <v>214</v>
      </c>
      <c r="C76" s="4" t="s">
        <v>214</v>
      </c>
    </row>
    <row r="77" spans="1:3" ht="15">
      <c r="A77" s="4" t="s">
        <v>215</v>
      </c>
      <c r="B77" s="4" t="s">
        <v>216</v>
      </c>
      <c r="C77" s="4" t="s">
        <v>217</v>
      </c>
    </row>
    <row r="78" spans="1:3" ht="15">
      <c r="A78" s="4" t="s">
        <v>218</v>
      </c>
      <c r="B78" s="4" t="s">
        <v>219</v>
      </c>
      <c r="C78" s="4" t="s">
        <v>219</v>
      </c>
    </row>
    <row r="79" spans="1:3" ht="15">
      <c r="A79" s="4" t="s">
        <v>220</v>
      </c>
      <c r="B79" s="4" t="s">
        <v>221</v>
      </c>
      <c r="C79" s="4" t="s">
        <v>222</v>
      </c>
    </row>
    <row r="80" spans="1:3" ht="30">
      <c r="A80" s="4" t="s">
        <v>223</v>
      </c>
      <c r="B80" s="4" t="s">
        <v>224</v>
      </c>
      <c r="C80" s="4" t="s">
        <v>225</v>
      </c>
    </row>
    <row r="81" spans="1:3" ht="15">
      <c r="A81" s="4" t="s">
        <v>226</v>
      </c>
      <c r="B81" s="4" t="s">
        <v>227</v>
      </c>
      <c r="C81" s="4" t="s">
        <v>228</v>
      </c>
    </row>
    <row r="82" spans="1:3" ht="15">
      <c r="A82" s="4" t="s">
        <v>229</v>
      </c>
      <c r="B82" s="4" t="s">
        <v>230</v>
      </c>
      <c r="C82" s="4" t="s">
        <v>231</v>
      </c>
    </row>
    <row r="83" spans="1:3" ht="15">
      <c r="A83" s="4" t="s">
        <v>232</v>
      </c>
      <c r="B83" s="4" t="s">
        <v>233</v>
      </c>
      <c r="C83" s="4" t="s">
        <v>234</v>
      </c>
    </row>
    <row r="84" spans="1:3" ht="15">
      <c r="A84" s="4" t="s">
        <v>235</v>
      </c>
      <c r="B84" s="4" t="s">
        <v>236</v>
      </c>
      <c r="C84" s="4" t="s">
        <v>237</v>
      </c>
    </row>
    <row r="85" spans="1:3" ht="15">
      <c r="A85" s="4" t="s">
        <v>238</v>
      </c>
      <c r="B85" s="4" t="s">
        <v>239</v>
      </c>
      <c r="C85" s="4" t="s">
        <v>239</v>
      </c>
    </row>
    <row r="86" spans="1:3" ht="15">
      <c r="A86" s="4" t="s">
        <v>240</v>
      </c>
      <c r="B86" s="4" t="s">
        <v>241</v>
      </c>
      <c r="C86" s="4" t="s">
        <v>241</v>
      </c>
    </row>
    <row r="87" spans="1:3" ht="15">
      <c r="A87" s="4" t="s">
        <v>242</v>
      </c>
      <c r="B87" s="4" t="s">
        <v>243</v>
      </c>
      <c r="C87" s="4" t="s">
        <v>244</v>
      </c>
    </row>
    <row r="88" spans="1:3" ht="15">
      <c r="A88" s="4" t="s">
        <v>245</v>
      </c>
      <c r="B88" s="4" t="s">
        <v>246</v>
      </c>
      <c r="C88" s="4" t="s">
        <v>246</v>
      </c>
    </row>
    <row r="89" spans="1:3" ht="15">
      <c r="A89" s="4" t="s">
        <v>247</v>
      </c>
      <c r="B89" s="4" t="s">
        <v>248</v>
      </c>
      <c r="C89" s="4" t="s">
        <v>249</v>
      </c>
    </row>
    <row r="90" spans="1:3" ht="15">
      <c r="A90" s="4" t="s">
        <v>250</v>
      </c>
      <c r="B90" s="4" t="s">
        <v>251</v>
      </c>
      <c r="C90" s="4" t="s">
        <v>252</v>
      </c>
    </row>
    <row r="91" spans="1:3" ht="15">
      <c r="A91" s="4" t="s">
        <v>253</v>
      </c>
      <c r="B91" s="4" t="s">
        <v>254</v>
      </c>
      <c r="C91" s="4" t="s">
        <v>254</v>
      </c>
    </row>
    <row r="92" spans="1:3" ht="15">
      <c r="A92" s="4" t="s">
        <v>255</v>
      </c>
      <c r="B92" s="4" t="s">
        <v>256</v>
      </c>
      <c r="C92" s="4" t="s">
        <v>256</v>
      </c>
    </row>
    <row r="93" spans="1:3" ht="15">
      <c r="A93" s="4" t="s">
        <v>257</v>
      </c>
      <c r="B93" s="4" t="s">
        <v>258</v>
      </c>
      <c r="C93" s="4" t="s">
        <v>258</v>
      </c>
    </row>
    <row r="94" spans="1:3" ht="15">
      <c r="A94" s="4" t="s">
        <v>259</v>
      </c>
      <c r="B94" s="4" t="s">
        <v>260</v>
      </c>
      <c r="C94" s="4" t="s">
        <v>260</v>
      </c>
    </row>
    <row r="95" spans="1:3" ht="15">
      <c r="A95" s="4" t="s">
        <v>261</v>
      </c>
      <c r="B95" s="4" t="s">
        <v>262</v>
      </c>
      <c r="C95" s="4" t="s">
        <v>263</v>
      </c>
    </row>
    <row r="96" spans="1:3" ht="15">
      <c r="A96" s="4" t="s">
        <v>264</v>
      </c>
      <c r="B96" s="4" t="s">
        <v>265</v>
      </c>
      <c r="C96" s="4" t="s">
        <v>265</v>
      </c>
    </row>
    <row r="97" spans="1:3" ht="30">
      <c r="A97" s="4" t="s">
        <v>266</v>
      </c>
      <c r="B97" s="4" t="s">
        <v>267</v>
      </c>
      <c r="C97" s="4" t="s">
        <v>268</v>
      </c>
    </row>
    <row r="98" spans="1:3" ht="15">
      <c r="A98" s="4" t="s">
        <v>269</v>
      </c>
      <c r="B98" s="4" t="s">
        <v>270</v>
      </c>
      <c r="C98" s="4" t="s">
        <v>270</v>
      </c>
    </row>
    <row r="99" spans="1:3" ht="15">
      <c r="A99" s="4" t="s">
        <v>271</v>
      </c>
      <c r="B99" s="4" t="s">
        <v>272</v>
      </c>
      <c r="C99" s="4" t="s">
        <v>273</v>
      </c>
    </row>
    <row r="100" spans="1:3" ht="15">
      <c r="A100" s="4" t="s">
        <v>274</v>
      </c>
      <c r="B100" s="4" t="s">
        <v>275</v>
      </c>
      <c r="C100" s="4" t="s">
        <v>275</v>
      </c>
    </row>
    <row r="101" spans="1:3" ht="15">
      <c r="A101" s="4" t="s">
        <v>276</v>
      </c>
      <c r="B101" s="4" t="s">
        <v>277</v>
      </c>
      <c r="C101" s="4" t="s">
        <v>278</v>
      </c>
    </row>
    <row r="102" spans="1:3" ht="15">
      <c r="A102" s="4" t="s">
        <v>279</v>
      </c>
      <c r="B102" s="4" t="s">
        <v>280</v>
      </c>
      <c r="C102" s="4" t="s">
        <v>281</v>
      </c>
    </row>
    <row r="103" spans="1:3" ht="30">
      <c r="A103" s="4" t="s">
        <v>282</v>
      </c>
      <c r="B103" s="4" t="s">
        <v>283</v>
      </c>
      <c r="C103" s="4" t="s">
        <v>284</v>
      </c>
    </row>
    <row r="104" spans="1:3" ht="15">
      <c r="A104" s="4" t="s">
        <v>285</v>
      </c>
      <c r="B104" s="4" t="s">
        <v>286</v>
      </c>
      <c r="C104" s="4" t="s">
        <v>287</v>
      </c>
    </row>
    <row r="105" spans="1:3" ht="15">
      <c r="A105" s="4" t="s">
        <v>288</v>
      </c>
      <c r="B105" s="4" t="s">
        <v>289</v>
      </c>
      <c r="C105" s="4" t="s">
        <v>289</v>
      </c>
    </row>
    <row r="106" spans="1:3" ht="15">
      <c r="A106" s="4" t="s">
        <v>290</v>
      </c>
      <c r="B106" s="4" t="s">
        <v>291</v>
      </c>
      <c r="C106" s="4" t="s">
        <v>291</v>
      </c>
    </row>
    <row r="107" spans="1:3" ht="15">
      <c r="A107" s="4" t="s">
        <v>292</v>
      </c>
      <c r="B107" s="4" t="s">
        <v>293</v>
      </c>
      <c r="C107" s="4" t="s">
        <v>294</v>
      </c>
    </row>
    <row r="108" spans="1:3" ht="15">
      <c r="A108" s="4" t="s">
        <v>295</v>
      </c>
      <c r="B108" s="4" t="s">
        <v>296</v>
      </c>
      <c r="C108" s="4" t="s">
        <v>297</v>
      </c>
    </row>
    <row r="109" spans="1:3" ht="15">
      <c r="A109" s="4" t="s">
        <v>298</v>
      </c>
      <c r="B109" s="4" t="s">
        <v>299</v>
      </c>
      <c r="C109" s="4" t="s">
        <v>300</v>
      </c>
    </row>
    <row r="110" spans="1:3" ht="15">
      <c r="A110" s="4" t="s">
        <v>301</v>
      </c>
      <c r="B110" s="4" t="s">
        <v>302</v>
      </c>
      <c r="C110" s="4" t="s">
        <v>302</v>
      </c>
    </row>
    <row r="111" spans="1:3" ht="15">
      <c r="A111" s="4" t="s">
        <v>303</v>
      </c>
      <c r="B111" s="4" t="s">
        <v>304</v>
      </c>
      <c r="C111" s="4" t="s">
        <v>305</v>
      </c>
    </row>
    <row r="112" spans="1:3" ht="15">
      <c r="A112" s="4" t="s">
        <v>306</v>
      </c>
      <c r="B112" s="4" t="s">
        <v>307</v>
      </c>
      <c r="C112" s="4" t="s">
        <v>308</v>
      </c>
    </row>
    <row r="113" spans="1:3" ht="30">
      <c r="A113" s="4" t="s">
        <v>309</v>
      </c>
      <c r="B113" s="4" t="s">
        <v>310</v>
      </c>
      <c r="C113" s="4" t="s">
        <v>311</v>
      </c>
    </row>
    <row r="114" spans="1:3" ht="15">
      <c r="A114" s="4" t="s">
        <v>312</v>
      </c>
      <c r="B114" s="4" t="s">
        <v>313</v>
      </c>
      <c r="C114" s="4" t="s">
        <v>314</v>
      </c>
    </row>
    <row r="115" spans="1:3" ht="15">
      <c r="A115" s="4" t="s">
        <v>315</v>
      </c>
      <c r="B115" s="4" t="s">
        <v>316</v>
      </c>
      <c r="C115" s="4" t="s">
        <v>317</v>
      </c>
    </row>
    <row r="116" spans="1:3" ht="15">
      <c r="A116" s="4" t="s">
        <v>318</v>
      </c>
      <c r="B116" s="4" t="s">
        <v>319</v>
      </c>
      <c r="C116" s="4" t="s">
        <v>320</v>
      </c>
    </row>
    <row r="117" spans="1:3" ht="15">
      <c r="A117" s="4" t="s">
        <v>321</v>
      </c>
      <c r="B117" s="4" t="s">
        <v>322</v>
      </c>
      <c r="C117" s="4" t="s">
        <v>322</v>
      </c>
    </row>
    <row r="118" spans="1:3" ht="15">
      <c r="A118" s="4" t="s">
        <v>323</v>
      </c>
      <c r="B118" s="4" t="s">
        <v>324</v>
      </c>
      <c r="C118" s="4" t="s">
        <v>324</v>
      </c>
    </row>
    <row r="119" spans="1:3" ht="15">
      <c r="A119" s="4" t="s">
        <v>325</v>
      </c>
      <c r="B119" s="4" t="s">
        <v>326</v>
      </c>
      <c r="C119" s="4" t="s">
        <v>326</v>
      </c>
    </row>
    <row r="120" spans="1:3" ht="15">
      <c r="A120" s="4" t="s">
        <v>327</v>
      </c>
      <c r="B120" s="4" t="s">
        <v>328</v>
      </c>
      <c r="C120" s="4" t="s">
        <v>329</v>
      </c>
    </row>
    <row r="121" spans="1:3" ht="15">
      <c r="A121" s="4" t="s">
        <v>330</v>
      </c>
      <c r="B121" s="4" t="s">
        <v>331</v>
      </c>
      <c r="C121" s="4" t="s">
        <v>332</v>
      </c>
    </row>
    <row r="122" spans="1:3" ht="15">
      <c r="A122" s="4" t="s">
        <v>333</v>
      </c>
      <c r="B122" s="4" t="s">
        <v>334</v>
      </c>
      <c r="C122" s="4" t="s">
        <v>335</v>
      </c>
    </row>
    <row r="123" spans="1:3" ht="15">
      <c r="A123" s="4" t="s">
        <v>336</v>
      </c>
      <c r="B123" s="4" t="s">
        <v>337</v>
      </c>
      <c r="C123" s="4" t="s">
        <v>338</v>
      </c>
    </row>
    <row r="124" spans="1:3" ht="15">
      <c r="A124" s="4" t="s">
        <v>339</v>
      </c>
      <c r="B124" s="4" t="s">
        <v>340</v>
      </c>
      <c r="C124" s="4" t="s">
        <v>340</v>
      </c>
    </row>
    <row r="125" spans="1:3" ht="15">
      <c r="A125" s="4" t="s">
        <v>341</v>
      </c>
      <c r="B125" s="4" t="s">
        <v>342</v>
      </c>
      <c r="C125" s="4" t="s">
        <v>342</v>
      </c>
    </row>
    <row r="126" spans="1:3" ht="15">
      <c r="A126" s="4" t="s">
        <v>343</v>
      </c>
      <c r="B126" s="4" t="s">
        <v>344</v>
      </c>
      <c r="C126" s="4" t="s">
        <v>344</v>
      </c>
    </row>
    <row r="127" spans="1:3" ht="15">
      <c r="A127" s="4" t="s">
        <v>345</v>
      </c>
      <c r="B127" s="4" t="s">
        <v>346</v>
      </c>
      <c r="C127" s="4" t="s">
        <v>347</v>
      </c>
    </row>
    <row r="128" spans="1:3" ht="30">
      <c r="A128" s="4" t="s">
        <v>348</v>
      </c>
      <c r="B128" s="4" t="s">
        <v>349</v>
      </c>
      <c r="C128" s="4" t="s">
        <v>350</v>
      </c>
    </row>
    <row r="129" spans="1:3" ht="15">
      <c r="A129" s="4" t="s">
        <v>351</v>
      </c>
      <c r="B129" s="4" t="s">
        <v>352</v>
      </c>
      <c r="C129" s="4" t="s">
        <v>353</v>
      </c>
    </row>
    <row r="130" spans="1:3" ht="15">
      <c r="A130" s="4" t="s">
        <v>354</v>
      </c>
      <c r="B130" s="4" t="s">
        <v>355</v>
      </c>
      <c r="C130" s="4" t="s">
        <v>355</v>
      </c>
    </row>
    <row r="131" spans="1:3" ht="15">
      <c r="A131" s="4" t="s">
        <v>356</v>
      </c>
      <c r="B131" s="4" t="s">
        <v>357</v>
      </c>
      <c r="C131" s="4" t="s">
        <v>358</v>
      </c>
    </row>
    <row r="132" spans="1:3" ht="15">
      <c r="A132" s="4" t="s">
        <v>359</v>
      </c>
      <c r="B132" s="4" t="s">
        <v>360</v>
      </c>
      <c r="C132" s="4" t="s">
        <v>361</v>
      </c>
    </row>
    <row r="133" spans="1:3" ht="30">
      <c r="A133" s="4" t="s">
        <v>362</v>
      </c>
      <c r="B133" s="4" t="s">
        <v>363</v>
      </c>
      <c r="C133" s="4" t="s">
        <v>364</v>
      </c>
    </row>
    <row r="134" spans="1:3" ht="15">
      <c r="A134" s="4" t="s">
        <v>365</v>
      </c>
      <c r="B134" s="4" t="s">
        <v>366</v>
      </c>
      <c r="C134" s="4" t="s">
        <v>367</v>
      </c>
    </row>
    <row r="135" spans="1:3" ht="15">
      <c r="A135" s="4" t="s">
        <v>368</v>
      </c>
      <c r="B135" s="4" t="s">
        <v>369</v>
      </c>
      <c r="C135" s="4" t="s">
        <v>370</v>
      </c>
    </row>
    <row r="136" spans="1:3" ht="15">
      <c r="A136" s="4" t="s">
        <v>371</v>
      </c>
      <c r="B136" s="4" t="s">
        <v>372</v>
      </c>
      <c r="C136" s="4" t="s">
        <v>373</v>
      </c>
    </row>
    <row r="137" spans="1:3" ht="15">
      <c r="A137" s="4" t="s">
        <v>374</v>
      </c>
      <c r="B137" s="4" t="s">
        <v>375</v>
      </c>
      <c r="C137" s="4" t="s">
        <v>376</v>
      </c>
    </row>
    <row r="138" spans="1:3" ht="15">
      <c r="A138" s="4" t="s">
        <v>377</v>
      </c>
      <c r="B138" s="4" t="s">
        <v>378</v>
      </c>
      <c r="C138" s="4" t="s">
        <v>378</v>
      </c>
    </row>
    <row r="139" spans="1:3" ht="15">
      <c r="A139" s="4" t="s">
        <v>379</v>
      </c>
      <c r="B139" s="4" t="s">
        <v>380</v>
      </c>
      <c r="C139" s="4" t="s">
        <v>380</v>
      </c>
    </row>
    <row r="140" spans="1:3" ht="15">
      <c r="A140" s="4" t="s">
        <v>381</v>
      </c>
      <c r="B140" s="4" t="s">
        <v>382</v>
      </c>
      <c r="C140" s="4" t="s">
        <v>382</v>
      </c>
    </row>
    <row r="141" spans="1:3" ht="15">
      <c r="A141" s="4" t="s">
        <v>383</v>
      </c>
      <c r="B141" s="4" t="s">
        <v>384</v>
      </c>
      <c r="C141" s="4" t="s">
        <v>384</v>
      </c>
    </row>
    <row r="142" spans="1:3" ht="15">
      <c r="A142" s="4" t="s">
        <v>385</v>
      </c>
      <c r="B142" s="4" t="s">
        <v>386</v>
      </c>
      <c r="C142" s="4" t="s">
        <v>387</v>
      </c>
    </row>
    <row r="143" spans="1:3" ht="15">
      <c r="A143" s="4" t="s">
        <v>388</v>
      </c>
      <c r="B143" s="4" t="s">
        <v>389</v>
      </c>
      <c r="C143" s="4" t="s">
        <v>389</v>
      </c>
    </row>
    <row r="144" spans="1:3" ht="15">
      <c r="A144" s="4" t="s">
        <v>390</v>
      </c>
      <c r="B144" s="4" t="s">
        <v>391</v>
      </c>
      <c r="C144" s="4" t="s">
        <v>391</v>
      </c>
    </row>
    <row r="145" spans="1:3" ht="15">
      <c r="A145" s="4" t="s">
        <v>392</v>
      </c>
      <c r="B145" s="4" t="s">
        <v>393</v>
      </c>
      <c r="C145" s="4" t="s">
        <v>394</v>
      </c>
    </row>
    <row r="146" spans="1:3" ht="15">
      <c r="A146" s="4" t="s">
        <v>395</v>
      </c>
      <c r="B146" s="4" t="s">
        <v>396</v>
      </c>
      <c r="C146" s="4" t="s">
        <v>397</v>
      </c>
    </row>
    <row r="147" spans="1:3" ht="15">
      <c r="A147" s="4" t="s">
        <v>398</v>
      </c>
      <c r="B147" s="4" t="s">
        <v>399</v>
      </c>
      <c r="C147" s="4" t="s">
        <v>400</v>
      </c>
    </row>
    <row r="148" spans="1:3" ht="15">
      <c r="A148" s="4" t="s">
        <v>401</v>
      </c>
      <c r="B148" s="4" t="s">
        <v>402</v>
      </c>
      <c r="C148" s="4" t="s">
        <v>402</v>
      </c>
    </row>
    <row r="149" spans="1:3" ht="15">
      <c r="A149" s="4" t="s">
        <v>403</v>
      </c>
      <c r="B149" s="4" t="s">
        <v>404</v>
      </c>
      <c r="C149" s="4" t="s">
        <v>404</v>
      </c>
    </row>
    <row r="150" spans="1:3" ht="15">
      <c r="A150" s="4" t="s">
        <v>405</v>
      </c>
      <c r="B150" s="4" t="s">
        <v>406</v>
      </c>
      <c r="C150" s="4" t="s">
        <v>407</v>
      </c>
    </row>
    <row r="151" spans="1:3" ht="15">
      <c r="A151" s="4" t="s">
        <v>408</v>
      </c>
      <c r="B151" s="4" t="s">
        <v>409</v>
      </c>
      <c r="C151" s="4" t="s">
        <v>410</v>
      </c>
    </row>
    <row r="152" spans="1:3" ht="15">
      <c r="A152" s="4" t="s">
        <v>411</v>
      </c>
      <c r="B152" s="4" t="s">
        <v>412</v>
      </c>
      <c r="C152" s="4" t="s">
        <v>412</v>
      </c>
    </row>
    <row r="153" spans="1:3" ht="15">
      <c r="A153" s="4" t="s">
        <v>413</v>
      </c>
      <c r="B153" s="4" t="s">
        <v>414</v>
      </c>
      <c r="C153" s="4" t="s">
        <v>415</v>
      </c>
    </row>
    <row r="154" spans="1:3" ht="15">
      <c r="A154" s="4" t="s">
        <v>416</v>
      </c>
      <c r="B154" s="4" t="s">
        <v>417</v>
      </c>
      <c r="C154" s="4" t="s">
        <v>418</v>
      </c>
    </row>
    <row r="155" spans="1:3" ht="15">
      <c r="A155" s="4" t="s">
        <v>419</v>
      </c>
      <c r="B155" s="4" t="s">
        <v>420</v>
      </c>
      <c r="C155" s="4" t="s">
        <v>420</v>
      </c>
    </row>
    <row r="156" spans="1:3" ht="15">
      <c r="A156" s="4" t="s">
        <v>421</v>
      </c>
      <c r="B156" s="4" t="s">
        <v>422</v>
      </c>
      <c r="C156" s="4" t="s">
        <v>423</v>
      </c>
    </row>
    <row r="157" spans="1:3" ht="15">
      <c r="A157" s="4" t="s">
        <v>424</v>
      </c>
      <c r="B157" s="4" t="s">
        <v>425</v>
      </c>
      <c r="C157" s="4" t="s">
        <v>425</v>
      </c>
    </row>
    <row r="158" spans="1:3" ht="15">
      <c r="A158" s="4" t="s">
        <v>426</v>
      </c>
      <c r="B158" s="4" t="s">
        <v>427</v>
      </c>
      <c r="C158" s="4" t="s">
        <v>428</v>
      </c>
    </row>
    <row r="159" spans="1:3" ht="15">
      <c r="A159" s="4" t="s">
        <v>429</v>
      </c>
      <c r="B159" s="4" t="s">
        <v>430</v>
      </c>
      <c r="C159" s="4" t="s">
        <v>430</v>
      </c>
    </row>
    <row r="160" spans="1:3" ht="15">
      <c r="A160" s="4" t="s">
        <v>431</v>
      </c>
      <c r="B160" s="4" t="s">
        <v>432</v>
      </c>
      <c r="C160" s="4" t="s">
        <v>432</v>
      </c>
    </row>
    <row r="161" spans="1:3" ht="15">
      <c r="A161" s="4" t="s">
        <v>433</v>
      </c>
      <c r="B161" s="4" t="s">
        <v>434</v>
      </c>
      <c r="C161" s="4" t="s">
        <v>434</v>
      </c>
    </row>
    <row r="162" spans="1:3" ht="15">
      <c r="A162" s="4" t="s">
        <v>435</v>
      </c>
      <c r="B162" s="4" t="s">
        <v>436</v>
      </c>
      <c r="C162" s="4" t="s">
        <v>436</v>
      </c>
    </row>
    <row r="163" spans="1:3" ht="15">
      <c r="A163" s="4" t="s">
        <v>437</v>
      </c>
      <c r="B163" s="4" t="s">
        <v>438</v>
      </c>
      <c r="C163" s="4" t="s">
        <v>438</v>
      </c>
    </row>
    <row r="164" spans="1:3" ht="15">
      <c r="A164" s="4" t="s">
        <v>439</v>
      </c>
      <c r="B164" s="4" t="s">
        <v>440</v>
      </c>
      <c r="C164" s="4" t="s">
        <v>440</v>
      </c>
    </row>
    <row r="165" spans="1:3" ht="15">
      <c r="A165" s="4" t="s">
        <v>441</v>
      </c>
      <c r="B165" s="4" t="s">
        <v>442</v>
      </c>
      <c r="C165" s="4" t="s">
        <v>442</v>
      </c>
    </row>
    <row r="166" spans="1:3" ht="15">
      <c r="A166" s="4" t="s">
        <v>443</v>
      </c>
      <c r="B166" s="4" t="s">
        <v>444</v>
      </c>
      <c r="C166" s="4" t="s">
        <v>444</v>
      </c>
    </row>
    <row r="167" spans="1:3" ht="15">
      <c r="A167" s="4" t="s">
        <v>445</v>
      </c>
      <c r="B167" s="4" t="s">
        <v>446</v>
      </c>
      <c r="C167" s="4" t="s">
        <v>446</v>
      </c>
    </row>
    <row r="168" spans="1:3" ht="15">
      <c r="A168" s="4" t="s">
        <v>447</v>
      </c>
      <c r="B168" s="4" t="s">
        <v>448</v>
      </c>
      <c r="C168" s="4" t="s">
        <v>449</v>
      </c>
    </row>
    <row r="169" spans="1:3" ht="15">
      <c r="A169" s="4" t="s">
        <v>450</v>
      </c>
      <c r="B169" s="4" t="s">
        <v>451</v>
      </c>
      <c r="C169" s="4" t="s">
        <v>451</v>
      </c>
    </row>
    <row r="170" spans="1:3" ht="15">
      <c r="A170" s="4" t="s">
        <v>452</v>
      </c>
      <c r="B170" s="4" t="s">
        <v>453</v>
      </c>
      <c r="C170" s="4" t="s">
        <v>454</v>
      </c>
    </row>
    <row r="171" spans="1:3" ht="15">
      <c r="A171" s="4" t="s">
        <v>455</v>
      </c>
      <c r="B171" s="4" t="s">
        <v>456</v>
      </c>
      <c r="C171" s="4" t="s">
        <v>456</v>
      </c>
    </row>
    <row r="172" spans="1:3" ht="15">
      <c r="A172" s="4" t="s">
        <v>457</v>
      </c>
      <c r="B172" s="4" t="s">
        <v>458</v>
      </c>
      <c r="C172" s="4" t="s">
        <v>458</v>
      </c>
    </row>
    <row r="173" spans="1:3" ht="15">
      <c r="A173" s="4" t="s">
        <v>459</v>
      </c>
      <c r="B173" s="4" t="s">
        <v>460</v>
      </c>
      <c r="C173" s="4" t="s">
        <v>461</v>
      </c>
    </row>
    <row r="174" spans="1:3" ht="15">
      <c r="A174" s="4" t="s">
        <v>462</v>
      </c>
      <c r="B174" s="4" t="s">
        <v>463</v>
      </c>
      <c r="C174" s="4" t="s">
        <v>463</v>
      </c>
    </row>
    <row r="175" spans="1:3" ht="15">
      <c r="A175" s="4" t="s">
        <v>464</v>
      </c>
      <c r="B175" s="4" t="s">
        <v>465</v>
      </c>
      <c r="C175" s="4" t="s">
        <v>465</v>
      </c>
    </row>
    <row r="176" spans="1:3" ht="15">
      <c r="A176" s="4" t="s">
        <v>466</v>
      </c>
      <c r="B176" s="4" t="s">
        <v>467</v>
      </c>
      <c r="C176" s="4" t="s">
        <v>467</v>
      </c>
    </row>
    <row r="177" spans="1:3" ht="15">
      <c r="A177" s="4" t="s">
        <v>468</v>
      </c>
      <c r="B177" s="4" t="s">
        <v>469</v>
      </c>
      <c r="C177" s="4" t="s">
        <v>469</v>
      </c>
    </row>
    <row r="178" spans="1:3" ht="15">
      <c r="A178" s="4" t="s">
        <v>470</v>
      </c>
      <c r="B178" s="4" t="s">
        <v>471</v>
      </c>
      <c r="C178" s="4" t="s">
        <v>472</v>
      </c>
    </row>
    <row r="179" spans="1:3" ht="15">
      <c r="A179" s="4" t="s">
        <v>473</v>
      </c>
      <c r="B179" s="4" t="s">
        <v>474</v>
      </c>
      <c r="C179" s="4" t="s">
        <v>475</v>
      </c>
    </row>
    <row r="180" spans="1:3" ht="15">
      <c r="A180" s="4" t="s">
        <v>476</v>
      </c>
      <c r="B180" s="4" t="s">
        <v>477</v>
      </c>
      <c r="C180" s="4" t="s">
        <v>478</v>
      </c>
    </row>
    <row r="181" spans="1:3" ht="15">
      <c r="A181" s="4" t="s">
        <v>479</v>
      </c>
      <c r="B181" s="4" t="s">
        <v>480</v>
      </c>
      <c r="C181" s="4" t="s">
        <v>480</v>
      </c>
    </row>
    <row r="182" spans="1:3" ht="15">
      <c r="A182" s="4" t="s">
        <v>481</v>
      </c>
      <c r="B182" s="4" t="s">
        <v>482</v>
      </c>
      <c r="C182" s="4" t="s">
        <v>483</v>
      </c>
    </row>
    <row r="183" spans="1:3" ht="15">
      <c r="A183" s="4" t="s">
        <v>484</v>
      </c>
      <c r="B183" s="4" t="s">
        <v>485</v>
      </c>
      <c r="C183" s="4" t="s">
        <v>486</v>
      </c>
    </row>
    <row r="184" spans="1:3" ht="15">
      <c r="A184" s="4" t="s">
        <v>487</v>
      </c>
      <c r="B184" s="4" t="s">
        <v>488</v>
      </c>
      <c r="C184" s="4" t="s">
        <v>489</v>
      </c>
    </row>
    <row r="185" spans="1:3" ht="15">
      <c r="A185" s="4" t="s">
        <v>490</v>
      </c>
      <c r="B185" s="4" t="s">
        <v>491</v>
      </c>
      <c r="C185" s="4" t="s">
        <v>492</v>
      </c>
    </row>
    <row r="186" spans="1:3" ht="15">
      <c r="A186" s="4" t="s">
        <v>493</v>
      </c>
      <c r="B186" s="4" t="s">
        <v>494</v>
      </c>
      <c r="C186" s="4" t="s">
        <v>494</v>
      </c>
    </row>
    <row r="187" spans="1:3" ht="15">
      <c r="A187" s="4" t="s">
        <v>495</v>
      </c>
      <c r="B187" s="4" t="s">
        <v>496</v>
      </c>
      <c r="C187" s="4" t="s">
        <v>497</v>
      </c>
    </row>
    <row r="188" spans="1:3" ht="15">
      <c r="A188" s="4" t="s">
        <v>498</v>
      </c>
      <c r="B188" s="4" t="s">
        <v>499</v>
      </c>
      <c r="C188" s="4" t="s">
        <v>499</v>
      </c>
    </row>
    <row r="189" spans="1:3" ht="15">
      <c r="A189" s="4" t="s">
        <v>500</v>
      </c>
      <c r="B189" s="4" t="s">
        <v>501</v>
      </c>
      <c r="C189" s="4" t="s">
        <v>501</v>
      </c>
    </row>
    <row r="190" spans="1:3" ht="30">
      <c r="A190" s="4" t="s">
        <v>502</v>
      </c>
      <c r="B190" s="4" t="s">
        <v>503</v>
      </c>
      <c r="C190" s="4" t="s">
        <v>504</v>
      </c>
    </row>
    <row r="191" spans="1:3" ht="15">
      <c r="A191" s="4" t="s">
        <v>505</v>
      </c>
      <c r="B191" s="4" t="s">
        <v>506</v>
      </c>
      <c r="C191" s="4" t="s">
        <v>506</v>
      </c>
    </row>
    <row r="192" spans="1:3" ht="15">
      <c r="A192" s="4" t="s">
        <v>507</v>
      </c>
      <c r="B192" s="4" t="s">
        <v>508</v>
      </c>
      <c r="C192" s="4" t="s">
        <v>508</v>
      </c>
    </row>
    <row r="193" spans="1:3" ht="15">
      <c r="A193" s="4" t="s">
        <v>509</v>
      </c>
      <c r="B193" s="4" t="s">
        <v>510</v>
      </c>
      <c r="C193" s="4" t="s">
        <v>510</v>
      </c>
    </row>
    <row r="194" spans="1:3" ht="15">
      <c r="A194" s="4" t="s">
        <v>511</v>
      </c>
      <c r="B194" s="4" t="s">
        <v>512</v>
      </c>
      <c r="C194" s="4" t="s">
        <v>512</v>
      </c>
    </row>
    <row r="195" spans="1:3" ht="15">
      <c r="A195" s="4" t="s">
        <v>513</v>
      </c>
      <c r="B195" s="4" t="s">
        <v>514</v>
      </c>
      <c r="C195" s="4" t="s">
        <v>514</v>
      </c>
    </row>
    <row r="196" spans="1:3" ht="15">
      <c r="A196" s="4" t="s">
        <v>515</v>
      </c>
      <c r="B196" s="4" t="s">
        <v>516</v>
      </c>
      <c r="C196" s="4" t="s">
        <v>517</v>
      </c>
    </row>
    <row r="197" spans="1:3" ht="15">
      <c r="A197" s="4" t="s">
        <v>518</v>
      </c>
      <c r="B197" s="4" t="s">
        <v>519</v>
      </c>
      <c r="C197" s="4" t="s">
        <v>519</v>
      </c>
    </row>
    <row r="198" spans="1:3" ht="15">
      <c r="A198" s="4" t="s">
        <v>520</v>
      </c>
      <c r="B198" s="4" t="s">
        <v>521</v>
      </c>
      <c r="C198" s="4" t="s">
        <v>522</v>
      </c>
    </row>
    <row r="199" spans="1:3" ht="15">
      <c r="A199" s="4" t="s">
        <v>523</v>
      </c>
      <c r="B199" s="4" t="s">
        <v>524</v>
      </c>
      <c r="C199" s="4" t="s">
        <v>524</v>
      </c>
    </row>
    <row r="200" spans="1:3" ht="15">
      <c r="A200" s="4" t="s">
        <v>525</v>
      </c>
      <c r="B200" s="4" t="s">
        <v>526</v>
      </c>
      <c r="C200" s="4" t="s">
        <v>527</v>
      </c>
    </row>
    <row r="201" spans="1:3" ht="15">
      <c r="A201" s="4" t="s">
        <v>528</v>
      </c>
      <c r="B201" s="4" t="s">
        <v>529</v>
      </c>
      <c r="C201" s="4" t="s">
        <v>530</v>
      </c>
    </row>
    <row r="202" spans="1:3" ht="15">
      <c r="A202" s="4" t="s">
        <v>531</v>
      </c>
      <c r="B202" s="4" t="s">
        <v>532</v>
      </c>
      <c r="C202" s="4" t="s">
        <v>533</v>
      </c>
    </row>
    <row r="203" spans="1:3" ht="15">
      <c r="A203" s="4" t="s">
        <v>534</v>
      </c>
      <c r="B203" s="4" t="s">
        <v>535</v>
      </c>
      <c r="C203" s="4" t="s">
        <v>535</v>
      </c>
    </row>
    <row r="204" spans="1:3" ht="15">
      <c r="A204" s="4" t="s">
        <v>536</v>
      </c>
      <c r="B204" s="4" t="s">
        <v>537</v>
      </c>
      <c r="C204" s="4" t="s">
        <v>537</v>
      </c>
    </row>
    <row r="205" spans="1:3" ht="15">
      <c r="A205" s="4" t="s">
        <v>538</v>
      </c>
      <c r="B205" s="4" t="s">
        <v>539</v>
      </c>
      <c r="C205" s="4" t="s">
        <v>540</v>
      </c>
    </row>
    <row r="206" spans="1:3" ht="15">
      <c r="A206" s="4" t="s">
        <v>541</v>
      </c>
      <c r="B206" s="4" t="s">
        <v>542</v>
      </c>
      <c r="C206" s="4" t="s">
        <v>543</v>
      </c>
    </row>
    <row r="207" spans="1:3" ht="15">
      <c r="A207" s="4" t="s">
        <v>544</v>
      </c>
      <c r="B207" s="4" t="s">
        <v>545</v>
      </c>
      <c r="C207" s="4" t="s">
        <v>545</v>
      </c>
    </row>
    <row r="208" spans="1:3" ht="15">
      <c r="A208" s="4" t="s">
        <v>546</v>
      </c>
      <c r="B208" s="4" t="s">
        <v>547</v>
      </c>
      <c r="C208" s="4" t="s">
        <v>548</v>
      </c>
    </row>
    <row r="209" spans="1:3" ht="15">
      <c r="A209" s="4" t="s">
        <v>549</v>
      </c>
      <c r="B209" s="4" t="s">
        <v>550</v>
      </c>
      <c r="C209" s="4" t="s">
        <v>550</v>
      </c>
    </row>
    <row r="210" spans="1:3" ht="15">
      <c r="A210" s="4" t="s">
        <v>551</v>
      </c>
      <c r="B210" s="4" t="s">
        <v>552</v>
      </c>
      <c r="C210" s="4" t="s">
        <v>553</v>
      </c>
    </row>
    <row r="211" spans="1:3" ht="15">
      <c r="A211" s="4" t="s">
        <v>554</v>
      </c>
      <c r="B211" s="4" t="s">
        <v>555</v>
      </c>
      <c r="C211" s="4" t="s">
        <v>556</v>
      </c>
    </row>
    <row r="212" spans="1:3" ht="15">
      <c r="A212" s="4" t="s">
        <v>557</v>
      </c>
      <c r="B212" s="4" t="s">
        <v>558</v>
      </c>
      <c r="C212" s="4" t="s">
        <v>559</v>
      </c>
    </row>
    <row r="213" spans="1:3" ht="15">
      <c r="A213" s="4" t="s">
        <v>560</v>
      </c>
      <c r="B213" s="4" t="s">
        <v>561</v>
      </c>
      <c r="C213" s="4" t="s">
        <v>561</v>
      </c>
    </row>
    <row r="214" spans="1:3" ht="15">
      <c r="A214" s="4" t="s">
        <v>562</v>
      </c>
      <c r="B214" s="4" t="s">
        <v>563</v>
      </c>
      <c r="C214" s="4" t="s">
        <v>564</v>
      </c>
    </row>
    <row r="215" spans="1:3" ht="15">
      <c r="A215" s="4" t="s">
        <v>565</v>
      </c>
      <c r="B215" s="4" t="s">
        <v>566</v>
      </c>
      <c r="C215" s="4" t="s">
        <v>567</v>
      </c>
    </row>
    <row r="216" spans="1:3" ht="15">
      <c r="A216" s="4" t="s">
        <v>568</v>
      </c>
      <c r="B216" s="4" t="s">
        <v>569</v>
      </c>
      <c r="C216" s="4" t="s">
        <v>569</v>
      </c>
    </row>
    <row r="217" spans="1:3" ht="15">
      <c r="A217" s="4" t="s">
        <v>570</v>
      </c>
      <c r="B217" s="4" t="s">
        <v>571</v>
      </c>
      <c r="C217" s="4" t="s">
        <v>572</v>
      </c>
    </row>
    <row r="218" spans="1:3" ht="15">
      <c r="A218" s="4" t="s">
        <v>573</v>
      </c>
      <c r="B218" s="4" t="s">
        <v>574</v>
      </c>
      <c r="C218" s="4" t="s">
        <v>575</v>
      </c>
    </row>
    <row r="219" spans="1:3" ht="15">
      <c r="A219" s="4" t="s">
        <v>576</v>
      </c>
      <c r="B219" s="4" t="s">
        <v>577</v>
      </c>
      <c r="C219" s="4" t="s">
        <v>578</v>
      </c>
    </row>
    <row r="220" spans="1:3" ht="15">
      <c r="A220" s="4" t="s">
        <v>579</v>
      </c>
      <c r="B220" s="4" t="s">
        <v>580</v>
      </c>
      <c r="C220" s="4" t="s">
        <v>581</v>
      </c>
    </row>
    <row r="221" spans="1:3" ht="15">
      <c r="A221" s="4" t="s">
        <v>582</v>
      </c>
      <c r="B221" s="4" t="s">
        <v>583</v>
      </c>
      <c r="C221" s="4" t="s">
        <v>583</v>
      </c>
    </row>
    <row r="222" spans="1:3" ht="15">
      <c r="A222" s="4" t="s">
        <v>584</v>
      </c>
      <c r="B222" s="4" t="s">
        <v>585</v>
      </c>
      <c r="C222" s="4" t="s">
        <v>586</v>
      </c>
    </row>
    <row r="223" spans="1:3" ht="15">
      <c r="A223" s="4" t="s">
        <v>587</v>
      </c>
      <c r="B223" s="4" t="s">
        <v>588</v>
      </c>
      <c r="C223" s="4" t="s">
        <v>588</v>
      </c>
    </row>
    <row r="224" spans="1:3" ht="15">
      <c r="A224" s="4" t="s">
        <v>589</v>
      </c>
      <c r="B224" s="4" t="s">
        <v>590</v>
      </c>
      <c r="C224" s="4" t="s">
        <v>591</v>
      </c>
    </row>
    <row r="225" spans="1:3" ht="15">
      <c r="A225" s="4" t="s">
        <v>592</v>
      </c>
      <c r="B225" s="4" t="s">
        <v>593</v>
      </c>
      <c r="C225" s="4" t="s">
        <v>594</v>
      </c>
    </row>
    <row r="226" spans="1:3" ht="15">
      <c r="A226" s="4" t="s">
        <v>595</v>
      </c>
      <c r="B226" s="4" t="s">
        <v>596</v>
      </c>
      <c r="C226" s="4" t="s">
        <v>596</v>
      </c>
    </row>
    <row r="227" spans="1:3" ht="15">
      <c r="A227" s="4" t="s">
        <v>597</v>
      </c>
      <c r="B227" s="4" t="s">
        <v>598</v>
      </c>
      <c r="C227" s="4" t="s">
        <v>598</v>
      </c>
    </row>
    <row r="228" spans="1:3" ht="15">
      <c r="A228" s="4" t="s">
        <v>599</v>
      </c>
      <c r="B228" s="4" t="s">
        <v>600</v>
      </c>
      <c r="C228" s="4" t="s">
        <v>601</v>
      </c>
    </row>
    <row r="229" spans="1:3" ht="15">
      <c r="A229" s="4" t="s">
        <v>602</v>
      </c>
      <c r="B229" s="4" t="s">
        <v>603</v>
      </c>
      <c r="C229" s="4" t="s">
        <v>604</v>
      </c>
    </row>
    <row r="230" spans="1:3" ht="15">
      <c r="A230" s="4" t="s">
        <v>605</v>
      </c>
      <c r="B230" s="4" t="s">
        <v>606</v>
      </c>
      <c r="C230" s="4" t="s">
        <v>606</v>
      </c>
    </row>
    <row r="231" spans="1:3" ht="15">
      <c r="A231" s="4" t="s">
        <v>607</v>
      </c>
      <c r="B231" s="4" t="s">
        <v>608</v>
      </c>
      <c r="C231" s="4" t="s">
        <v>609</v>
      </c>
    </row>
    <row r="232" spans="1:3" ht="15">
      <c r="A232" s="4" t="s">
        <v>610</v>
      </c>
      <c r="B232" s="4" t="s">
        <v>611</v>
      </c>
      <c r="C232" s="4" t="s">
        <v>612</v>
      </c>
    </row>
    <row r="233" spans="1:3" ht="15">
      <c r="A233" s="4" t="s">
        <v>613</v>
      </c>
      <c r="B233" s="4" t="s">
        <v>614</v>
      </c>
      <c r="C233" s="4" t="s">
        <v>614</v>
      </c>
    </row>
    <row r="234" spans="1:3" ht="15">
      <c r="A234" s="4" t="s">
        <v>615</v>
      </c>
      <c r="B234" s="4" t="s">
        <v>616</v>
      </c>
      <c r="C234" s="4" t="s">
        <v>617</v>
      </c>
    </row>
    <row r="235" spans="1:3" ht="15">
      <c r="A235" s="4" t="s">
        <v>618</v>
      </c>
      <c r="B235" s="4" t="s">
        <v>619</v>
      </c>
      <c r="C235" s="4" t="s">
        <v>620</v>
      </c>
    </row>
    <row r="236" spans="1:3" ht="15">
      <c r="A236" s="4" t="s">
        <v>621</v>
      </c>
      <c r="B236" s="4" t="s">
        <v>622</v>
      </c>
      <c r="C236" s="4" t="s">
        <v>623</v>
      </c>
    </row>
    <row r="237" spans="1:3" ht="15">
      <c r="A237" s="4" t="s">
        <v>624</v>
      </c>
      <c r="B237" s="4" t="s">
        <v>625</v>
      </c>
      <c r="C237" s="4" t="s">
        <v>626</v>
      </c>
    </row>
    <row r="238" spans="1:3" ht="30">
      <c r="A238" s="4" t="s">
        <v>627</v>
      </c>
      <c r="B238" s="4" t="s">
        <v>628</v>
      </c>
      <c r="C238" s="4" t="s">
        <v>629</v>
      </c>
    </row>
    <row r="239" spans="1:3" ht="15">
      <c r="A239" s="4" t="s">
        <v>630</v>
      </c>
      <c r="B239" s="4" t="s">
        <v>631</v>
      </c>
      <c r="C239" s="4" t="s">
        <v>632</v>
      </c>
    </row>
    <row r="240" spans="1:3" ht="15">
      <c r="A240" s="4" t="s">
        <v>633</v>
      </c>
      <c r="B240" s="4" t="s">
        <v>634</v>
      </c>
      <c r="C240" s="4" t="s">
        <v>634</v>
      </c>
    </row>
    <row r="241" spans="1:3" ht="15">
      <c r="A241" s="4" t="s">
        <v>635</v>
      </c>
      <c r="B241" s="4" t="s">
        <v>636</v>
      </c>
      <c r="C241" s="4" t="s">
        <v>637</v>
      </c>
    </row>
    <row r="242" spans="1:3" ht="15">
      <c r="A242" s="4" t="s">
        <v>638</v>
      </c>
      <c r="B242" s="4" t="s">
        <v>639</v>
      </c>
      <c r="C242" s="4" t="s">
        <v>640</v>
      </c>
    </row>
    <row r="243" spans="1:3" ht="15">
      <c r="A243" s="4" t="s">
        <v>641</v>
      </c>
      <c r="B243" s="4" t="s">
        <v>642</v>
      </c>
      <c r="C243" s="4" t="s">
        <v>643</v>
      </c>
    </row>
    <row r="244" spans="1:3" ht="30">
      <c r="A244" s="4" t="s">
        <v>644</v>
      </c>
      <c r="B244" s="4" t="s">
        <v>645</v>
      </c>
      <c r="C244" s="4" t="s">
        <v>646</v>
      </c>
    </row>
    <row r="245" spans="1:3" ht="15">
      <c r="A245" s="4" t="s">
        <v>647</v>
      </c>
      <c r="B245" s="4" t="s">
        <v>648</v>
      </c>
      <c r="C245" s="4" t="s">
        <v>649</v>
      </c>
    </row>
    <row r="246" spans="1:3" ht="15">
      <c r="A246" s="4" t="s">
        <v>650</v>
      </c>
      <c r="B246" s="4" t="s">
        <v>651</v>
      </c>
      <c r="C246" s="4" t="s">
        <v>652</v>
      </c>
    </row>
    <row r="247" spans="1:3" ht="15">
      <c r="A247" s="4" t="s">
        <v>653</v>
      </c>
      <c r="B247" s="4" t="s">
        <v>654</v>
      </c>
      <c r="C247" s="4" t="s">
        <v>655</v>
      </c>
    </row>
    <row r="248" spans="1:3" ht="15">
      <c r="A248" s="4" t="s">
        <v>656</v>
      </c>
      <c r="B248" s="4" t="s">
        <v>657</v>
      </c>
      <c r="C248" s="4" t="s">
        <v>657</v>
      </c>
    </row>
    <row r="249" spans="1:3" ht="15">
      <c r="A249" s="4" t="s">
        <v>658</v>
      </c>
      <c r="B249" s="4" t="s">
        <v>659</v>
      </c>
      <c r="C249" s="4" t="s">
        <v>660</v>
      </c>
    </row>
    <row r="250" spans="1:3" ht="15">
      <c r="A250" s="4" t="s">
        <v>661</v>
      </c>
      <c r="B250" s="4" t="s">
        <v>662</v>
      </c>
      <c r="C250" s="4" t="s">
        <v>662</v>
      </c>
    </row>
    <row r="251" spans="1:3" ht="15">
      <c r="A251" s="4" t="s">
        <v>663</v>
      </c>
      <c r="B251" s="4" t="s">
        <v>664</v>
      </c>
      <c r="C251" s="4" t="s">
        <v>664</v>
      </c>
    </row>
    <row r="252" spans="1:3" ht="15">
      <c r="A252" s="4" t="s">
        <v>665</v>
      </c>
      <c r="B252" s="4" t="s">
        <v>666</v>
      </c>
      <c r="C252" s="4" t="s">
        <v>666</v>
      </c>
    </row>
    <row r="253" spans="1:3" ht="15">
      <c r="A253" s="4" t="s">
        <v>667</v>
      </c>
      <c r="B253" s="4" t="s">
        <v>668</v>
      </c>
      <c r="C253" s="4" t="s">
        <v>669</v>
      </c>
    </row>
    <row r="254" spans="1:3" ht="15">
      <c r="A254" s="4" t="s">
        <v>670</v>
      </c>
      <c r="B254" s="4" t="s">
        <v>671</v>
      </c>
      <c r="C254" s="4" t="s">
        <v>671</v>
      </c>
    </row>
    <row r="255" spans="1:3" ht="15">
      <c r="A255" s="4" t="s">
        <v>672</v>
      </c>
      <c r="B255" s="4" t="s">
        <v>673</v>
      </c>
      <c r="C255" s="4" t="s">
        <v>673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88" t="s">
        <v>696</v>
      </c>
      <c r="B2" s="88"/>
      <c r="C2" s="6"/>
      <c r="D2" s="6"/>
    </row>
    <row r="4" spans="1:2" ht="15">
      <c r="A4" s="5" t="s">
        <v>674</v>
      </c>
      <c r="B4" s="5" t="s">
        <v>675</v>
      </c>
    </row>
    <row r="5" spans="1:2" ht="15">
      <c r="A5" s="5" t="s">
        <v>676</v>
      </c>
      <c r="B5" s="5" t="s">
        <v>677</v>
      </c>
    </row>
    <row r="6" spans="1:2" ht="15">
      <c r="A6" s="5" t="s">
        <v>678</v>
      </c>
      <c r="B6" s="5" t="s">
        <v>679</v>
      </c>
    </row>
    <row r="7" spans="1:2" ht="15">
      <c r="A7" s="5" t="s">
        <v>680</v>
      </c>
      <c r="B7" s="5" t="s">
        <v>681</v>
      </c>
    </row>
    <row r="8" spans="1:2" ht="15">
      <c r="A8" s="5" t="s">
        <v>682</v>
      </c>
      <c r="B8" s="5" t="s">
        <v>683</v>
      </c>
    </row>
    <row r="9" spans="1:2" ht="15">
      <c r="A9" s="5" t="s">
        <v>684</v>
      </c>
      <c r="B9" s="5" t="s">
        <v>685</v>
      </c>
    </row>
    <row r="10" spans="1:2" ht="15">
      <c r="A10" s="5" t="s">
        <v>686</v>
      </c>
      <c r="B10" s="5" t="s">
        <v>687</v>
      </c>
    </row>
    <row r="11" spans="1:2" ht="15">
      <c r="A11" s="5" t="s">
        <v>688</v>
      </c>
      <c r="B11" s="5" t="s">
        <v>689</v>
      </c>
    </row>
    <row r="12" spans="1:2" ht="15">
      <c r="A12" s="5" t="s">
        <v>690</v>
      </c>
      <c r="B12" s="5" t="s">
        <v>691</v>
      </c>
    </row>
    <row r="13" spans="1:2" ht="15">
      <c r="A13" s="5" t="s">
        <v>692</v>
      </c>
      <c r="B13" s="5" t="s">
        <v>693</v>
      </c>
    </row>
    <row r="14" spans="1:2" ht="15">
      <c r="A14" s="5" t="s">
        <v>694</v>
      </c>
      <c r="B14" s="5" t="s">
        <v>695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880</v>
      </c>
    </row>
    <row r="3" ht="15">
      <c r="B3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Бибигуль М  Бисултанова</cp:lastModifiedBy>
  <dcterms:created xsi:type="dcterms:W3CDTF">2012-09-14T10:00:02Z</dcterms:created>
  <dcterms:modified xsi:type="dcterms:W3CDTF">2018-09-18T12:18:12Z</dcterms:modified>
  <cp:category/>
  <cp:version/>
  <cp:contentType/>
  <cp:contentStatus/>
</cp:coreProperties>
</file>