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91" windowWidth="27510" windowHeight="6570" activeTab="0"/>
  </bookViews>
  <sheets>
    <sheet name="Plan_zakupok_SKC_2018" sheetId="1" r:id="rId1"/>
    <sheet name="Атрибуты товар" sheetId="2" r:id="rId2"/>
    <sheet name="Справочник единиц измерения" sheetId="3" r:id="rId3"/>
    <sheet name="Способы закупок" sheetId="4" r:id="rId4"/>
    <sheet name="Основание из одного источника" sheetId="5" r:id="rId5"/>
    <sheet name="Приоритет закупок" sheetId="6" r:id="rId6"/>
    <sheet name="Классификатор стран" sheetId="7" r:id="rId7"/>
    <sheet name="Справочник Инкотермс" sheetId="8" state="hidden" r:id="rId8"/>
    <sheet name="Тип дней" sheetId="9" state="hidden" r:id="rId9"/>
    <sheet name="Вид предоплаты" sheetId="10" state="hidden" r:id="rId10"/>
    <sheet name="Вид промежуточного платежа" sheetId="11" state="hidden" r:id="rId11"/>
    <sheet name="Признак НДС" sheetId="12" state="hidden" r:id="rId12"/>
  </sheets>
  <externalReferences>
    <externalReference r:id="rId15"/>
    <externalReference r:id="rId16"/>
  </externalReferences>
  <definedNames>
    <definedName name="атрибут" localSheetId="0">'Атрибуты товар'!$A$3:$A$534</definedName>
    <definedName name="атрибуты" localSheetId="0">'[1]Атрибуты товара'!$A$4:$A$1187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'Справочник единиц измерения'!$B$3:$B$46</definedName>
    <definedName name="ЕИ">'Справочник единиц измерения'!$B$3:$B$46</definedName>
    <definedName name="Инкотермс">'Справочник Инкотермс'!$A$4:$A$14</definedName>
    <definedName name="НДС">'Признак НДС'!$B$3:$B$4</definedName>
    <definedName name="осн">'Основание из одного источника'!$A$3:$A$55</definedName>
    <definedName name="Основание">'Основание из одного источника'!$B$3:$B$56</definedName>
    <definedName name="Основание1">'Основание из одного источника'!$A$3:$A$56</definedName>
    <definedName name="основания_ИО">'Основание из одного источника'!$A$3:$A$59</definedName>
    <definedName name="Приоритет_закупок">'Приоритет закупок'!$A$3:$A$5</definedName>
    <definedName name="Способ_закупок">'Способы закупок'!$A$4:$A$9</definedName>
    <definedName name="Способы_закупок">'Способы закупок'!$A$4:$A$6</definedName>
    <definedName name="Тип_дней">'Тип дней'!$B$2:$B$3</definedName>
    <definedName name="Типы_действий">'[2]Типы действий'!$A$1:$A$3</definedName>
  </definedNames>
  <calcPr fullCalcOnLoad="1"/>
</workbook>
</file>

<file path=xl/sharedStrings.xml><?xml version="1.0" encoding="utf-8"?>
<sst xmlns="http://schemas.openxmlformats.org/spreadsheetml/2006/main" count="6592" uniqueCount="2144">
  <si>
    <t xml:space="preserve">Код по ЕНС ТРУ </t>
  </si>
  <si>
    <t>Способ закупок</t>
  </si>
  <si>
    <t>Код КАТО места осуществления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</si>
  <si>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</si>
  <si>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</si>
  <si>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</si>
  <si>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</si>
  <si>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</si>
  <si>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Наименование</t>
  </si>
  <si>
    <t xml:space="preserve">Адрес осуществления закупок </t>
  </si>
  <si>
    <t>Месяц осуществления закупок</t>
  </si>
  <si>
    <t>Адрес поставки товара, выполнения работ, оказания услуг</t>
  </si>
  <si>
    <t xml:space="preserve">С даты подписания договора по  </t>
  </si>
  <si>
    <t>Определенный период</t>
  </si>
  <si>
    <t>Месяц по</t>
  </si>
  <si>
    <t>Месяц с</t>
  </si>
  <si>
    <t>Код КАТО места поставки ТРУ</t>
  </si>
  <si>
    <t>Условия оплаты</t>
  </si>
  <si>
    <t xml:space="preserve">Наименование закупаемых товаров, работ и услуг </t>
  </si>
  <si>
    <t xml:space="preserve">Краткая характеристика (описание) </t>
  </si>
  <si>
    <t>БИН организатора</t>
  </si>
  <si>
    <t>Признак Рассчитать без НДС</t>
  </si>
  <si>
    <t>Страна поставки</t>
  </si>
  <si>
    <t>2018</t>
  </si>
  <si>
    <t>2019</t>
  </si>
  <si>
    <t>2020</t>
  </si>
  <si>
    <t>2021</t>
  </si>
  <si>
    <t>2022</t>
  </si>
  <si>
    <t>2023</t>
  </si>
  <si>
    <t>Основание проведения закупок из одного источника</t>
  </si>
  <si>
    <t>Прогноз местного содержания, %</t>
  </si>
  <si>
    <t>№</t>
  </si>
  <si>
    <t>Код</t>
  </si>
  <si>
    <t>Классификатор стран мира для 1-ТС буквенный</t>
  </si>
  <si>
    <t>Сәйкестендіру блогы                     Блок идентификации</t>
  </si>
  <si>
    <t xml:space="preserve"> Атаулар блогы                                                                                                                                                                                                                                               Блок наименования</t>
  </si>
  <si>
    <t>мемлекеттік тілде                                                                                                      на государственном языке</t>
  </si>
  <si>
    <t xml:space="preserve"> орыс тілде                                                                                                                    на русском языке </t>
  </si>
  <si>
    <t>AD</t>
  </si>
  <si>
    <t>АНДОРРА</t>
  </si>
  <si>
    <t>EU</t>
  </si>
  <si>
    <t>Еуропа одағы</t>
  </si>
  <si>
    <t>Европейский союз</t>
  </si>
  <si>
    <t>AE</t>
  </si>
  <si>
    <t>БІРІККЕН АРАБ ЭМИРАТТАРЫ</t>
  </si>
  <si>
    <t>ОБЪЕДИHЕHHЫЕ АРАБСКИЕ ЭМИРАТЫ</t>
  </si>
  <si>
    <t>AF</t>
  </si>
  <si>
    <t>АУҒАНСТАН</t>
  </si>
  <si>
    <t>АФГАHИСТАH</t>
  </si>
  <si>
    <t>AG</t>
  </si>
  <si>
    <t>АНТИГУА ЖӘНЕ БАРБУДА</t>
  </si>
  <si>
    <t>АНТИГУА И БАРБУДА</t>
  </si>
  <si>
    <t>AI</t>
  </si>
  <si>
    <t>АНГИЛЬЯ</t>
  </si>
  <si>
    <t>АНГИЛЬЯ (БРИТ.)</t>
  </si>
  <si>
    <t>AL</t>
  </si>
  <si>
    <t>АЛБАНИЯ</t>
  </si>
  <si>
    <t>АЛБАHИЯ</t>
  </si>
  <si>
    <t>AM</t>
  </si>
  <si>
    <t>АРМЕHИЯ</t>
  </si>
  <si>
    <t>AO</t>
  </si>
  <si>
    <t>АHГОЛА</t>
  </si>
  <si>
    <t>AQ</t>
  </si>
  <si>
    <t>АНТАРКТИДА</t>
  </si>
  <si>
    <t>AR</t>
  </si>
  <si>
    <t>АРГЕНТИНА</t>
  </si>
  <si>
    <t>АРГЕHТИHА</t>
  </si>
  <si>
    <t>AS</t>
  </si>
  <si>
    <t>АМЕРИКАНДЫҚ САМОА</t>
  </si>
  <si>
    <t>АМЕРИКАНСКОЕ САМОА</t>
  </si>
  <si>
    <t>AT</t>
  </si>
  <si>
    <t>АВСТРИЯ</t>
  </si>
  <si>
    <t>AU</t>
  </si>
  <si>
    <t>АВСТРАЛИЯ</t>
  </si>
  <si>
    <t>AW</t>
  </si>
  <si>
    <t>АРУБА</t>
  </si>
  <si>
    <t>AX</t>
  </si>
  <si>
    <t>АЛАНД АРАЛДАРЫ</t>
  </si>
  <si>
    <t>АЛАНДСКИЕ ОСТРОВА</t>
  </si>
  <si>
    <t>AZ</t>
  </si>
  <si>
    <t>ӘЗІРБАЙЖАН</t>
  </si>
  <si>
    <t>АЗЕРБАЙДЖАH</t>
  </si>
  <si>
    <t>BA</t>
  </si>
  <si>
    <t>БОСНИЯ ЖӘНЕ ГЕРЦЕГОВИНА</t>
  </si>
  <si>
    <t>БОСНИЯ И ГЕРЦЕГОВИНА</t>
  </si>
  <si>
    <t>BB</t>
  </si>
  <si>
    <t>БАРБАДОС</t>
  </si>
  <si>
    <t>BD</t>
  </si>
  <si>
    <t>БАНГЛАДЕШ</t>
  </si>
  <si>
    <t>БАHГЛАДЕШ</t>
  </si>
  <si>
    <t>BE</t>
  </si>
  <si>
    <t>БЕЛЬГИЯ</t>
  </si>
  <si>
    <t>BF</t>
  </si>
  <si>
    <t>БУРКИНА-ФАСО</t>
  </si>
  <si>
    <t>БУРКИHА-ФАСО</t>
  </si>
  <si>
    <t>BG</t>
  </si>
  <si>
    <t>БОЛГАРИЯ</t>
  </si>
  <si>
    <t>BH</t>
  </si>
  <si>
    <t>БАХРЕЙН</t>
  </si>
  <si>
    <t>БАХРЕЙH</t>
  </si>
  <si>
    <t>BI</t>
  </si>
  <si>
    <t>БУРУНДИ</t>
  </si>
  <si>
    <t>BJ</t>
  </si>
  <si>
    <t>БЕНИН</t>
  </si>
  <si>
    <t>BL</t>
  </si>
  <si>
    <t>СЕН-БАРТЕЛЕМИ</t>
  </si>
  <si>
    <t>BM</t>
  </si>
  <si>
    <t>БЕРМУД</t>
  </si>
  <si>
    <t>БЕРМУДЫ</t>
  </si>
  <si>
    <t>BN</t>
  </si>
  <si>
    <t>БРУНЕЙ ДАРУССАЛАМ</t>
  </si>
  <si>
    <t>БРУHЕЙ-ДАРУССАЛАМ</t>
  </si>
  <si>
    <t>BO</t>
  </si>
  <si>
    <t>БОЛИВИЯ</t>
  </si>
  <si>
    <t>BQ</t>
  </si>
  <si>
    <t>БОНЭЙР, СИНТ-ЭСТАТИУС ЖӘНЕ САБА</t>
  </si>
  <si>
    <t>БОНЭЙР, СИНТ-ЭСТАТИУС И САБА</t>
  </si>
  <si>
    <t>BR</t>
  </si>
  <si>
    <t>БРАЗИЛИЯ</t>
  </si>
  <si>
    <t>BS</t>
  </si>
  <si>
    <t>БАГАМ</t>
  </si>
  <si>
    <t>БАГАМЫ</t>
  </si>
  <si>
    <t>BT</t>
  </si>
  <si>
    <t>БУТАН</t>
  </si>
  <si>
    <t>BV</t>
  </si>
  <si>
    <t>БУВЕ</t>
  </si>
  <si>
    <t>BW</t>
  </si>
  <si>
    <t>БОТСВАНА</t>
  </si>
  <si>
    <t>БОТСВАHА</t>
  </si>
  <si>
    <t>BY</t>
  </si>
  <si>
    <t>БЕЛАРУСЬ</t>
  </si>
  <si>
    <t>BZ</t>
  </si>
  <si>
    <t>БЕЛИЗ</t>
  </si>
  <si>
    <t>CA</t>
  </si>
  <si>
    <t>КАНАДА</t>
  </si>
  <si>
    <t>КАHАДА</t>
  </si>
  <si>
    <t>CC</t>
  </si>
  <si>
    <t>КОКОС (КИЛИНГ) АРАЛДАРЫ</t>
  </si>
  <si>
    <t>КОКОСОВЫЕ (КИЛИНГ) ОСТРОВА</t>
  </si>
  <si>
    <t>CD</t>
  </si>
  <si>
    <t>КОНГО ДЕМОКРАТИЯЛЫҚ РЕСПУБЛИКАСЫ</t>
  </si>
  <si>
    <t>ДЕМОКРАТИЧЕСКАЯ РЕСПУБЛИКА КОHГО</t>
  </si>
  <si>
    <t>CF</t>
  </si>
  <si>
    <t>ОРТАЛЫҚ-АФРИКА РЕСПУБЛИКАСЫ</t>
  </si>
  <si>
    <t>ЦЕHТРАЛЬHО-АФРИКАHСКАЯ РЕСПУБЛИКА</t>
  </si>
  <si>
    <t>CG</t>
  </si>
  <si>
    <t>КОНГО</t>
  </si>
  <si>
    <t>КОHГО</t>
  </si>
  <si>
    <t>CH</t>
  </si>
  <si>
    <t>ШВЕЙЦАРИЯ</t>
  </si>
  <si>
    <t>CI</t>
  </si>
  <si>
    <t>КОТ Д'ИВУАР</t>
  </si>
  <si>
    <t>КОТ-Д'ИВУАР</t>
  </si>
  <si>
    <t>CK</t>
  </si>
  <si>
    <t>КУКА АРАЛДАРЫ</t>
  </si>
  <si>
    <t>ОСТРОВА КУКА</t>
  </si>
  <si>
    <t>CL</t>
  </si>
  <si>
    <t>ЧИЛИ</t>
  </si>
  <si>
    <t>CM</t>
  </si>
  <si>
    <t>КАМЕРУН</t>
  </si>
  <si>
    <t>КАМЕРУH</t>
  </si>
  <si>
    <t>CN</t>
  </si>
  <si>
    <t>ҚЫТАЙ</t>
  </si>
  <si>
    <t>КИТАЙ</t>
  </si>
  <si>
    <t>CO</t>
  </si>
  <si>
    <t>КОЛУМБИЯ</t>
  </si>
  <si>
    <t>CR</t>
  </si>
  <si>
    <t>КОСТА-РИКА</t>
  </si>
  <si>
    <t>CU</t>
  </si>
  <si>
    <t>КУБА</t>
  </si>
  <si>
    <t>CV</t>
  </si>
  <si>
    <t>КАБО-ВЕРДЕ</t>
  </si>
  <si>
    <t>CW</t>
  </si>
  <si>
    <t>КЮРАСАО</t>
  </si>
  <si>
    <t>CX</t>
  </si>
  <si>
    <t>РОЖДЕСТВО АРАЛДАРЫ</t>
  </si>
  <si>
    <t>ОСТРОВ РОЖДЕСТВА</t>
  </si>
  <si>
    <t>CY</t>
  </si>
  <si>
    <t>КИПР</t>
  </si>
  <si>
    <t>CZ</t>
  </si>
  <si>
    <t>ЧЕХ РЕСПУБЛИКАСЫ</t>
  </si>
  <si>
    <t>ЧЕШСКАЯ РЕСПУБЛИКА</t>
  </si>
  <si>
    <t>DE</t>
  </si>
  <si>
    <t>ГЕРМАНИЯ</t>
  </si>
  <si>
    <t>ГЕРМАHИЯ</t>
  </si>
  <si>
    <t>DJ</t>
  </si>
  <si>
    <t>ДЖИБУТИ</t>
  </si>
  <si>
    <t>DK</t>
  </si>
  <si>
    <t>ДАНИЯ</t>
  </si>
  <si>
    <t>ДАHИЯ</t>
  </si>
  <si>
    <t>DM</t>
  </si>
  <si>
    <t>ДОМИНИКА</t>
  </si>
  <si>
    <t>ДОМИHИКА</t>
  </si>
  <si>
    <t>DO</t>
  </si>
  <si>
    <t>ДОМИНИКАН РЕСПУБЛИКАСЫ</t>
  </si>
  <si>
    <t>ДОМИHИКАHСКАЯ РЕСПУБЛИКА</t>
  </si>
  <si>
    <t>DZ</t>
  </si>
  <si>
    <t>АЛЖИР</t>
  </si>
  <si>
    <t>EC</t>
  </si>
  <si>
    <t>ЭКВАДОР</t>
  </si>
  <si>
    <t>EE</t>
  </si>
  <si>
    <t>ЭСТОНИЯ</t>
  </si>
  <si>
    <t>ЭСТОHИЯ</t>
  </si>
  <si>
    <t>EG</t>
  </si>
  <si>
    <t>ЕГИПЕТ</t>
  </si>
  <si>
    <t>EH</t>
  </si>
  <si>
    <t>БАТЫС САХАРА</t>
  </si>
  <si>
    <t>ЗАПАДHАЯ САХАРА</t>
  </si>
  <si>
    <t>ER</t>
  </si>
  <si>
    <t>ЭРИТРЕЯ</t>
  </si>
  <si>
    <t>ES</t>
  </si>
  <si>
    <t>ИСПАНИЯ</t>
  </si>
  <si>
    <t>ИСПАHИЯ</t>
  </si>
  <si>
    <t>ET</t>
  </si>
  <si>
    <t>ЭФИОПИЯ</t>
  </si>
  <si>
    <t>FI</t>
  </si>
  <si>
    <t>ФИНЛЯНДИЯ</t>
  </si>
  <si>
    <t>ФИHЛЯHДИЯ</t>
  </si>
  <si>
    <t>FJ</t>
  </si>
  <si>
    <t>ФИДЖИ</t>
  </si>
  <si>
    <t>FK</t>
  </si>
  <si>
    <t>ФОЛКЛЕНД  (MАЛЬВИН) АРАЛДАРЫ</t>
  </si>
  <si>
    <t>ФОЛКЛЕНДСКИЕ ОСТРОВА (МАЛЬВИНСКИЕ)</t>
  </si>
  <si>
    <t>FM</t>
  </si>
  <si>
    <t>МИКРОНЕЗИЯ, ФЕДЕРАТИВТІК ШТАТТАР</t>
  </si>
  <si>
    <t>МИКРОНЕЗИЯ, ФЕДЕРАТИВНЫЕ ШТАТЫ</t>
  </si>
  <si>
    <t>FO</t>
  </si>
  <si>
    <t>ФАРЕР АРАЛДАРЫ</t>
  </si>
  <si>
    <t>ФАРЕРСКИЕ ОСТРОВА</t>
  </si>
  <si>
    <t>FR</t>
  </si>
  <si>
    <t>ФРАНЦИЯ</t>
  </si>
  <si>
    <t>ФРАHЦИЯ</t>
  </si>
  <si>
    <t>GA</t>
  </si>
  <si>
    <t>ГАБОН</t>
  </si>
  <si>
    <t>ГАБОH</t>
  </si>
  <si>
    <t>GB</t>
  </si>
  <si>
    <t>БІРІККЕН КОРОЛЬДІК</t>
  </si>
  <si>
    <t>СОЕДИНЕННОЕ КОРОЛЕВСТВО</t>
  </si>
  <si>
    <t>GD</t>
  </si>
  <si>
    <t>ГРЕНАДА</t>
  </si>
  <si>
    <t>GE</t>
  </si>
  <si>
    <t>ГРУЗИЯ</t>
  </si>
  <si>
    <t>GF</t>
  </si>
  <si>
    <t>ФРАНЦУЗ ГВИАHАСЫ</t>
  </si>
  <si>
    <t>ФРАНЦУЗСКАЯ ГВИАНА</t>
  </si>
  <si>
    <t>GG</t>
  </si>
  <si>
    <t>ГЕРНСИ</t>
  </si>
  <si>
    <t>GH</t>
  </si>
  <si>
    <t>ГАНА</t>
  </si>
  <si>
    <t>ГАHА</t>
  </si>
  <si>
    <t>GI</t>
  </si>
  <si>
    <t>ГИБРАЛТАР</t>
  </si>
  <si>
    <t>ГИБРАЛТАР (БРИТ.)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</si>
  <si>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</si>
  <si>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</si>
  <si>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</si>
  <si>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</si>
  <si>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</si>
  <si>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</si>
  <si>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</si>
  <si>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</si>
  <si>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</si>
  <si>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ЭКВАТОРИАЛДЫ ГВИНЕЯ</t>
  </si>
  <si>
    <t>ЭКВАТОРИАЛЬHАЯ ГВИHЕЯ</t>
  </si>
  <si>
    <t>GR</t>
  </si>
  <si>
    <t>ГРЕЦИЯ</t>
  </si>
  <si>
    <t>GS</t>
  </si>
  <si>
    <t>ОҢТҮСТІК ДЖОРДЖИЯ ЖӘНЕ ОҢТҮСТІК САНДВИЧ АРАЛДАРЫ</t>
  </si>
  <si>
    <t>ЮЖН.ДЖОРДЖИЯ И ЮЖН.САНДВИЧ.ОСТРОВА</t>
  </si>
  <si>
    <t>GT</t>
  </si>
  <si>
    <t>ГВАТЕМАЛА</t>
  </si>
  <si>
    <t>GU</t>
  </si>
  <si>
    <t>ГУАМ</t>
  </si>
  <si>
    <t>ГУАМ (США)</t>
  </si>
  <si>
    <t>GW</t>
  </si>
  <si>
    <t>ГВИНЕЯ-БИСАУ</t>
  </si>
  <si>
    <t>GY</t>
  </si>
  <si>
    <t>ГАЙАНА</t>
  </si>
  <si>
    <t>ГАЙАHА</t>
  </si>
  <si>
    <t>HK</t>
  </si>
  <si>
    <t>ГОНКОНГ</t>
  </si>
  <si>
    <t>ГОHКОHГ</t>
  </si>
  <si>
    <t>HM</t>
  </si>
  <si>
    <t>ХЕРД АРАЛЫ ЖӘНЕ МАКДОНАЛЬД АРАЛДАРЫ</t>
  </si>
  <si>
    <t>ОСТРОВ ХЕРД И ОСТРОВА МАКДОНАЛЬД</t>
  </si>
  <si>
    <t>HN</t>
  </si>
  <si>
    <t>ГОНДУРАС</t>
  </si>
  <si>
    <t>ГОHДУРАС</t>
  </si>
  <si>
    <t>HR</t>
  </si>
  <si>
    <t>ХОРВАТИЯ</t>
  </si>
  <si>
    <t>HT</t>
  </si>
  <si>
    <t>ГАИТИ</t>
  </si>
  <si>
    <t>HU</t>
  </si>
  <si>
    <t>МАЖАРСТАН</t>
  </si>
  <si>
    <t>ВЕHГРИЯ</t>
  </si>
  <si>
    <t>ID</t>
  </si>
  <si>
    <t>ИНДОНЕЗИЯ</t>
  </si>
  <si>
    <t>ИHДОHЕЗИЯ</t>
  </si>
  <si>
    <t>IE</t>
  </si>
  <si>
    <t>ИРЛАНДИЯ</t>
  </si>
  <si>
    <t>ИРЛАHДИЯ</t>
  </si>
  <si>
    <t>IL</t>
  </si>
  <si>
    <t>ИЗРАИЛЬ</t>
  </si>
  <si>
    <t>IM</t>
  </si>
  <si>
    <t>МЭН АРАЛЫ</t>
  </si>
  <si>
    <t>ОСТРОВ МЭН</t>
  </si>
  <si>
    <t>IN</t>
  </si>
  <si>
    <t>ҮНДІСТАН</t>
  </si>
  <si>
    <t>ИHДИЯ</t>
  </si>
  <si>
    <t>IO</t>
  </si>
  <si>
    <t>ҮНДІСТАН МҰХИТЫНДАҒЫ БРИТАНИЯ АУМАҚТАРЫ</t>
  </si>
  <si>
    <t>БРИТАНСКАЯ ТЕРРИТОРИЯ В ИНДИЙСКОМ ОКЕАНЕ</t>
  </si>
  <si>
    <t>IQ</t>
  </si>
  <si>
    <t>ИРАК</t>
  </si>
  <si>
    <t>ИРАК, РЕСПУБЛИКА ИРАК</t>
  </si>
  <si>
    <t>IR</t>
  </si>
  <si>
    <t>ИРАН,  ИСЛАМ РЕСПУБЛИКАСЫ</t>
  </si>
  <si>
    <t>ИРАH, ИСЛАМСКАЯ РЕСПУБЛИКА</t>
  </si>
  <si>
    <t>IS</t>
  </si>
  <si>
    <t>ИСЛАНДИЯ</t>
  </si>
  <si>
    <t>ИСЛАHДИЯ</t>
  </si>
  <si>
    <t>IT</t>
  </si>
  <si>
    <t>ИТАЛИЯ</t>
  </si>
  <si>
    <t>JE</t>
  </si>
  <si>
    <t>ДЖЕРСИ</t>
  </si>
  <si>
    <t>JM</t>
  </si>
  <si>
    <t>ЯМАЙКА</t>
  </si>
  <si>
    <t>JO</t>
  </si>
  <si>
    <t>ИОРДАНИЯ</t>
  </si>
  <si>
    <t>ИОРДАHИЯ</t>
  </si>
  <si>
    <t>JP</t>
  </si>
  <si>
    <t>ЖАПОНИЯ</t>
  </si>
  <si>
    <t>ЯПОHИЯ</t>
  </si>
  <si>
    <t>KE</t>
  </si>
  <si>
    <t>КЕНИЯ</t>
  </si>
  <si>
    <t>КЕHИЯ</t>
  </si>
  <si>
    <t>KG</t>
  </si>
  <si>
    <t>ҚЫРҒЫЗСТАН</t>
  </si>
  <si>
    <t>КЫРГЫЗСТАH</t>
  </si>
  <si>
    <t>KH</t>
  </si>
  <si>
    <t>КАМБОДЖА</t>
  </si>
  <si>
    <t>KI</t>
  </si>
  <si>
    <t>КИРИБАТИ</t>
  </si>
  <si>
    <t>KM</t>
  </si>
  <si>
    <t>КОМОРЫ</t>
  </si>
  <si>
    <t>KN</t>
  </si>
  <si>
    <t>СЕНТ-КИТС ЖӘНЕ НЕВИС</t>
  </si>
  <si>
    <t>СЕНТ-КИТС И НЕВИС</t>
  </si>
  <si>
    <t>KP</t>
  </si>
  <si>
    <t>КОРЕЯ ДЕМОКРАТИЯЛЫҚ ХАЛЫҚ РЕСПУБЛИКАСЫ</t>
  </si>
  <si>
    <t>КОРЕЯ, HАРОДHО-ДЕМОКРАТИЧЕСКАЯ РЕСПУБЛИКА</t>
  </si>
  <si>
    <t>KR</t>
  </si>
  <si>
    <t>КОРЕЯ РЕСПУБЛИКАСЫ</t>
  </si>
  <si>
    <t>РЕСПУБЛИКА КОРЕЯ</t>
  </si>
  <si>
    <t>KW</t>
  </si>
  <si>
    <t>КУВЕЙТ</t>
  </si>
  <si>
    <t>KY</t>
  </si>
  <si>
    <t>КАЙМАН АРАЛДАРЫ</t>
  </si>
  <si>
    <t>ОСТРОВА КАЙМАН</t>
  </si>
  <si>
    <t>KZ</t>
  </si>
  <si>
    <t>ҚАЗАҚСТАН</t>
  </si>
  <si>
    <t>КАЗАХСТАH</t>
  </si>
  <si>
    <t>LA</t>
  </si>
  <si>
    <t>ЛАОС</t>
  </si>
  <si>
    <t>ЛАОССАЯ НАРОДНО-ДЕМОКРАТИЧЕСКАЯ РЕСПУБЛИКА</t>
  </si>
  <si>
    <t>LB</t>
  </si>
  <si>
    <t>ЛИВАН</t>
  </si>
  <si>
    <t>ЛИВАH</t>
  </si>
  <si>
    <t>LC</t>
  </si>
  <si>
    <t>СЕНТ-ЛЮСИЯ</t>
  </si>
  <si>
    <t>СЕHТ-ЛЮСИЯ</t>
  </si>
  <si>
    <t>LI</t>
  </si>
  <si>
    <t>ЛИХТЕНШТЕЙН</t>
  </si>
  <si>
    <t>ЛИХТЕHШТЕЙH</t>
  </si>
  <si>
    <t>LK</t>
  </si>
  <si>
    <t>ШРИ-ЛАНКА</t>
  </si>
  <si>
    <t>ШРИ-ЛАHКА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</si>
  <si>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</si>
  <si>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</si>
  <si>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</si>
  <si>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</si>
  <si>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</si>
  <si>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</si>
  <si>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</si>
  <si>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</si>
  <si>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</si>
  <si>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</si>
  <si>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РЕСПУБЛИКА ЛАТВИЯ</t>
  </si>
  <si>
    <t>LY</t>
  </si>
  <si>
    <t>ЛИВИЯ</t>
  </si>
  <si>
    <t>MA</t>
  </si>
  <si>
    <t>МАРОККО</t>
  </si>
  <si>
    <t>MC</t>
  </si>
  <si>
    <t>МОНАКО</t>
  </si>
  <si>
    <t>МОHАКО</t>
  </si>
  <si>
    <t>MD</t>
  </si>
  <si>
    <t>МОЛДОВА РЕСПУБЛИКАСЫ</t>
  </si>
  <si>
    <t>МОЛДОВА, РЕСПУБЛИКА</t>
  </si>
  <si>
    <t>ME</t>
  </si>
  <si>
    <t>ЧЕРНОГОР</t>
  </si>
  <si>
    <t>ЧЕРНОГОРИЯ</t>
  </si>
  <si>
    <t>MF</t>
  </si>
  <si>
    <t>СЕН-МАРТЕН</t>
  </si>
  <si>
    <t>MG</t>
  </si>
  <si>
    <t>МАДАГАСКАР</t>
  </si>
  <si>
    <t>MH</t>
  </si>
  <si>
    <t>МАРШАЛЛ АРАЛДАРЫ</t>
  </si>
  <si>
    <t>МАРШАЛЛОВЫ ОСТРОВА</t>
  </si>
  <si>
    <t>MK</t>
  </si>
  <si>
    <t>МАКЕДОНИЯ РЕСПУБЛИКАСЫ</t>
  </si>
  <si>
    <t>МАКЕДОНИЯ</t>
  </si>
  <si>
    <t>ML</t>
  </si>
  <si>
    <t>МАЛИ</t>
  </si>
  <si>
    <t>MM</t>
  </si>
  <si>
    <t>МЬЯНМА</t>
  </si>
  <si>
    <t>МЬЯHМА</t>
  </si>
  <si>
    <t>MN</t>
  </si>
  <si>
    <t>МОНҒОЛИЯ</t>
  </si>
  <si>
    <t>МОHГОЛИЯ</t>
  </si>
  <si>
    <t>MO</t>
  </si>
  <si>
    <t>МАКАО</t>
  </si>
  <si>
    <t>MP</t>
  </si>
  <si>
    <t>СОЛТҮСТІК МАРИАН АРАЛДАРЫ</t>
  </si>
  <si>
    <t>СЕВЕРНЫЕ МАРИАНСКИЕ ОСТРОВА</t>
  </si>
  <si>
    <t>MQ</t>
  </si>
  <si>
    <t>МАРТИНИКА</t>
  </si>
  <si>
    <t>MR</t>
  </si>
  <si>
    <t>МАВРИТАНИЯ</t>
  </si>
  <si>
    <t>МАВРИТАHИЯ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</si>
  <si>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</si>
  <si>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</si>
  <si>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</si>
  <si>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</si>
  <si>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</si>
  <si>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</si>
  <si>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</si>
  <si>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</si>
  <si>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</si>
  <si>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</si>
  <si>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</si>
  <si>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</si>
  <si>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</si>
  <si>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</si>
  <si>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</si>
  <si>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</si>
  <si>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</si>
  <si>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</si>
  <si>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</si>
  <si>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ЖАҢА КАЛЕДОНИЯ</t>
  </si>
  <si>
    <t>НОВАЯ КАЛЕДОНИЯ</t>
  </si>
  <si>
    <t>NE</t>
  </si>
  <si>
    <t>НИГЕР</t>
  </si>
  <si>
    <t>NF</t>
  </si>
  <si>
    <t>НОРФОЛК  АРАЛЫ</t>
  </si>
  <si>
    <t>ОСТРОВ НОРФОЛК</t>
  </si>
  <si>
    <t>NG</t>
  </si>
  <si>
    <t>НИГЕРИЯ</t>
  </si>
  <si>
    <t>NI</t>
  </si>
  <si>
    <t>НИКАРАГУА</t>
  </si>
  <si>
    <t>NL</t>
  </si>
  <si>
    <t>НИДЕРЛАНДЫ</t>
  </si>
  <si>
    <t>НИДЕРЛАHДЫ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</si>
  <si>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</si>
  <si>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</si>
  <si>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</si>
  <si>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</si>
  <si>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</si>
  <si>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</si>
  <si>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</si>
  <si>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</si>
  <si>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</si>
  <si>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ЖАҢА ЗЕЛАНДИЯ</t>
  </si>
  <si>
    <t>НОВАЯ ЗЕЛАHДИЯ</t>
  </si>
  <si>
    <t>OM</t>
  </si>
  <si>
    <t>ОМАН</t>
  </si>
  <si>
    <t>ОМАH</t>
  </si>
  <si>
    <t>PA</t>
  </si>
  <si>
    <t>ПАНАМА</t>
  </si>
  <si>
    <t>ПАHАМА</t>
  </si>
  <si>
    <t>PE</t>
  </si>
  <si>
    <t>ПЕРУ</t>
  </si>
  <si>
    <t>PF</t>
  </si>
  <si>
    <t>ФРАНЦУЗ ПОЛИНЕЗИЯСЫ</t>
  </si>
  <si>
    <t>ФРАНЦУЗСКАЯ ПОЛИНЕЗИЯ</t>
  </si>
  <si>
    <t>PG</t>
  </si>
  <si>
    <t>ПАПУА-ЖАҢА ГВИНЕЯ</t>
  </si>
  <si>
    <t>ПАПУА-HОВАЯ ГВИHЕЯ</t>
  </si>
  <si>
    <t>PH</t>
  </si>
  <si>
    <t>ФИЛИППИН</t>
  </si>
  <si>
    <t>ФИЛИППИHЫ</t>
  </si>
  <si>
    <t>PK</t>
  </si>
  <si>
    <t>ПӘКІСТАН</t>
  </si>
  <si>
    <t>ПАКИСТАH</t>
  </si>
  <si>
    <t>PL</t>
  </si>
  <si>
    <t>ПОЛЬША</t>
  </si>
  <si>
    <t>PM</t>
  </si>
  <si>
    <t>СЕН-ПЬЕР ЖӘНЕ МИКЕЛОН</t>
  </si>
  <si>
    <t>СЕН-ПЬЕР И МИКЕЛОН</t>
  </si>
  <si>
    <t>PN</t>
  </si>
  <si>
    <t>ПИТКЕРН</t>
  </si>
  <si>
    <t>PR</t>
  </si>
  <si>
    <t>ПУЭРТО-РИКО</t>
  </si>
  <si>
    <t>PS</t>
  </si>
  <si>
    <t>ПАЛЕСТИНА АУМАҒЫ, БАСЫП АЛЫНҒАН</t>
  </si>
  <si>
    <t>ПАЛЕСТИНСКАЯ ТЕРРИТОРИЯ, ОККУПИРОВАННАЯ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</si>
  <si>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</si>
  <si>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</si>
  <si>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</si>
  <si>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</si>
  <si>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</si>
  <si>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</si>
  <si>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</si>
  <si>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</si>
  <si>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</si>
  <si>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</si>
  <si>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</si>
  <si>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</si>
  <si>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РУМЫHИЯ</t>
  </si>
  <si>
    <t>RS</t>
  </si>
  <si>
    <t>СЕРБИЯ</t>
  </si>
  <si>
    <t>RU</t>
  </si>
  <si>
    <t>РЕСЕЙ</t>
  </si>
  <si>
    <t>РОССИЯ</t>
  </si>
  <si>
    <t>RW</t>
  </si>
  <si>
    <t>РУАНДА</t>
  </si>
  <si>
    <t>SA</t>
  </si>
  <si>
    <t>САУД АРАВИЯСЫ</t>
  </si>
  <si>
    <t>САУДОВСКАЯ АРАВИЯ</t>
  </si>
  <si>
    <t>SB</t>
  </si>
  <si>
    <t>СОЛОМОН АРАЛДАРЫ</t>
  </si>
  <si>
    <t>СОЛОМОНОВЫ ОСТРОВА</t>
  </si>
  <si>
    <t>SC</t>
  </si>
  <si>
    <t>СЕЙШЕЛ</t>
  </si>
  <si>
    <t>СЕЙШЕЛЫ</t>
  </si>
  <si>
    <t>SD</t>
  </si>
  <si>
    <t>СУДАH</t>
  </si>
  <si>
    <t>SE</t>
  </si>
  <si>
    <t>ШВЕЦИЯ</t>
  </si>
  <si>
    <t>SG</t>
  </si>
  <si>
    <t>СИНГАПУР</t>
  </si>
  <si>
    <t>СИHГАПУР</t>
  </si>
  <si>
    <t>SH</t>
  </si>
  <si>
    <t>ӘУЛИЕ ЕЛЕНА АРАЛЫ</t>
  </si>
  <si>
    <t>ОСТРОВ СВЯТОЙ ЕЛЕHЫ</t>
  </si>
  <si>
    <t>SI</t>
  </si>
  <si>
    <t>СЛОВЕHИЯ</t>
  </si>
  <si>
    <t>SJ</t>
  </si>
  <si>
    <t>ШПИЦБЕРГЕН ЖӘНЕ ЯН МАЙЕН</t>
  </si>
  <si>
    <t>ШПИЦБЕРГЕН И ЯН МАЙЕН</t>
  </si>
  <si>
    <t>SK</t>
  </si>
  <si>
    <t>СЛОВАКИЯ</t>
  </si>
  <si>
    <t>SL</t>
  </si>
  <si>
    <t>СЬЕРРА-ЛЕОНЕ</t>
  </si>
  <si>
    <t>СЬЕРРА-ЛЕОHЕ</t>
  </si>
  <si>
    <t>SM</t>
  </si>
  <si>
    <t>САН-МАРИНО</t>
  </si>
  <si>
    <t>САH-МАРИHО</t>
  </si>
  <si>
    <t>SN</t>
  </si>
  <si>
    <t>СЕНЕГАЛ</t>
  </si>
  <si>
    <t>СЕHЕГАЛ</t>
  </si>
  <si>
    <t>SO</t>
  </si>
  <si>
    <t>СОМАЛИ</t>
  </si>
  <si>
    <t>SR</t>
  </si>
  <si>
    <t>СУРИНАМ</t>
  </si>
  <si>
    <t>СУРИHАМ</t>
  </si>
  <si>
    <t>ST</t>
  </si>
  <si>
    <t>САН-ТОМЕ ЖӘНЕ ПРИНСИПИ</t>
  </si>
  <si>
    <t>САН-ТОМЕ И ПРИНСИПИ</t>
  </si>
  <si>
    <t>SV</t>
  </si>
  <si>
    <t>ЭЛЬ-САЛЬВАДОР</t>
  </si>
  <si>
    <t>SX</t>
  </si>
  <si>
    <t>СЕН-МАРТЕН (нидерландық бөлігі)</t>
  </si>
  <si>
    <t>СЕН-МАРТЕН (нидерландская часть)</t>
  </si>
  <si>
    <t>SY</t>
  </si>
  <si>
    <t>СИРИЯ АРАБ РЕСПУБЛИКАСЫ</t>
  </si>
  <si>
    <t>СИРИЙСКАЯ АРАБСКАЯ РЕСПУБЛИКА</t>
  </si>
  <si>
    <t>SZ</t>
  </si>
  <si>
    <t>СВАЗИЛЕНД</t>
  </si>
  <si>
    <t>СВАЗИЛЕHД</t>
  </si>
  <si>
    <t>TC</t>
  </si>
  <si>
    <t>ТЕРКС ЖӘНЕ КАЙКОС АРАЛДАРЫ</t>
  </si>
  <si>
    <t>ОСТРОВА ТЕРКС И КАЙКОС</t>
  </si>
  <si>
    <t>TD</t>
  </si>
  <si>
    <t>ЧАД</t>
  </si>
  <si>
    <t>TF</t>
  </si>
  <si>
    <t>ФРАНЦУЗ ОҢТҮСТІК АУМАҚТАРЫ</t>
  </si>
  <si>
    <t>ФРАНЦУЗСКИЕ ЮЖНЫЕ ТЕРРИТОРИИ</t>
  </si>
  <si>
    <t>TG</t>
  </si>
  <si>
    <t>ТОГО</t>
  </si>
  <si>
    <t>TH</t>
  </si>
  <si>
    <t>ТАИЛАНД</t>
  </si>
  <si>
    <t>ТАИЛАHД</t>
  </si>
  <si>
    <t>TJ</t>
  </si>
  <si>
    <t>ТӘЖІКСТАН</t>
  </si>
  <si>
    <t>ТАДЖИКИСТАH</t>
  </si>
  <si>
    <t>TK</t>
  </si>
  <si>
    <t>ТОКЕЛАУ</t>
  </si>
  <si>
    <t>TL</t>
  </si>
  <si>
    <t>ТИМОР-ЛЕСТЕ</t>
  </si>
  <si>
    <t>TM</t>
  </si>
  <si>
    <t>ТҮРКМЕНСТАН</t>
  </si>
  <si>
    <t>ТУРКМЕHИСТАH</t>
  </si>
  <si>
    <t>TN</t>
  </si>
  <si>
    <t>ТУНИС</t>
  </si>
  <si>
    <t>ТУHИС</t>
  </si>
  <si>
    <t>TO</t>
  </si>
  <si>
    <t>ТОНГА</t>
  </si>
  <si>
    <t>TR</t>
  </si>
  <si>
    <t>ТҮРКИЯ</t>
  </si>
  <si>
    <t>ТУРЦИЯ</t>
  </si>
  <si>
    <t>TT</t>
  </si>
  <si>
    <t>ТРИНИДАД ЖӘНЕ ТОБАГО</t>
  </si>
  <si>
    <t>ТРИHИДАД И ТОБАГО</t>
  </si>
  <si>
    <t>TV</t>
  </si>
  <si>
    <t>ТУВАЛУ</t>
  </si>
  <si>
    <t>TW</t>
  </si>
  <si>
    <t>ТАЙВАНЬ (ҚЫТАЙ)</t>
  </si>
  <si>
    <t>ТАЙВАНЬ (КИТАЙ)</t>
  </si>
  <si>
    <t>TZ</t>
  </si>
  <si>
    <t>ТАНЗАНИЯ,  БІРІККЕН РЕСПУБЛИКАСЫ</t>
  </si>
  <si>
    <t>ТАНЗАНИЯ, ОБЪЕДИНЕННАЯ РЕСПУБЛИКА</t>
  </si>
  <si>
    <t>UA</t>
  </si>
  <si>
    <t>УКРАИНА</t>
  </si>
  <si>
    <t>УКРАИHА</t>
  </si>
  <si>
    <t>UG</t>
  </si>
  <si>
    <t>УГАНДА</t>
  </si>
  <si>
    <t>УГАHДА</t>
  </si>
  <si>
    <t>UM</t>
  </si>
  <si>
    <t>ҚҰРАМА ШТАТТАРЫНЫҢ КІШІ ТЫНЫҚ МҰХИТТЫҚ АУЛАҚТАНҒАН АРАЛДАРЫ</t>
  </si>
  <si>
    <t>МАЛЫЕ ТИХООКЕАН.ОТДАЛЕН.ОСТ-ВА С.Ш.</t>
  </si>
  <si>
    <t>US</t>
  </si>
  <si>
    <t>ҚҰРАМА ШТАТТАРЫ</t>
  </si>
  <si>
    <t>СОЕДИНЕННЫЕ ШТАТЫ АМЕРИКИ</t>
  </si>
  <si>
    <t>UY</t>
  </si>
  <si>
    <t>УРУГВАЙ</t>
  </si>
  <si>
    <t>UZ</t>
  </si>
  <si>
    <t>ӨЗБЕКСТАН</t>
  </si>
  <si>
    <t>УЗБЕКИСТАH</t>
  </si>
  <si>
    <t>VA</t>
  </si>
  <si>
    <t>МЕМЛЕКЕТ-ҚАЛА ВАТИКАН</t>
  </si>
  <si>
    <t>ПАПСКИЙ ПРЕСТОЛ(ГОС.-ГОРОД ВАТИКАН)</t>
  </si>
  <si>
    <t>VC</t>
  </si>
  <si>
    <t>СЕНТ-ВИНСЕНТ ЖӘНЕ ГРЕНАДИНЫ</t>
  </si>
  <si>
    <t>СЕHТ-ВИHСЕHТ И ГРЕHАДИHЫ</t>
  </si>
  <si>
    <t>VE</t>
  </si>
  <si>
    <t>ВЕНЕСУЭЛА, БОЛИВАРИАН РЕСПУБЛИКАСЫ</t>
  </si>
  <si>
    <t>ВЕНЕСУЭЛА</t>
  </si>
  <si>
    <t>VG</t>
  </si>
  <si>
    <t>ВИРГИН АРАЛДАРЫ (БРИТ.)</t>
  </si>
  <si>
    <t>ВИРГИHСКИЕ ОСТРОВА (БРИТ.)</t>
  </si>
  <si>
    <t>VI</t>
  </si>
  <si>
    <t>ВИРГИН АРАЛДАРЫ (АҚШ)</t>
  </si>
  <si>
    <t>ВИРГИНСКИЕ ОСТРОВА, США</t>
  </si>
  <si>
    <t>VN</t>
  </si>
  <si>
    <t>ВЬЕТНАМ</t>
  </si>
  <si>
    <t>ВЬЕТHАМ</t>
  </si>
  <si>
    <t>VU</t>
  </si>
  <si>
    <t>ВАНУАТУ</t>
  </si>
  <si>
    <t>WF</t>
  </si>
  <si>
    <t>УОЛЛИС ЖӘНЕ ФУТУНА</t>
  </si>
  <si>
    <t>УОЛЛИС И ФУТУНА</t>
  </si>
  <si>
    <t>WS</t>
  </si>
  <si>
    <t>САМОА</t>
  </si>
  <si>
    <t>YE</t>
  </si>
  <si>
    <t>ЙЕМЕН</t>
  </si>
  <si>
    <t>YT</t>
  </si>
  <si>
    <t>МАЙОТТА</t>
  </si>
  <si>
    <t>ZA</t>
  </si>
  <si>
    <t>ОҢТҮСТІК АФРИКА</t>
  </si>
  <si>
    <t>ЮЖНАЯ АФРИКА</t>
  </si>
  <si>
    <t>ZM</t>
  </si>
  <si>
    <t>ЗАМБИЯ</t>
  </si>
  <si>
    <t>ZW</t>
  </si>
  <si>
    <t>ЗИМБАБВЕ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</si>
  <si>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</si>
  <si>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</si>
  <si>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</si>
  <si>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</si>
  <si>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</si>
  <si>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</si>
  <si>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</si>
  <si>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</si>
  <si>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</si>
  <si>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</si>
  <si>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</si>
  <si>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</si>
  <si>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</si>
  <si>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</si>
  <si>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</si>
  <si>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</si>
  <si>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</si>
  <si>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</si>
  <si>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</si>
  <si>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</si>
  <si>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</si>
  <si>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</si>
  <si>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</si>
  <si>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Условия поставки по ИНКОТЕРМС 2010</t>
  </si>
  <si>
    <t>Айқындама атауы</t>
  </si>
  <si>
    <t>Наименование позиции</t>
  </si>
  <si>
    <r>
      <rPr>
        <b/>
        <sz val="11"/>
        <color indexed="8"/>
        <rFont val="Times New Roman"/>
        <family val="1"/>
      </rPr>
      <t xml:space="preserve">
Справочник единиц измерения, не включенных в таблицу 1 Межгосударственного классификатора единиц измерения и счета 
</t>
    </r>
    <r>
      <rPr>
        <sz val="11"/>
        <color indexed="8"/>
        <rFont val="Times New Roman"/>
        <family val="1"/>
      </rPr>
      <t xml:space="preserve">
</t>
    </r>
  </si>
  <si>
    <t>4</t>
  </si>
  <si>
    <t>5</t>
  </si>
  <si>
    <t>Предоплата, %</t>
  </si>
  <si>
    <t>Промежуточный платеж (по факту), %</t>
  </si>
  <si>
    <t>Окончательный платеж, %</t>
  </si>
  <si>
    <t>12</t>
  </si>
  <si>
    <t>Электронные закупки способом открытого тендера</t>
  </si>
  <si>
    <t>Электронные закупки способом открытого двухэтапного тендера</t>
  </si>
  <si>
    <t>Электронные закупки способом запроса ценовых предложений</t>
  </si>
  <si>
    <t>Закупки через товарные биржи</t>
  </si>
  <si>
    <t>Закупки из одного источника</t>
  </si>
  <si>
    <t>Закупки способом на централизованных торгах электрической энергии</t>
  </si>
  <si>
    <t>Способы закупок</t>
  </si>
  <si>
    <t>ОВХ - среди организаций входящих в Холдинг</t>
  </si>
  <si>
    <t>ОИН - среди организаций инвалидов</t>
  </si>
  <si>
    <t>ТПХ - среди товаропроизводителей холдинга</t>
  </si>
  <si>
    <t>Приоритеты закупок</t>
  </si>
  <si>
    <t>1</t>
  </si>
  <si>
    <t>2</t>
  </si>
  <si>
    <t>10</t>
  </si>
  <si>
    <t>3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</si>
  <si>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</si>
  <si>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</si>
  <si>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</si>
  <si>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</si>
  <si>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</si>
  <si>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</si>
  <si>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</si>
  <si>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</si>
  <si>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</si>
  <si>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</si>
  <si>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</si>
  <si>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</si>
  <si>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</si>
  <si>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</si>
  <si>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</si>
  <si>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</si>
  <si>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</si>
  <si>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</si>
  <si>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</si>
  <si>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</si>
  <si>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</si>
  <si>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</si>
  <si>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</si>
  <si>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</si>
  <si>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</si>
  <si>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</si>
  <si>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</si>
  <si>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</si>
  <si>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</si>
  <si>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</si>
  <si>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</si>
  <si>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</si>
  <si>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Пункты одного источника из Правил закупок</t>
  </si>
  <si>
    <t>Пункт правил</t>
  </si>
  <si>
    <t>137-2</t>
  </si>
  <si>
    <t>137-2 (не превышает тысячекратного МРП)</t>
  </si>
  <si>
    <t>137-3</t>
  </si>
  <si>
    <t>137-3 (закупки ежедневной и (или) еженедельной потребности по перечню)</t>
  </si>
  <si>
    <t>137-4</t>
  </si>
  <si>
    <t>137-4 (внутрихолдинговая кооперация)</t>
  </si>
  <si>
    <t>137-5</t>
  </si>
  <si>
    <t>137-5 (товары, являющихся сырьевым ресурсом для стратегически  важных производств)</t>
  </si>
  <si>
    <t>137-6</t>
  </si>
  <si>
    <t>137-6 (товары в целях их последующей переработки)</t>
  </si>
  <si>
    <t>137-7</t>
  </si>
  <si>
    <t>137-7 (периодические печатные издания)</t>
  </si>
  <si>
    <t>137-9</t>
  </si>
  <si>
    <t>137-9 (услуги по обязательному медицинскому осмотру работников)</t>
  </si>
  <si>
    <t>137-10</t>
  </si>
  <si>
    <t>137-10 (услуги морского агента, морского брокера)</t>
  </si>
  <si>
    <t>137-11</t>
  </si>
  <si>
    <t>137-11 (урана и его соединения)</t>
  </si>
  <si>
    <t>137-12</t>
  </si>
  <si>
    <t>137-12 (работы на объектах, предусматривающих соблюдение  секретности их месторасположения)</t>
  </si>
  <si>
    <t>137-13</t>
  </si>
  <si>
    <t>137-13 (о гос. закупках, в качестве поставщика, в рамках законодательства  о недропользовании)</t>
  </si>
  <si>
    <t>137-14</t>
  </si>
  <si>
    <t>137-14 (работы по проектированию у поставщика, разработавшего проектную/предпроектную документацию)</t>
  </si>
  <si>
    <t>137-15</t>
  </si>
  <si>
    <t>137-15 (товары для последующей передачи их в лизинг)</t>
  </si>
  <si>
    <t>137-16</t>
  </si>
  <si>
    <t>137-16 (услуги эксплуатации подъездных путей)</t>
  </si>
  <si>
    <t>137-17</t>
  </si>
  <si>
    <t>137-17 (услуги по аренде спутникового ресурса)</t>
  </si>
  <si>
    <t>137-18</t>
  </si>
  <si>
    <t>137-18 (услуги по распространению, трансляции телепрограмм)</t>
  </si>
  <si>
    <t>137-19</t>
  </si>
  <si>
    <t>137-19 (услуги по перегонам видео/аудиоматериалов)</t>
  </si>
  <si>
    <t>137-20</t>
  </si>
  <si>
    <t>137-20 (услуги по ремонту авиационной техники, морских судов и  судового оборудования)</t>
  </si>
  <si>
    <t>137-21</t>
  </si>
  <si>
    <t>137-21 (приобретение электроэнергии)</t>
  </si>
  <si>
    <t>137-22</t>
  </si>
  <si>
    <t>137-22 (для реализации целевых  научно-технических программ)</t>
  </si>
  <si>
    <t>137-23</t>
  </si>
  <si>
    <t>137-23 (долгосрочная аренда земельных участков)</t>
  </si>
  <si>
    <t>137-24</t>
  </si>
  <si>
    <t>137-24 (услуги аренды помещений, зданий, соружений)</t>
  </si>
  <si>
    <t>137-27</t>
  </si>
  <si>
    <t>137-27 (услуги по приему оплаты за предост.  услуги, в т.ч. через электронные терминалы)</t>
  </si>
  <si>
    <t>137-28</t>
  </si>
  <si>
    <t>137-28 (в связи с проведением капитального ремонта нефтеперерабатывающими  предприятиями)</t>
  </si>
  <si>
    <t>137-29</t>
  </si>
  <si>
    <t>137-29 (приобретение нац. авиаперевозчиком ТРУ для поддерж. тех.состояния парка воздушных судов)</t>
  </si>
  <si>
    <t>137-30</t>
  </si>
  <si>
    <t>137-30 (приобретение товара в рамках реализации Проекта по созданию новых производств)</t>
  </si>
  <si>
    <t>138-1</t>
  </si>
  <si>
    <t>138-1 (необходимость произвести у того же поставщика другие закупки)</t>
  </si>
  <si>
    <t>138-2</t>
  </si>
  <si>
    <t>138-2 (приобретение ТРУ для реализаций инвест. стратегических проектов)</t>
  </si>
  <si>
    <t>138-3</t>
  </si>
  <si>
    <t>138-3 (работы или услуги, связанные с внедрением новой технологии, у  собственника этой технологии)</t>
  </si>
  <si>
    <t>138-4</t>
  </si>
  <si>
    <t>138-4 (консультационные и юридические услуги по вопросам инициирования международных арбитражей)</t>
  </si>
  <si>
    <t>138-6</t>
  </si>
  <si>
    <t>138-6 (телекоммуникационные активы)</t>
  </si>
  <si>
    <t>138-7</t>
  </si>
  <si>
    <t>138-7 (консультационные и юр. услуги по вопросам  реструктуризации и/или реорганизации банка)</t>
  </si>
  <si>
    <t>138-8</t>
  </si>
  <si>
    <t>138-8 (приобретения ТРУ для реализации инновационного проекта при условии одобрения)</t>
  </si>
  <si>
    <t>138-9</t>
  </si>
  <si>
    <t>138-9 (приобретения услуг, связанных с реализацией активов и обьектов)</t>
  </si>
  <si>
    <t>138-10</t>
  </si>
  <si>
    <t>138-10 (приобретения ТРУ включенных в категории закупок)</t>
  </si>
  <si>
    <t>139 (услуги аудиторской организации по проведению аудита)</t>
  </si>
  <si>
    <t>140-1</t>
  </si>
  <si>
    <t>140-1 (для локализации и/или ликвидации  последствий чрезвычайных ситуаций)</t>
  </si>
  <si>
    <t>140-2</t>
  </si>
  <si>
    <t>140-2 (объекты  интеллектуальной собственности)</t>
  </si>
  <si>
    <t>140-3</t>
  </si>
  <si>
    <t>140-3 (материалы выставок, семинары, совещания,  форумы, тренинги, курсы повышения  квалификации)</t>
  </si>
  <si>
    <t>140-4</t>
  </si>
  <si>
    <t>140-4 (ценные бумаги при осуществлении казначейских операций)</t>
  </si>
  <si>
    <t>140-5</t>
  </si>
  <si>
    <t>140-5 (ТРУ по ценам, тарифам, сборам и платежам,  установленным законодательством)</t>
  </si>
  <si>
    <t>140-6</t>
  </si>
  <si>
    <t>140-6 (у субъекта государственной монополии  по основному предмету его деятельности)</t>
  </si>
  <si>
    <t>140-7</t>
  </si>
  <si>
    <t>140-7 (природный газ, вода, услуги водоснабжения и тепловой  энергии через присоединенную сеть)</t>
  </si>
  <si>
    <t>140-8</t>
  </si>
  <si>
    <t>140-8 (имущества (активы), реализуемые на торгах (аукционах),  тендерах)</t>
  </si>
  <si>
    <t>140-9</t>
  </si>
  <si>
    <t>140-9 (лекарственные средства в случае возникновения угрозы жизни  пациента)</t>
  </si>
  <si>
    <t>140-10</t>
  </si>
  <si>
    <t>140-10 (услуги по подготовке, переподготовке и повышению  квалификации работников)</t>
  </si>
  <si>
    <t>140-11</t>
  </si>
  <si>
    <t>140-11 (услуги рейтинговых агентств, финансовые услуги за исключением услуг мед.страхования)</t>
  </si>
  <si>
    <t>140-12</t>
  </si>
  <si>
    <t>140-12 (услуги по оформлению и продаже железнодорожных проездных  документов (билетов))</t>
  </si>
  <si>
    <t>140-14</t>
  </si>
  <si>
    <t>140-14 (услуги по организации государственных, национальных и профессиональных  праздников)</t>
  </si>
  <si>
    <t>140-15</t>
  </si>
  <si>
    <t>140-15 (услуги связи)</t>
  </si>
  <si>
    <t>140-16</t>
  </si>
  <si>
    <t>140-16 (Приобретение ТРУ осуществляемого за счет международных организаций)</t>
  </si>
  <si>
    <t>ОТ</t>
  </si>
  <si>
    <t>ДОТ</t>
  </si>
  <si>
    <t>ТБ</t>
  </si>
  <si>
    <t>ОИ</t>
  </si>
  <si>
    <t>ЦТЭ</t>
  </si>
  <si>
    <t>ОВХ</t>
  </si>
  <si>
    <t>ОИН</t>
  </si>
  <si>
    <t>ТПХ</t>
  </si>
  <si>
    <t>Общий объем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</si>
  <si>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</si>
  <si>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</si>
  <si>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</si>
  <si>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</si>
  <si>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</si>
  <si>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</si>
  <si>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</si>
  <si>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</si>
  <si>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</si>
  <si>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</si>
  <si>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</si>
  <si>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</si>
  <si>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</si>
  <si>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</si>
  <si>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</si>
  <si>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</si>
  <si>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Календарные</t>
  </si>
  <si>
    <t>Рабочие</t>
  </si>
  <si>
    <t>Единовременно</t>
  </si>
  <si>
    <t>Ежемесячно</t>
  </si>
  <si>
    <t>Ежеквартально</t>
  </si>
  <si>
    <t>По графику</t>
  </si>
  <si>
    <t>С НДС</t>
  </si>
  <si>
    <t>Без НДС</t>
  </si>
  <si>
    <t>ЗЦП</t>
  </si>
  <si>
    <t>Дополнительная характеристика работ и услуг</t>
  </si>
  <si>
    <t>Дополнительная характеристика товаров</t>
  </si>
  <si>
    <t>на казахском</t>
  </si>
  <si>
    <t>на русском</t>
  </si>
  <si>
    <t>Атрибут 1</t>
  </si>
  <si>
    <t>Атрибут 2</t>
  </si>
  <si>
    <t>Атрибут 3</t>
  </si>
  <si>
    <t>наименование</t>
  </si>
  <si>
    <t>значение на каз</t>
  </si>
  <si>
    <t>значение на рус</t>
  </si>
  <si>
    <t>При заполнении атрибутов товара через пробел заполняется код атрибута и наименование атрибута. Для добавления атрибута, которого нет в справочнике нужно ввести наименование атрибута без кода.</t>
  </si>
  <si>
    <t>Атрибуты</t>
  </si>
  <si>
    <t>56</t>
  </si>
  <si>
    <t>57</t>
  </si>
  <si>
    <t>58</t>
  </si>
  <si>
    <t>59</t>
  </si>
  <si>
    <t>60</t>
  </si>
  <si>
    <t>61</t>
  </si>
  <si>
    <t>62</t>
  </si>
  <si>
    <t>004 Сантиметр</t>
  </si>
  <si>
    <t>005 Дециметр</t>
  </si>
  <si>
    <t>006 Метр</t>
  </si>
  <si>
    <t>008 Километр (мың метр)</t>
  </si>
  <si>
    <t>008 Километр (тысяча метров)</t>
  </si>
  <si>
    <t>018 Қума метр</t>
  </si>
  <si>
    <t>018 Метр погонный</t>
  </si>
  <si>
    <t>051 Шаршы дециметр</t>
  </si>
  <si>
    <t>051 Сантиметр квадратный</t>
  </si>
  <si>
    <t>053 Шаршы дециметр</t>
  </si>
  <si>
    <t>053 Дециметр квадратный</t>
  </si>
  <si>
    <t>055 Шаршы метр</t>
  </si>
  <si>
    <t>055 Метр квадратный</t>
  </si>
  <si>
    <t>058 Мың шаршы метр</t>
  </si>
  <si>
    <t>058 Тысяча метров квадратных</t>
  </si>
  <si>
    <t xml:space="preserve">059 Гектар </t>
  </si>
  <si>
    <t>059 Гектар</t>
  </si>
  <si>
    <t>111 Миллилитр ( куб см.)</t>
  </si>
  <si>
    <t>111 Миллилитр (куб. см.)</t>
  </si>
  <si>
    <t>112 Литр (куб дм.)</t>
  </si>
  <si>
    <t>112 Литр (куб. дм.)</t>
  </si>
  <si>
    <t>113 Куб метр</t>
  </si>
  <si>
    <t>113 Метр кубический</t>
  </si>
  <si>
    <t>114 Куб мың метр</t>
  </si>
  <si>
    <t>114 Тысяча метров кубических</t>
  </si>
  <si>
    <t>116 Декалитр</t>
  </si>
  <si>
    <t>161 Миллиграмм</t>
  </si>
  <si>
    <t>163 Грамм</t>
  </si>
  <si>
    <t>166 Килограмм</t>
  </si>
  <si>
    <t xml:space="preserve">168 Тонна </t>
  </si>
  <si>
    <t>168 Тонна (метрическая)</t>
  </si>
  <si>
    <t>169 Мың тонна</t>
  </si>
  <si>
    <t>169 Тысяча тонн</t>
  </si>
  <si>
    <t>212 Ватт</t>
  </si>
  <si>
    <t>214 Киловатт</t>
  </si>
  <si>
    <t xml:space="preserve">215 Мың киловатт </t>
  </si>
  <si>
    <t>215 Тысяча киловатт (мегаватт)</t>
  </si>
  <si>
    <t>233 Гигакалория</t>
  </si>
  <si>
    <t>245 Киловатт-сағат</t>
  </si>
  <si>
    <t>245 Киловатт-час</t>
  </si>
  <si>
    <t>5042 Жүз миллилитр</t>
  </si>
  <si>
    <t>5042 Сто миллилитров</t>
  </si>
  <si>
    <t>5111 Бір бума</t>
  </si>
  <si>
    <t>5111 Одна пачка</t>
  </si>
  <si>
    <t xml:space="preserve">616 Бобина </t>
  </si>
  <si>
    <t>616 Бобина</t>
  </si>
  <si>
    <t>625 Парақ</t>
  </si>
  <si>
    <t>625 Лист</t>
  </si>
  <si>
    <t>639 Доза</t>
  </si>
  <si>
    <t>704 Жиынтық</t>
  </si>
  <si>
    <t>704 Набор</t>
  </si>
  <si>
    <t>715 Жұп</t>
  </si>
  <si>
    <t>715 Пара</t>
  </si>
  <si>
    <t>736 Орам</t>
  </si>
  <si>
    <t>736 Рулон</t>
  </si>
  <si>
    <t>778 Орама</t>
  </si>
  <si>
    <t>778 Упаковка</t>
  </si>
  <si>
    <t>783 Мың орама</t>
  </si>
  <si>
    <t>783 Тысяча упаковок</t>
  </si>
  <si>
    <t>796 Дана</t>
  </si>
  <si>
    <t>796 Штука</t>
  </si>
  <si>
    <t>797 Жүз дана</t>
  </si>
  <si>
    <t>797 Сто штук</t>
  </si>
  <si>
    <t>798 Мың дана</t>
  </si>
  <si>
    <t>798 Тысяча штук</t>
  </si>
  <si>
    <t>799 Миллион дана</t>
  </si>
  <si>
    <t>799 Миллион штук</t>
  </si>
  <si>
    <t>812 Жәшік</t>
  </si>
  <si>
    <t>812 Ящик</t>
  </si>
  <si>
    <t xml:space="preserve">836 Бас </t>
  </si>
  <si>
    <t>836 Голова</t>
  </si>
  <si>
    <t>839 Жиынтық</t>
  </si>
  <si>
    <t>839 Комплект</t>
  </si>
  <si>
    <t>840 Секция</t>
  </si>
  <si>
    <t>Единица измерения</t>
  </si>
  <si>
    <t>1 Доля %</t>
  </si>
  <si>
    <t>2 cегмент</t>
  </si>
  <si>
    <t>3 Max</t>
  </si>
  <si>
    <t>4 Min</t>
  </si>
  <si>
    <t>5 N конденсатоотводчик</t>
  </si>
  <si>
    <t>6 SDR</t>
  </si>
  <si>
    <t>7 Абразив</t>
  </si>
  <si>
    <t>8 Авиаконверт</t>
  </si>
  <si>
    <t>9 Авто выключение</t>
  </si>
  <si>
    <t>10 Автоответчик</t>
  </si>
  <si>
    <t>11 Автор</t>
  </si>
  <si>
    <t>12 Адресная зона</t>
  </si>
  <si>
    <t>13 Активная нагрузка</t>
  </si>
  <si>
    <t>14 Акустический тип</t>
  </si>
  <si>
    <t>15 амплитуда</t>
  </si>
  <si>
    <t>16 Аналоговый выход</t>
  </si>
  <si>
    <t>17 Антенна</t>
  </si>
  <si>
    <t>18 Конструкция</t>
  </si>
  <si>
    <t>19 Антресоль</t>
  </si>
  <si>
    <t>20 Апертура</t>
  </si>
  <si>
    <t>21 Артикул</t>
  </si>
  <si>
    <t>22 Ассортимент</t>
  </si>
  <si>
    <t>23 Белизна</t>
  </si>
  <si>
    <t>24 Белизна бумаги</t>
  </si>
  <si>
    <t>25 Вес</t>
  </si>
  <si>
    <t>26 Буква модификации транзистора</t>
  </si>
  <si>
    <t>27 Бумага</t>
  </si>
  <si>
    <t>28 Комплект</t>
  </si>
  <si>
    <t>29 В сборе с</t>
  </si>
  <si>
    <t>30 Вакуум</t>
  </si>
  <si>
    <t>31 Вариант</t>
  </si>
  <si>
    <t>32 Ведомость</t>
  </si>
  <si>
    <t>33 число</t>
  </si>
  <si>
    <t>34 ток</t>
  </si>
  <si>
    <t>35 величина</t>
  </si>
  <si>
    <t>36 Диаметр</t>
  </si>
  <si>
    <t>37 частоты</t>
  </si>
  <si>
    <t>38 Вид</t>
  </si>
  <si>
    <t>39 Масса</t>
  </si>
  <si>
    <t>40 Винтовой замок</t>
  </si>
  <si>
    <t>41 Включение</t>
  </si>
  <si>
    <t>42 Вкус</t>
  </si>
  <si>
    <t>43 Влага</t>
  </si>
  <si>
    <t>44 Влажность</t>
  </si>
  <si>
    <t>45 Вместимость</t>
  </si>
  <si>
    <t>46 размер</t>
  </si>
  <si>
    <t>47 Водность</t>
  </si>
  <si>
    <t>48 водозащищенное исполнение</t>
  </si>
  <si>
    <t>49 Водоизмещение</t>
  </si>
  <si>
    <t>50 Водопоглощение</t>
  </si>
  <si>
    <t>51 Водостойкость</t>
  </si>
  <si>
    <t>52 Воздухообмен</t>
  </si>
  <si>
    <t>53 Воздушное с принудительной циркуляцией воздуха</t>
  </si>
  <si>
    <t>54 Возраст</t>
  </si>
  <si>
    <t>55 сопротивление</t>
  </si>
  <si>
    <t>56 Волокна</t>
  </si>
  <si>
    <t>57 Ворс</t>
  </si>
  <si>
    <t>58 Впитываемость</t>
  </si>
  <si>
    <t>59 время</t>
  </si>
  <si>
    <t>60 Вставка</t>
  </si>
  <si>
    <t>61 Втулка внутренняя</t>
  </si>
  <si>
    <t>62 мощность</t>
  </si>
  <si>
    <t>63 давление</t>
  </si>
  <si>
    <t>64 напряжение</t>
  </si>
  <si>
    <t>65 Входной сигнал</t>
  </si>
  <si>
    <t>66 Выброс снега</t>
  </si>
  <si>
    <t>67 Вывод</t>
  </si>
  <si>
    <t>68 Выделка</t>
  </si>
  <si>
    <t>69 Выпуск в систему канализации</t>
  </si>
  <si>
    <t>70 Выравнивание основания, мм</t>
  </si>
  <si>
    <t>71 температура</t>
  </si>
  <si>
    <t>72 Высота</t>
  </si>
  <si>
    <t>73 Выступание теплового корпуса</t>
  </si>
  <si>
    <t>74 Выход шибера</t>
  </si>
  <si>
    <t>75 Выходной сигнал</t>
  </si>
  <si>
    <t>76 Вязкость</t>
  </si>
  <si>
    <t>77 Габариты</t>
  </si>
  <si>
    <t>78 год</t>
  </si>
  <si>
    <t>79 ГОСТ</t>
  </si>
  <si>
    <t>80 Глубина</t>
  </si>
  <si>
    <t>81 Генератор</t>
  </si>
  <si>
    <t>82 герметичное исполнение</t>
  </si>
  <si>
    <t>83 Головка (для строительных, тарных, проволочных)</t>
  </si>
  <si>
    <t>84 норма</t>
  </si>
  <si>
    <t>85 угол</t>
  </si>
  <si>
    <t>86 Громкость</t>
  </si>
  <si>
    <t>87 Грузоподъемность</t>
  </si>
  <si>
    <t>88 Грузоприёмное устройство</t>
  </si>
  <si>
    <t>89 Группа</t>
  </si>
  <si>
    <t>90 Группы</t>
  </si>
  <si>
    <t>91 Дальность</t>
  </si>
  <si>
    <t>92 Дверная фурнитура</t>
  </si>
  <si>
    <t>93 Двигатель</t>
  </si>
  <si>
    <t>94 Дедвейт</t>
  </si>
  <si>
    <t>95 Деления</t>
  </si>
  <si>
    <t>96 Деталь устройства</t>
  </si>
  <si>
    <t>97 Детекция</t>
  </si>
  <si>
    <t>98 Дефектоскопический комплекс</t>
  </si>
  <si>
    <t>99 Диагональ</t>
  </si>
  <si>
    <t>100 Диаграмма направленности</t>
  </si>
  <si>
    <t>101 Диапазон</t>
  </si>
  <si>
    <t>102 плотность</t>
  </si>
  <si>
    <t>103 объем</t>
  </si>
  <si>
    <t>104 Толщина</t>
  </si>
  <si>
    <t>105 Диафрагма</t>
  </si>
  <si>
    <t>106 Дизайн</t>
  </si>
  <si>
    <t>107 Система</t>
  </si>
  <si>
    <t>108 Дискретность</t>
  </si>
  <si>
    <t>109 Дисплей</t>
  </si>
  <si>
    <t>110 Длина</t>
  </si>
  <si>
    <t>111 Для бензиновых двигателей</t>
  </si>
  <si>
    <t>112 Для дизельных двигателей</t>
  </si>
  <si>
    <t>113 Добавление примесей</t>
  </si>
  <si>
    <t>114 Допускаемая</t>
  </si>
  <si>
    <t>115 Дорожный рисунок</t>
  </si>
  <si>
    <t>116 Дробление</t>
  </si>
  <si>
    <t>117 Ёмкость</t>
  </si>
  <si>
    <t xml:space="preserve">118 циркуляция </t>
  </si>
  <si>
    <t>119 Естественное</t>
  </si>
  <si>
    <t>120 Жесткость</t>
  </si>
  <si>
    <t>121 Жирность</t>
  </si>
  <si>
    <t>122 Загрузка белья</t>
  </si>
  <si>
    <t>123 Загрузочное ПЗУ</t>
  </si>
  <si>
    <t>124 Заземление</t>
  </si>
  <si>
    <t>125 Заземляющий контакт</t>
  </si>
  <si>
    <t>126 Замок</t>
  </si>
  <si>
    <t>127 Запас кабеля</t>
  </si>
  <si>
    <t>128 Заполнение створок</t>
  </si>
  <si>
    <t>129 Запоминающий осциллограф</t>
  </si>
  <si>
    <t>130 Защитная оболочка капилляра</t>
  </si>
  <si>
    <t>131 Защитная отделка</t>
  </si>
  <si>
    <t>132 Защитное покрытие</t>
  </si>
  <si>
    <t>133 защищенное исполнение</t>
  </si>
  <si>
    <t>134 Зернистость</t>
  </si>
  <si>
    <t>135 Зерно</t>
  </si>
  <si>
    <t>136 Зимнее использование</t>
  </si>
  <si>
    <t>137 Значение</t>
  </si>
  <si>
    <t>138 Параметр</t>
  </si>
  <si>
    <t>139 Зола</t>
  </si>
  <si>
    <t>140 Зольность</t>
  </si>
  <si>
    <t>141 Зона струны</t>
  </si>
  <si>
    <t xml:space="preserve">142 Идентификация </t>
  </si>
  <si>
    <t xml:space="preserve">143 Изгиб </t>
  </si>
  <si>
    <t>144 Изделие</t>
  </si>
  <si>
    <t>145 Измерение</t>
  </si>
  <si>
    <t>146 Усилие</t>
  </si>
  <si>
    <t>147 Изображение</t>
  </si>
  <si>
    <t>148 Изоляция</t>
  </si>
  <si>
    <t>149 Индекс нагрузки</t>
  </si>
  <si>
    <t>150 скорость</t>
  </si>
  <si>
    <t>151 Индуктивность</t>
  </si>
  <si>
    <t>152 Интерфейс</t>
  </si>
  <si>
    <t>153 Инфракрасный спектр</t>
  </si>
  <si>
    <t>154 Исполнение</t>
  </si>
  <si>
    <t>155 Исполнения</t>
  </si>
  <si>
    <t>156 Использование</t>
  </si>
  <si>
    <t>157 Источник</t>
  </si>
  <si>
    <t>158 Калибр</t>
  </si>
  <si>
    <t>159 Камера</t>
  </si>
  <si>
    <t>160 Камерность</t>
  </si>
  <si>
    <t>161 Количество</t>
  </si>
  <si>
    <t>162 Канальность</t>
  </si>
  <si>
    <t>163 Номер</t>
  </si>
  <si>
    <t>164 Категория</t>
  </si>
  <si>
    <t>165 Качество</t>
  </si>
  <si>
    <t>166 Кислотность</t>
  </si>
  <si>
    <t>167 Клавиатура</t>
  </si>
  <si>
    <t>168 Класс</t>
  </si>
  <si>
    <t>169 Климат</t>
  </si>
  <si>
    <t>170 Ключ с присоединительным квадратом</t>
  </si>
  <si>
    <t>171 Код</t>
  </si>
  <si>
    <t>172 Колба</t>
  </si>
  <si>
    <t>173 Колесная</t>
  </si>
  <si>
    <t>174 кондиционер</t>
  </si>
  <si>
    <t>175 Конечное значение шкалы</t>
  </si>
  <si>
    <t>176 Конструктив</t>
  </si>
  <si>
    <t>177 Контакт</t>
  </si>
  <si>
    <t>178 Контрастность</t>
  </si>
  <si>
    <t>179 Контролируемый фактор пожара</t>
  </si>
  <si>
    <t>180 Контроллер портов</t>
  </si>
  <si>
    <t>181 Конус</t>
  </si>
  <si>
    <t>182 Конфигурация</t>
  </si>
  <si>
    <t>183 Коробка передач</t>
  </si>
  <si>
    <t>184 Корпус</t>
  </si>
  <si>
    <t>185 Коэффицент</t>
  </si>
  <si>
    <t>186 Кран</t>
  </si>
  <si>
    <t>187 Кратность</t>
  </si>
  <si>
    <t>188 Крепление</t>
  </si>
  <si>
    <t>189 Крепость</t>
  </si>
  <si>
    <t>190 Кромка</t>
  </si>
  <si>
    <t>191 Крупность</t>
  </si>
  <si>
    <t>192 крутящий момент</t>
  </si>
  <si>
    <t>193 Кручение</t>
  </si>
  <si>
    <t>194 Кузов</t>
  </si>
  <si>
    <t>195 Лазерный  целеуказатель</t>
  </si>
  <si>
    <t>196 Лампа</t>
  </si>
  <si>
    <t>197 Легкогрузовая шина</t>
  </si>
  <si>
    <t>198 Лекарственная форма</t>
  </si>
  <si>
    <t>199 Линейность</t>
  </si>
  <si>
    <t>200 Линовка</t>
  </si>
  <si>
    <t>201 лист</t>
  </si>
  <si>
    <t>202 Логотип</t>
  </si>
  <si>
    <t>203 Локализация оптической части</t>
  </si>
  <si>
    <t>204 Локальная сеть</t>
  </si>
  <si>
    <t>205 макроклиматический район использования и категория размещения</t>
  </si>
  <si>
    <t>206 папка</t>
  </si>
  <si>
    <t>207 Маркеры по типу чернил</t>
  </si>
  <si>
    <t>208 Маркировка</t>
  </si>
  <si>
    <t>209 Маслоприемник</t>
  </si>
  <si>
    <t>210 Массовая доля</t>
  </si>
  <si>
    <t>211 Материал</t>
  </si>
  <si>
    <t>212 Межосевое расстояние</t>
  </si>
  <si>
    <t>213 Мелодия</t>
  </si>
  <si>
    <t>214 Мерность</t>
  </si>
  <si>
    <t>215 Месяц выпуска</t>
  </si>
  <si>
    <t>216 Металлы и сплавы</t>
  </si>
  <si>
    <t>217 Метод</t>
  </si>
  <si>
    <t>218 Механизм</t>
  </si>
  <si>
    <t>219 Механическая разрушающая нагрузка</t>
  </si>
  <si>
    <t>220 Сила</t>
  </si>
  <si>
    <t>221 Механическое свойство марки</t>
  </si>
  <si>
    <t>222 Меховая подкладка</t>
  </si>
  <si>
    <t>223 Микротвердость</t>
  </si>
  <si>
    <t>224 Модельные особенности</t>
  </si>
  <si>
    <t>225 Модификации</t>
  </si>
  <si>
    <t>226 Модуль</t>
  </si>
  <si>
    <t>227 Монитор</t>
  </si>
  <si>
    <t>228 Монтаж</t>
  </si>
  <si>
    <t>229 Морозостойкость</t>
  </si>
  <si>
    <t>230 Набор</t>
  </si>
  <si>
    <t>231 Наборность</t>
  </si>
  <si>
    <t>232 Нагрев</t>
  </si>
  <si>
    <t>233 Нагревостойкость</t>
  </si>
  <si>
    <t>234 Нагрузка</t>
  </si>
  <si>
    <t>235 Наименование</t>
  </si>
  <si>
    <t>236 назначение</t>
  </si>
  <si>
    <t>237 Наличие</t>
  </si>
  <si>
    <t>238 Наполнение</t>
  </si>
  <si>
    <t>239 Наполнитель</t>
  </si>
  <si>
    <t>240 Напор</t>
  </si>
  <si>
    <t>241 Направление</t>
  </si>
  <si>
    <t>242 Напряжения</t>
  </si>
  <si>
    <t>243 Наружная резьба</t>
  </si>
  <si>
    <t>244 Насадки</t>
  </si>
  <si>
    <t>245 Настройка</t>
  </si>
  <si>
    <t>246 Начальное значение шкалы</t>
  </si>
  <si>
    <t>247 Начинка</t>
  </si>
  <si>
    <t>248 Непрозрачность</t>
  </si>
  <si>
    <t>249 Номенклатурный шаг</t>
  </si>
  <si>
    <t>250 Номинал</t>
  </si>
  <si>
    <t>251 Ширина</t>
  </si>
  <si>
    <t>252 Обводненность</t>
  </si>
  <si>
    <t>253 Область</t>
  </si>
  <si>
    <t>254 Обложка</t>
  </si>
  <si>
    <t>255 Обозначение</t>
  </si>
  <si>
    <t>256 Оболочка</t>
  </si>
  <si>
    <t>257 Оборот/мин</t>
  </si>
  <si>
    <t>258 Обороты</t>
  </si>
  <si>
    <t>259 Обработка</t>
  </si>
  <si>
    <t>260 Обслуживаемость</t>
  </si>
  <si>
    <t>261 Общая рабочая поверхность</t>
  </si>
  <si>
    <t>262 Общие характеристики</t>
  </si>
  <si>
    <t>263 Огнеупорность</t>
  </si>
  <si>
    <t>264 Окно</t>
  </si>
  <si>
    <t>265 Окраска обуви</t>
  </si>
  <si>
    <t>266 Окружность</t>
  </si>
  <si>
    <t>267 Оперативная память</t>
  </si>
  <si>
    <t>268 Описание</t>
  </si>
  <si>
    <t>269 Опорная поверхность</t>
  </si>
  <si>
    <t>270 Оптически зум</t>
  </si>
  <si>
    <t>271 Ориентир страницы</t>
  </si>
  <si>
    <t>272 Освещенность, люкс, Вт</t>
  </si>
  <si>
    <t>273 Основа</t>
  </si>
  <si>
    <t>274 Основной источник света</t>
  </si>
  <si>
    <t>275 Основные</t>
  </si>
  <si>
    <t>276 Особенность (при наличии)</t>
  </si>
  <si>
    <t>277 Особые условия</t>
  </si>
  <si>
    <t>278 Отделка</t>
  </si>
  <si>
    <t>279 Относительное отверстие</t>
  </si>
  <si>
    <t>280 Оттенок</t>
  </si>
  <si>
    <t>281 Оттиск клейма</t>
  </si>
  <si>
    <t>282 Оформление</t>
  </si>
  <si>
    <t>283 Охлаждение</t>
  </si>
  <si>
    <t>284 Очистка</t>
  </si>
  <si>
    <t>285 Память</t>
  </si>
  <si>
    <t>286 Паропроизводительность</t>
  </si>
  <si>
    <t>287 Паропроницаемость, г/(м2.сутки)</t>
  </si>
  <si>
    <t>288 Передача</t>
  </si>
  <si>
    <t>289 Перезаряжаемость</t>
  </si>
  <si>
    <t>290 Переплет</t>
  </si>
  <si>
    <t>291 Переплетения</t>
  </si>
  <si>
    <t>292 Переходник</t>
  </si>
  <si>
    <t>293 Периодичность</t>
  </si>
  <si>
    <t>294 Периодичность применения</t>
  </si>
  <si>
    <t>295 Печать</t>
  </si>
  <si>
    <t>296 Питание</t>
  </si>
  <si>
    <t>297 Питание прибора</t>
  </si>
  <si>
    <t>298 Площадь</t>
  </si>
  <si>
    <t>299 По мощности</t>
  </si>
  <si>
    <t>300 По пропитке</t>
  </si>
  <si>
    <t>301 Состав</t>
  </si>
  <si>
    <t>302 По способу</t>
  </si>
  <si>
    <t>303 По типу привода</t>
  </si>
  <si>
    <t>304 По форме</t>
  </si>
  <si>
    <t>305 Поверхность</t>
  </si>
  <si>
    <t>306 Поворотный механизм</t>
  </si>
  <si>
    <t>307 Повторяемость показаний, °С</t>
  </si>
  <si>
    <t>308 Подача</t>
  </si>
  <si>
    <t>309 Подвод</t>
  </si>
  <si>
    <t>310 Подвод воды</t>
  </si>
  <si>
    <t>311 Поддерживаемые</t>
  </si>
  <si>
    <t>312 Подключение</t>
  </si>
  <si>
    <t>313 Подраздел</t>
  </si>
  <si>
    <t>314 Подтип</t>
  </si>
  <si>
    <t>315 подушки безопасности</t>
  </si>
  <si>
    <t>316 Показатель визирования</t>
  </si>
  <si>
    <t>317 Показатель огнеупорности</t>
  </si>
  <si>
    <t>318 Прокладка</t>
  </si>
  <si>
    <t>319 Покрытие</t>
  </si>
  <si>
    <t>320 Покрытия ключа</t>
  </si>
  <si>
    <t>321 Покрытия рамки</t>
  </si>
  <si>
    <t>322 Пол</t>
  </si>
  <si>
    <t>323 Поле зрения</t>
  </si>
  <si>
    <t>324 Полоса канала</t>
  </si>
  <si>
    <t>325 Помол</t>
  </si>
  <si>
    <t>326 Сорт</t>
  </si>
  <si>
    <t>327 Поперечное сечение противоугона</t>
  </si>
  <si>
    <t>328 Пористость</t>
  </si>
  <si>
    <t>329 Порог отображения результата</t>
  </si>
  <si>
    <t>330 Порода</t>
  </si>
  <si>
    <t>331 Порт</t>
  </si>
  <si>
    <t>332 Поршень</t>
  </si>
  <si>
    <t>333 Посадочное отверствие</t>
  </si>
  <si>
    <t>334 Потребление воздуха</t>
  </si>
  <si>
    <t>335 Потребляемость</t>
  </si>
  <si>
    <t>336 Предел</t>
  </si>
  <si>
    <t>337 Преобразователь</t>
  </si>
  <si>
    <t>338 При вязкости</t>
  </si>
  <si>
    <t>339 Привод</t>
  </si>
  <si>
    <t>340 Признак</t>
  </si>
  <si>
    <t>341 Применение</t>
  </si>
  <si>
    <t>342 Применяемость</t>
  </si>
  <si>
    <t>343 Примеси</t>
  </si>
  <si>
    <t>344 Принадлежность</t>
  </si>
  <si>
    <t>345 Принцип</t>
  </si>
  <si>
    <t>346 Присоединение</t>
  </si>
  <si>
    <t>347 Присоединительный квадрат</t>
  </si>
  <si>
    <t>348 Продукт</t>
  </si>
  <si>
    <t>349 Проецируемое расстояние</t>
  </si>
  <si>
    <t>350 Прозрачность</t>
  </si>
  <si>
    <t>351 Производительность</t>
  </si>
  <si>
    <t>352 Пролет</t>
  </si>
  <si>
    <t>353 Пропитка</t>
  </si>
  <si>
    <t>354 Пропускная способность</t>
  </si>
  <si>
    <t>355 Протокол связи</t>
  </si>
  <si>
    <t>356 Протяженность</t>
  </si>
  <si>
    <t>357 Профиль</t>
  </si>
  <si>
    <t>358 Проход</t>
  </si>
  <si>
    <t>359 Процессор</t>
  </si>
  <si>
    <t>360 Прочие характеристики</t>
  </si>
  <si>
    <t>361 Прочность</t>
  </si>
  <si>
    <t>362 Работоспособность в районах</t>
  </si>
  <si>
    <t>363 Рабочая нагрузка</t>
  </si>
  <si>
    <t>364 Рабочая память</t>
  </si>
  <si>
    <t>365 Рабочая среда</t>
  </si>
  <si>
    <t>366 Рабочий газ</t>
  </si>
  <si>
    <t>367 Рабочий ход</t>
  </si>
  <si>
    <t>368 Радиус</t>
  </si>
  <si>
    <t>369 Раздел</t>
  </si>
  <si>
    <t>370 Разделка</t>
  </si>
  <si>
    <t>371 Разлиновка</t>
  </si>
  <si>
    <t>372 Разрешение</t>
  </si>
  <si>
    <t>373 разряд</t>
  </si>
  <si>
    <t>374 Разрядность</t>
  </si>
  <si>
    <t>375 Разъемы</t>
  </si>
  <si>
    <t>376 Расположение</t>
  </si>
  <si>
    <t>377 Расстояние</t>
  </si>
  <si>
    <t>378 Раствор</t>
  </si>
  <si>
    <t>379 Расход</t>
  </si>
  <si>
    <t>380 Цвет</t>
  </si>
  <si>
    <t>381 Регулируемое время</t>
  </si>
  <si>
    <t>382 Режим</t>
  </si>
  <si>
    <t>383 Рез</t>
  </si>
  <si>
    <t>384 Резка</t>
  </si>
  <si>
    <t>385 Резьба</t>
  </si>
  <si>
    <t>386 Ресурс модуля</t>
  </si>
  <si>
    <t>387 Рисунок</t>
  </si>
  <si>
    <t>388 Род установки</t>
  </si>
  <si>
    <t>389 Рост</t>
  </si>
  <si>
    <t>390 Рукоятки</t>
  </si>
  <si>
    <t>391 Рулон</t>
  </si>
  <si>
    <t>392 Ручка</t>
  </si>
  <si>
    <t>393 Ручки ножей</t>
  </si>
  <si>
    <t>394 ряд</t>
  </si>
  <si>
    <t>395 Ряд остекления</t>
  </si>
  <si>
    <t>396 Рядность</t>
  </si>
  <si>
    <t>397 Свежесть</t>
  </si>
  <si>
    <t>398 Световой поток</t>
  </si>
  <si>
    <t>399 Свойства</t>
  </si>
  <si>
    <t>400 Сегмент</t>
  </si>
  <si>
    <t>401 Сезон</t>
  </si>
  <si>
    <t>402 Секретность</t>
  </si>
  <si>
    <t>403 Семейство</t>
  </si>
  <si>
    <t>404 Серия</t>
  </si>
  <si>
    <t>405 Сетевой интерфейс</t>
  </si>
  <si>
    <t>406 Сетевые функции</t>
  </si>
  <si>
    <t>407 Сечение</t>
  </si>
  <si>
    <t>408 Сигнал</t>
  </si>
  <si>
    <t>409 Системная плавка на фазу</t>
  </si>
  <si>
    <t>410 Скрепление</t>
  </si>
  <si>
    <t>411 сложения</t>
  </si>
  <si>
    <t>412 Слой</t>
  </si>
  <si>
    <t>413 Слойность</t>
  </si>
  <si>
    <t>414 Смыв</t>
  </si>
  <si>
    <t>415 Смысловое значение</t>
  </si>
  <si>
    <t>416 со стороны однолапчатой проушины</t>
  </si>
  <si>
    <t>417 Соединение</t>
  </si>
  <si>
    <t>418 Соединитель</t>
  </si>
  <si>
    <t>419 Сокет процессора</t>
  </si>
  <si>
    <t>420 Сорбент</t>
  </si>
  <si>
    <t>421 Состояние</t>
  </si>
  <si>
    <t>422 Специальное исполнение (при его наличии)</t>
  </si>
  <si>
    <t>423 Специфика</t>
  </si>
  <si>
    <t>424 Сплав</t>
  </si>
  <si>
    <t>425 Способ</t>
  </si>
  <si>
    <t>426 Среда обитания</t>
  </si>
  <si>
    <t>427 Среднее сечение провода (троса)</t>
  </si>
  <si>
    <t>428 Среднее усиление подъёма</t>
  </si>
  <si>
    <t>429 Средний наружный диметр (номинальный)</t>
  </si>
  <si>
    <t>430 Средний срок службы</t>
  </si>
  <si>
    <t>431 Стандарт</t>
  </si>
  <si>
    <t>432 Стеклопакет</t>
  </si>
  <si>
    <t>433 Степень</t>
  </si>
  <si>
    <t>434 Стержень</t>
  </si>
  <si>
    <t>435 Стойкость</t>
  </si>
  <si>
    <t>436 Сторона</t>
  </si>
  <si>
    <t>437 Строение</t>
  </si>
  <si>
    <t>438 Структура</t>
  </si>
  <si>
    <t>439 Ступень</t>
  </si>
  <si>
    <t>440 Стыковочные узлы</t>
  </si>
  <si>
    <t>441 Схемы включения</t>
  </si>
  <si>
    <t>442 Сырье</t>
  </si>
  <si>
    <t>443 Тара</t>
  </si>
  <si>
    <t>444 Тариф</t>
  </si>
  <si>
    <t>445 Тарность</t>
  </si>
  <si>
    <t>446 Твердость</t>
  </si>
  <si>
    <t>447 Текучесть</t>
  </si>
  <si>
    <t>448 Теплоотдача</t>
  </si>
  <si>
    <t>449 Теплопроводность</t>
  </si>
  <si>
    <t>450 Теплопроизводительность</t>
  </si>
  <si>
    <t>451 Теплостойкость</t>
  </si>
  <si>
    <t>452 Теплота</t>
  </si>
  <si>
    <t>453 Термическое состояние</t>
  </si>
  <si>
    <t>454 Территория хождения</t>
  </si>
  <si>
    <t>455 Техника, в которой выполнен портрет</t>
  </si>
  <si>
    <t>456 Технические требования</t>
  </si>
  <si>
    <t>457 Технические характеристики</t>
  </si>
  <si>
    <t>458 Техническое исполнение</t>
  </si>
  <si>
    <t>459 Технология</t>
  </si>
  <si>
    <t>460 Технология доски интерактивной</t>
  </si>
  <si>
    <t>461 Технология производства</t>
  </si>
  <si>
    <t>462 Тип</t>
  </si>
  <si>
    <t>463 Ткань</t>
  </si>
  <si>
    <t>464 тонкость фильтрации</t>
  </si>
  <si>
    <t>465 Топливо</t>
  </si>
  <si>
    <t>466 Точность</t>
  </si>
  <si>
    <t>467 Трансмиссия</t>
  </si>
  <si>
    <t>468 ТУ</t>
  </si>
  <si>
    <t>469 Тумба</t>
  </si>
  <si>
    <t>470 Тяговое усиление</t>
  </si>
  <si>
    <t>471 Увеличение</t>
  </si>
  <si>
    <t>472 Увеличение зрительной трубы</t>
  </si>
  <si>
    <t>473 Углерод</t>
  </si>
  <si>
    <t>474 Угломер</t>
  </si>
  <si>
    <t>475 Удерживающий момент</t>
  </si>
  <si>
    <t>476 Узел герметизации</t>
  </si>
  <si>
    <t>477 Украшение</t>
  </si>
  <si>
    <t>478 Упаковка</t>
  </si>
  <si>
    <t>479 Уплотнение</t>
  </si>
  <si>
    <t>480 Управление</t>
  </si>
  <si>
    <t>481 Уровень</t>
  </si>
  <si>
    <t>482 Усилитель руля</t>
  </si>
  <si>
    <t>483 Условия</t>
  </si>
  <si>
    <t>484 Условный проход</t>
  </si>
  <si>
    <t>485 Условный проход, мм</t>
  </si>
  <si>
    <t>486 Устойчивость</t>
  </si>
  <si>
    <t>487 Утеплитель</t>
  </si>
  <si>
    <t>488 Учет</t>
  </si>
  <si>
    <t>489 Фазы</t>
  </si>
  <si>
    <t>490 Фактура</t>
  </si>
  <si>
    <t>491 Фасовка</t>
  </si>
  <si>
    <t>492 Фиксация</t>
  </si>
  <si>
    <t>493 Фильтрация</t>
  </si>
  <si>
    <t>494 Фильтрующая способность</t>
  </si>
  <si>
    <t>495 Фокусное расстояние</t>
  </si>
  <si>
    <t>496 Форма</t>
  </si>
  <si>
    <t>497 Формат</t>
  </si>
  <si>
    <t>498 формата foolscap</t>
  </si>
  <si>
    <t>499 Формула</t>
  </si>
  <si>
    <t>500 Форм-фактор</t>
  </si>
  <si>
    <t>501 Формы перьев</t>
  </si>
  <si>
    <t>502 Фракция</t>
  </si>
  <si>
    <t>503 Функции</t>
  </si>
  <si>
    <t>504 Функциональность</t>
  </si>
  <si>
    <t>505 Характер движения</t>
  </si>
  <si>
    <t>506 Характеристика</t>
  </si>
  <si>
    <t>507 Хвостовик</t>
  </si>
  <si>
    <t>508 Ход</t>
  </si>
  <si>
    <t>509 Холодопроизводительность</t>
  </si>
  <si>
    <t>510 Цветность</t>
  </si>
  <si>
    <t>511 Цена деления</t>
  </si>
  <si>
    <t>512 Центральный электрод</t>
  </si>
  <si>
    <t>513 Цилиндр</t>
  </si>
  <si>
    <t>514 Цоколь</t>
  </si>
  <si>
    <t>515 Часть</t>
  </si>
  <si>
    <t>516 Чертеж</t>
  </si>
  <si>
    <t>517 Чипсет</t>
  </si>
  <si>
    <t>518 Частота</t>
  </si>
  <si>
    <t>519 Чувствительность</t>
  </si>
  <si>
    <t>520 Шаг</t>
  </si>
  <si>
    <t>521 Шапка</t>
  </si>
  <si>
    <t>522 Шестерня</t>
  </si>
  <si>
    <t>523 Шипованность</t>
  </si>
  <si>
    <t>524 Широта</t>
  </si>
  <si>
    <t>525 Эксплуатационный режим</t>
  </si>
  <si>
    <t>526 Эксплуатация при t°</t>
  </si>
  <si>
    <t>527 Электромагнит</t>
  </si>
  <si>
    <t>528 Элемент</t>
  </si>
  <si>
    <t>529 Энергия</t>
  </si>
  <si>
    <t>530 Этажность</t>
  </si>
  <si>
    <t>531 Язык</t>
  </si>
  <si>
    <t>532 Яркость</t>
  </si>
  <si>
    <t>140-13</t>
  </si>
  <si>
    <t>138-5</t>
  </si>
  <si>
    <t>138-5 (в рамках выполнения государственного  задания, поручения Президента РК)</t>
  </si>
  <si>
    <t>137-8</t>
  </si>
  <si>
    <t>137-8 (организациями, осуществляющими государственный  оборонный заказ)</t>
  </si>
  <si>
    <t>140-13 (консультационные услуги по размещению на фондовом рынке  акций)</t>
  </si>
  <si>
    <t>137-1</t>
  </si>
  <si>
    <t>137-1 (если закупки признаны несостоявшимися)</t>
  </si>
  <si>
    <t>137-25</t>
  </si>
  <si>
    <t>137-25 (услуги по фрахтованию  морских судов и техническому менеджменту при фрахтовании)</t>
  </si>
  <si>
    <t>137-26</t>
  </si>
  <si>
    <t>137-26 (ГСМ за пределами Республики  Казахстан)</t>
  </si>
  <si>
    <t>5108 Бір баллон</t>
  </si>
  <si>
    <t>5108 Один баллон</t>
  </si>
  <si>
    <t>Сумма, планируемая для закупок ТРУ с НДС,  тенге</t>
  </si>
  <si>
    <t>63</t>
  </si>
  <si>
    <t>г.Астана, ул.Кунаева 6</t>
  </si>
  <si>
    <t>031040001799</t>
  </si>
  <si>
    <t>302040.300.001341</t>
  </si>
  <si>
    <t>Щетка электрографитовая</t>
  </si>
  <si>
    <t>для подвижного состава</t>
  </si>
  <si>
    <t xml:space="preserve"> Атырауская обл., г.Атырау, ул. Баймуханова 82/5</t>
  </si>
  <si>
    <t xml:space="preserve"> Атырауская обл., Макатский р-н, ст. Макат , ул.Лотиф Шахатова,90</t>
  </si>
  <si>
    <t>Актюбинская обл, Мугалжарский р-н, г. Кандыагаш, ул. Локомотивная 1</t>
  </si>
  <si>
    <t>Мангистауская область, ст.Мангистау, ул.Деповская 1</t>
  </si>
  <si>
    <t>Северно-Казахстанская обл., район им. Габита Мусрепова, ст. Жана-Есиль, ул. Путейская 1</t>
  </si>
  <si>
    <t>Акмолинская обл.,  г. Кокшетау, ул. Северная, промзона 59а</t>
  </si>
  <si>
    <t xml:space="preserve">г.Караганда, ст.Караганда-Сортировочная, ул.Карпатская,19Г </t>
  </si>
  <si>
    <t>Карагандинская обл, г.Балхаш, ст.Балхаш, ул. Привокзальная 1</t>
  </si>
  <si>
    <t xml:space="preserve">Карагандинская обл., Жанааркинская район, село Атасу, ст.Жана-Арка, ул, Т.Смаилова, 39 </t>
  </si>
  <si>
    <t>г.Екибастуз, ул.Деповская,1</t>
  </si>
  <si>
    <t>Павлодарская обл., г.Павлодар, ул. Путейская 2</t>
  </si>
  <si>
    <t>Кустанайская обл.,Тарановский р-н, ст. Тобол, ул. Станционная 2</t>
  </si>
  <si>
    <t>ВКО, г. Усть-Каменгорск, ст. Защита, ул. Лениногорская,1</t>
  </si>
  <si>
    <t>Жамбылская обл.,Шуйский р-н, г.Шу, ул. Паровозная д.1А</t>
  </si>
  <si>
    <t xml:space="preserve"> Южно-Казахстанская обл., г.Арысь, ул. Злихи Тойбековой 5</t>
  </si>
  <si>
    <t>г.Кызылорда ,ул.Егизбаева,27</t>
  </si>
  <si>
    <t>г.Алматы, Сортировочная 3</t>
  </si>
  <si>
    <t>г.Астана, Котовского 1</t>
  </si>
  <si>
    <t>Восточно-Казахстанская область,  г.Усть-Каменогорск, ул. Лениногорская, 1</t>
  </si>
  <si>
    <t>Восточно-Казахстанская область, г.Семей, ул. Привокзальная 1</t>
  </si>
  <si>
    <t xml:space="preserve">Восточно-Казахстанская область, Аягозский район, станция Актогай, улица Т. Кузембаева, 103 </t>
  </si>
  <si>
    <t>Жамбылская область, Шуский район, г.Шу, ул.Паровозная, 2</t>
  </si>
  <si>
    <t>12.2021</t>
  </si>
  <si>
    <t>Электрощетка ЭГ-61 2(12,5х40х60) ТЭД, ФЭЗ.596.542</t>
  </si>
  <si>
    <t xml:space="preserve">Электрощетка ЭГ-61А (2*12,5*)*32*57 ТЭД, 5ТН.578.079 </t>
  </si>
  <si>
    <t xml:space="preserve">Электрощетки ЭГ-61А (2*12,5*)*32*57 ТЭД, 5ТН.578.079 </t>
  </si>
  <si>
    <t>Электрощетки ЭГ-4  10*12,5*32 ( П-21, жағар, май сорғыш)ФЭЗ 596 952</t>
  </si>
  <si>
    <t>Электрощетки ЭГ-4 10*12,5*32 ( П-21, топ, мас насос)ФЭЗ 596 952</t>
  </si>
  <si>
    <t>Электрощетка ЭГ-14 12,5х44х40 (А-705Б) 2-х маш, ФЭ3,596.956</t>
  </si>
  <si>
    <t>Электрощетка ЭГ-2А 8х9х17,5 МВ-75 колорифер</t>
  </si>
  <si>
    <t>Электрощетка ДМК ЭГ 74 10х12,5х32</t>
  </si>
  <si>
    <t>Электрощетки на ДМК ЭГ 74 10х12,5х32</t>
  </si>
  <si>
    <t>Щетка (ЕС97) 12,5х25х32 көмекші генератор</t>
  </si>
  <si>
    <t>Щетка (ЕС97) 12,5х25х32 вспомогательный генератор</t>
  </si>
  <si>
    <t>Щетка ТЭД (RP5B)ЭГ-74, 12,5х32х50 ТЭД, Т332.02.00(3-810625)</t>
  </si>
  <si>
    <t>Щетка (FG165) ЭГ-14,ЭГ-74 2  10х32х40 бас генератор, Т332.03.00(4-820923)</t>
  </si>
  <si>
    <t>Щетка (FG165) ЭГ-14,ЭГ-74 2  10х32х40 главный генератор, Т332.03.00(4-820923)</t>
  </si>
  <si>
    <t>Щетка (EC97) 16х25х40 қоздырғыш, Т332.06.00(4-Н-350821-07)</t>
  </si>
  <si>
    <t>Щетка (EC97) 16х25х40 возбудитель, Т332.06.00(4-Н-350821-07)</t>
  </si>
  <si>
    <t>Щетка (E2027) ЭГ-14,ЭГ-2а 8х12,5х25 майсоррғыш насос, Т86.63.03.00</t>
  </si>
  <si>
    <t>Щетка (E2027) ЭГ-14,ЭГ-2а 8х12,5х25 маслопрокачивающий насос, Т86.63.03.00</t>
  </si>
  <si>
    <t>Щетка (8616) ЭГ -14 10х20х30 вентилятор холодильниктің (МВХ) Т332.04.00(5-05352009)</t>
  </si>
  <si>
    <t>Щетка (8616) ЭГ -14 10х20х30 вентилятора холодильника (МВХ) Т332.04.00(5-05352009)</t>
  </si>
  <si>
    <t>Щетка (8618)ЭГ -2а 6,4х10х20 калорифер, Т332.04.00(5-05352009)</t>
  </si>
  <si>
    <t>Щетка (8618)ЭГ -2а 6,4х10х20 калорифера, Т332.04.00(5-05352009)</t>
  </si>
  <si>
    <t>Щетка 6,4х8х12 сервомотора СМД, Т332.04.00(5-05352009)</t>
  </si>
  <si>
    <t>590000000</t>
  </si>
  <si>
    <t>230000000</t>
  </si>
  <si>
    <t>710000000</t>
  </si>
  <si>
    <t>Кызылординская обл. Аральский район, ст. Сексеул</t>
  </si>
  <si>
    <t>630000000</t>
  </si>
  <si>
    <t>Электрощетка ЭГ-14 2(12,5х32х65) Глав. Генератор, ФЭЗ596.1691</t>
  </si>
  <si>
    <t>Электрощетка ЭГ-14 2(12,5х32х65) Бас. Генератор, ФЭЗ596.1691</t>
  </si>
  <si>
    <t>Тип действия</t>
  </si>
  <si>
    <t>Причина исключения</t>
  </si>
  <si>
    <t>добавить</t>
  </si>
  <si>
    <t>64</t>
  </si>
  <si>
    <t>65</t>
  </si>
  <si>
    <t>2024</t>
  </si>
  <si>
    <t>2025</t>
  </si>
  <si>
    <t>2026</t>
  </si>
  <si>
    <t>2027</t>
  </si>
  <si>
    <t>2028</t>
  </si>
  <si>
    <t>66</t>
  </si>
  <si>
    <t>67</t>
  </si>
  <si>
    <t>68</t>
  </si>
  <si>
    <t>69</t>
  </si>
  <si>
    <t>70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</si>
  <si>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</si>
  <si>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</si>
  <si>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</si>
  <si>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</si>
  <si>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</si>
  <si>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</si>
  <si>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</si>
  <si>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</si>
  <si>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</si>
  <si>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</si>
  <si>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</si>
  <si>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</si>
  <si>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</si>
  <si>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</si>
  <si>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</si>
  <si>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</si>
  <si>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</si>
  <si>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</si>
  <si>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</si>
  <si>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2029</t>
  </si>
  <si>
    <t>2030</t>
  </si>
  <si>
    <t>492 Т</t>
  </si>
  <si>
    <t>302012.000.000007</t>
  </si>
  <si>
    <t>Тепловоз</t>
  </si>
  <si>
    <t>маневровый, 2 типа</t>
  </si>
  <si>
    <t>01.2018</t>
  </si>
  <si>
    <t>г.Астана</t>
  </si>
  <si>
    <t>11.2019</t>
  </si>
  <si>
    <t>03.2030</t>
  </si>
  <si>
    <t>1100 кВт</t>
  </si>
  <si>
    <t>Осьтік формула 2о–2о; тіркесу құрылғысы осі бойынша ұзындығы артық емес, мм - 18000; конструкциондық жылдамдық, (км/ч) - 100; ГОСТ 9238-2013 бойынша габариты- 0-ВМ; тағайындалған қызмет мерзімі, жыл - 40.</t>
  </si>
  <si>
    <t>Осевая формула 2о–2о; длина по осям автосцепок не более, мм - 18000; Конструкционная скорость, (км/ч) - 100; Габарит по ГОСТ 9238-2013 - 0-ВМ; назначенный срок службы тепловоза до списания, лет - 40.</t>
  </si>
  <si>
    <t>айналым бойынша донғалақтар диаметрі, мм-1050; шанақ типі - капотты тіреуші рамалы, басқару бір кабинадан.</t>
  </si>
  <si>
    <t>Диаметр колеса по кругу катания при неизношенных колёсах колесной пары, мм-1050; тип кузова - капотный с несущей рамой, с одной кабиной управления.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</si>
  <si>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</si>
  <si>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</si>
  <si>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</si>
  <si>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</si>
  <si>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</si>
  <si>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</si>
  <si>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</si>
  <si>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</si>
  <si>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</si>
  <si>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</si>
  <si>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</si>
  <si>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</si>
  <si>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</si>
  <si>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</si>
  <si>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</si>
  <si>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</si>
  <si>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</si>
  <si>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</si>
  <si>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</si>
  <si>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</si>
  <si>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</si>
  <si>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</si>
  <si>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</si>
  <si>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</si>
  <si>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</si>
  <si>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</si>
  <si>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</si>
  <si>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</si>
  <si>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</si>
  <si>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</si>
  <si>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</si>
  <si>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</si>
  <si>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</si>
  <si>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</si>
  <si>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</si>
  <si>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</si>
  <si>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</si>
  <si>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</si>
  <si>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</si>
  <si>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</si>
  <si>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</si>
  <si>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</si>
  <si>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</si>
  <si>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</si>
  <si>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</si>
  <si>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</si>
  <si>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</si>
  <si>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</si>
  <si>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</si>
  <si>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</si>
  <si>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</si>
  <si>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</si>
  <si>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</si>
  <si>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</si>
  <si>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</si>
  <si>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</si>
  <si>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</si>
  <si>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</si>
  <si>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</si>
  <si>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</si>
  <si>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</si>
  <si>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</si>
  <si>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</si>
  <si>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</si>
  <si>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</si>
  <si>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</si>
  <si>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</si>
  <si>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</si>
  <si>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</si>
  <si>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</si>
  <si>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итого по товарам</t>
  </si>
  <si>
    <t>1. Товары</t>
  </si>
  <si>
    <t>2. Работы</t>
  </si>
  <si>
    <t>178 Р</t>
  </si>
  <si>
    <t>331711.300.000001</t>
  </si>
  <si>
    <t>Работы по техническому/сервисному обслуживанию локомотивов</t>
  </si>
  <si>
    <t>12.2017</t>
  </si>
  <si>
    <t>100000000</t>
  </si>
  <si>
    <t>Территория Республики Казахстан</t>
  </si>
  <si>
    <t>12.2044</t>
  </si>
  <si>
    <t>ТЭП33А сериялы жолаушылар  тепловозына  сервистік қызмет көрсету</t>
  </si>
  <si>
    <t>Сервисное обслуживание пассажирских тепловозов серии ТЭП33А</t>
  </si>
  <si>
    <t>итого по работам</t>
  </si>
  <si>
    <t>3. Услуги</t>
  </si>
  <si>
    <t>1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</si>
  <si>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</si>
  <si>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</si>
  <si>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</si>
  <si>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</si>
  <si>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</si>
  <si>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</si>
  <si>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</si>
  <si>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</si>
  <si>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</si>
  <si>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</si>
  <si>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итого по услугам</t>
  </si>
  <si>
    <t>331119.100.000003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</si>
  <si>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</si>
  <si>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Станция Достык</t>
  </si>
  <si>
    <t>12.2022</t>
  </si>
  <si>
    <t xml:space="preserve">Достық станциясында дизельдi қазандыққа техникалық күтiм, (7 тұрғын үйлердiң жылытуы) </t>
  </si>
  <si>
    <t>Техническое обслуживание дизельной котельной, на ст. Достык (отопление 7 жилых домов)</t>
  </si>
  <si>
    <t>391010000</t>
  </si>
  <si>
    <t>г.Костанай</t>
  </si>
  <si>
    <t>Қазандық стансаларына техникалық күтiм: ст. Есиль ПТО, ст. Есиль ППВ, ст. Кушмурун ПТО, ст. Майлин ПТО, ст. Железорудная ПТО, cт. Костанай</t>
  </si>
  <si>
    <t>Техническое обслуживание котельных станций: ст. Есиль ПТО, ст. Есиль ППВ, ст. Кушмурун ПТО, ст. Майлин ПТО, ст. Железорудная ПТО, cт. Костанай (ТО на 6 котельных)</t>
  </si>
  <si>
    <t>Қазандық стансасына техникалық күтiм: АБК ТЧЭ-20 Костанай</t>
  </si>
  <si>
    <t>Техническое обслуживание котельной здания АБК ТЧЭ-20 Костанай</t>
  </si>
  <si>
    <t>492014.000.000001</t>
  </si>
  <si>
    <t>Услуги железнодорожного транспорта по перевозкам грузов в контейнерах</t>
  </si>
  <si>
    <t>г.Астана, ул. Кунаева 6</t>
  </si>
  <si>
    <t>контейнеро-сутки</t>
  </si>
  <si>
    <t xml:space="preserve">20 фут. контейнерлермен тасымалдауды қамтамасыз ету үшін </t>
  </si>
  <si>
    <t xml:space="preserve">Обеспечение перевозок 20 фут. контейнерами </t>
  </si>
  <si>
    <t xml:space="preserve">40 фут. контейнерлермен тасымалдауды қамтамасыз ету үшін </t>
  </si>
  <si>
    <t xml:space="preserve">Обеспечение перевозок 40 фут. контейнерами </t>
  </si>
  <si>
    <t>522412.000.000000</t>
  </si>
  <si>
    <t>Услуги по обработке контейнеров (кроме их обработки в портах)</t>
  </si>
  <si>
    <t>контейнер</t>
  </si>
  <si>
    <t xml:space="preserve"> 40 фут. контейнерлер тиеу</t>
  </si>
  <si>
    <t>Погрузка 40 фут. контейнеров</t>
  </si>
  <si>
    <t xml:space="preserve">Контейнерлерді тиеу, түсіру және сұрыптау, контейнерлермен (түсіру 3тн, 5тн) тасымалдауды қамтамасыз ету </t>
  </si>
  <si>
    <t>Погрузка, выгрузка и сортировка контейнеров, обеспечение перевозок контейнерами (выгрузка 3тн, 5тн)</t>
  </si>
  <si>
    <t xml:space="preserve">Контейнерлерді тиеу, түсіру және сұрыптау, контейнерлермен (40 фут.) тасымалдауды қамтамасыз ету </t>
  </si>
  <si>
    <t>Погрузка, выгрузка и сортировка контейнеров, обеспечение перевозок контейнерами (выгрузка 40 фут.)</t>
  </si>
  <si>
    <t xml:space="preserve">20 фут. контейнерлер сұрыптау </t>
  </si>
  <si>
    <t>Сортировка 20 фут. контейнеров</t>
  </si>
  <si>
    <t xml:space="preserve">40 фут. контейнерлер сұрыптау </t>
  </si>
  <si>
    <t>Сортировка 40 фут. контейнеров</t>
  </si>
  <si>
    <t>Всего: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</si>
  <si>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</si>
  <si>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</si>
  <si>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</si>
  <si>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услуга</t>
  </si>
  <si>
    <t>Телекоммуникациялық қызметтер</t>
  </si>
  <si>
    <t xml:space="preserve">Телекоммуникационные услуги </t>
  </si>
  <si>
    <t>изменить</t>
  </si>
  <si>
    <t>04.2018</t>
  </si>
  <si>
    <t>1-1 Т</t>
  </si>
  <si>
    <t>2-1 Т</t>
  </si>
  <si>
    <t>3-1 Т</t>
  </si>
  <si>
    <t>4-1 Т</t>
  </si>
  <si>
    <t>5-1 Т</t>
  </si>
  <si>
    <t>6-1 Т</t>
  </si>
  <si>
    <t>7-1 Т</t>
  </si>
  <si>
    <t>8-1 Т</t>
  </si>
  <si>
    <t>9-1 Т</t>
  </si>
  <si>
    <t>10-1 Т</t>
  </si>
  <si>
    <t>11-1 Т</t>
  </si>
  <si>
    <t>12-1 Т</t>
  </si>
  <si>
    <t>13-1 Т</t>
  </si>
  <si>
    <t>14-1 Т</t>
  </si>
  <si>
    <t>15-1 Т</t>
  </si>
  <si>
    <t>16-1 Т</t>
  </si>
  <si>
    <t>17-1 Т</t>
  </si>
  <si>
    <t>18-1 Т</t>
  </si>
  <si>
    <t>19-1 Т</t>
  </si>
  <si>
    <t>20-1 Т</t>
  </si>
  <si>
    <t>21-1 Т</t>
  </si>
  <si>
    <t>22-1 Т</t>
  </si>
  <si>
    <t>23-1 Т</t>
  </si>
  <si>
    <t>24-1 Т</t>
  </si>
  <si>
    <t>25-1 Т</t>
  </si>
  <si>
    <t>26-1 Т</t>
  </si>
  <si>
    <t>27-1 Т</t>
  </si>
  <si>
    <t>28-1 Т</t>
  </si>
  <si>
    <t>29-1 Т</t>
  </si>
  <si>
    <t>30-1 Т</t>
  </si>
  <si>
    <t>31-1 Т</t>
  </si>
  <si>
    <t>32-1 Т</t>
  </si>
  <si>
    <t>33-1 Т</t>
  </si>
  <si>
    <t>34-1 Т</t>
  </si>
  <si>
    <t>35-1 Т</t>
  </si>
  <si>
    <t>36-1 Т</t>
  </si>
  <si>
    <t>37-1 Т</t>
  </si>
  <si>
    <t>38-1 Т</t>
  </si>
  <si>
    <t>39-1 Т</t>
  </si>
  <si>
    <t>40-1 Т</t>
  </si>
  <si>
    <t>41-1 Т</t>
  </si>
  <si>
    <t>42-1 Т</t>
  </si>
  <si>
    <t>43-1 Т</t>
  </si>
  <si>
    <t>44-1 Т</t>
  </si>
  <si>
    <t>45-1 Т</t>
  </si>
  <si>
    <t>46-1 Т</t>
  </si>
  <si>
    <t>47-1 Т</t>
  </si>
  <si>
    <t>48-1 Т</t>
  </si>
  <si>
    <t>49-1 Т</t>
  </si>
  <si>
    <t>50-1 Т</t>
  </si>
  <si>
    <t>51-1 Т</t>
  </si>
  <si>
    <t>52-1 Т</t>
  </si>
  <si>
    <t>53-1 Т</t>
  </si>
  <si>
    <t>54-1 Т</t>
  </si>
  <si>
    <t>55-1 Т</t>
  </si>
  <si>
    <t>56-1 Т</t>
  </si>
  <si>
    <t>57-1 Т</t>
  </si>
  <si>
    <t>58-1 Т</t>
  </si>
  <si>
    <t>59-1 Т</t>
  </si>
  <si>
    <t>60-1 Т</t>
  </si>
  <si>
    <t>61-1 Т</t>
  </si>
  <si>
    <t>62-1 Т</t>
  </si>
  <si>
    <t>63-1 Т</t>
  </si>
  <si>
    <t>64-1 Т</t>
  </si>
  <si>
    <t>65-1 Т</t>
  </si>
  <si>
    <t>66-1 Т</t>
  </si>
  <si>
    <t>67-1 Т</t>
  </si>
  <si>
    <t>68-1 Т</t>
  </si>
  <si>
    <t>69-1 Т</t>
  </si>
  <si>
    <t>70-1 Т</t>
  </si>
  <si>
    <t>71-1 Т</t>
  </si>
  <si>
    <t>72-1 Т</t>
  </si>
  <si>
    <t>73-1 Т</t>
  </si>
  <si>
    <t>74-1 Т</t>
  </si>
  <si>
    <t>75-1 Т</t>
  </si>
  <si>
    <t>76-1 Т</t>
  </si>
  <si>
    <t>77-1 Т</t>
  </si>
  <si>
    <t>78-1 Т</t>
  </si>
  <si>
    <t>79-1 Т</t>
  </si>
  <si>
    <t>80-1 Т</t>
  </si>
  <si>
    <t>81-1 Т</t>
  </si>
  <si>
    <t>82-1 Т</t>
  </si>
  <si>
    <t>83-1 Т</t>
  </si>
  <si>
    <t>84-1 Т</t>
  </si>
  <si>
    <t>85-1 Т</t>
  </si>
  <si>
    <t>86-1 Т</t>
  </si>
  <si>
    <t>87-1 Т</t>
  </si>
  <si>
    <t>88-1 Т</t>
  </si>
  <si>
    <t>89-1 Т</t>
  </si>
  <si>
    <t>90-1 Т</t>
  </si>
  <si>
    <t>91-1 Т</t>
  </si>
  <si>
    <t>92-1 Т</t>
  </si>
  <si>
    <t>93-1 Т</t>
  </si>
  <si>
    <t>94-1 Т</t>
  </si>
  <si>
    <t>95-1 Т</t>
  </si>
  <si>
    <t>96-1 Т</t>
  </si>
  <si>
    <t>97-1 Т</t>
  </si>
  <si>
    <t>98-1 Т</t>
  </si>
  <si>
    <t>99-1 Т</t>
  </si>
  <si>
    <t>100-1 Т</t>
  </si>
  <si>
    <t>101-1 Т</t>
  </si>
  <si>
    <t>102-1 Т</t>
  </si>
  <si>
    <t>103-1 Т</t>
  </si>
  <si>
    <t>104-1 Т</t>
  </si>
  <si>
    <t>105-1 Т</t>
  </si>
  <si>
    <t>106-1 Т</t>
  </si>
  <si>
    <t>107-1 Т</t>
  </si>
  <si>
    <t>108-1 Т</t>
  </si>
  <si>
    <t>109-1 Т</t>
  </si>
  <si>
    <t>110-1 Т</t>
  </si>
  <si>
    <t>111-1 Т</t>
  </si>
  <si>
    <t>112-1 Т</t>
  </si>
  <si>
    <t>113-1 Т</t>
  </si>
  <si>
    <t>114-1 Т</t>
  </si>
  <si>
    <t>115-1 Т</t>
  </si>
  <si>
    <t>116-1 Т</t>
  </si>
  <si>
    <t>117-1 Т</t>
  </si>
  <si>
    <t>118-1 Т</t>
  </si>
  <si>
    <t>119-1 Т</t>
  </si>
  <si>
    <t>120-1 Т</t>
  </si>
  <si>
    <t>121-1 Т</t>
  </si>
  <si>
    <t>122-1 Т</t>
  </si>
  <si>
    <t>123-1 Т</t>
  </si>
  <si>
    <t>124-1 Т</t>
  </si>
  <si>
    <t>125-1 Т</t>
  </si>
  <si>
    <t>126-1 Т</t>
  </si>
  <si>
    <t>127-1 Т</t>
  </si>
  <si>
    <t>128-1 Т</t>
  </si>
  <si>
    <t>129-1 Т</t>
  </si>
  <si>
    <t>130-1 Т</t>
  </si>
  <si>
    <t>131-1 Т</t>
  </si>
  <si>
    <t>132-1 Т</t>
  </si>
  <si>
    <t>133-1 Т</t>
  </si>
  <si>
    <t>134-1 Т</t>
  </si>
  <si>
    <t>135-1 Т</t>
  </si>
  <si>
    <t>136-1 Т</t>
  </si>
  <si>
    <t>137-1 Т</t>
  </si>
  <si>
    <t>138-1 Т</t>
  </si>
  <si>
    <t>682012.950.000000</t>
  </si>
  <si>
    <t>Услуги по аренде складских помещений</t>
  </si>
  <si>
    <t>06.2018</t>
  </si>
  <si>
    <t>г.Астана, ул.23, д.5/1</t>
  </si>
  <si>
    <t>м2</t>
  </si>
  <si>
    <t>18997</t>
  </si>
  <si>
    <t>Мүлiктiк жалдауға беру  қызметі (қойма)</t>
  </si>
  <si>
    <t>Услуги по предоставлению в имущественный наем (аренду) помещений  (склад)</t>
  </si>
  <si>
    <t>2 У</t>
  </si>
  <si>
    <t>3 У</t>
  </si>
  <si>
    <t>932919.900.000001</t>
  </si>
  <si>
    <t>Услуги домов/баз/лагерей для отдыха</t>
  </si>
  <si>
    <t>Орал</t>
  </si>
  <si>
    <t>12.2027</t>
  </si>
  <si>
    <t>койко мест</t>
  </si>
  <si>
    <t>4 У</t>
  </si>
  <si>
    <t>Озен</t>
  </si>
  <si>
    <t>5 У</t>
  </si>
  <si>
    <t>Болашак</t>
  </si>
  <si>
    <t>6 У</t>
  </si>
  <si>
    <t>Сай-Утес</t>
  </si>
  <si>
    <t>7 У</t>
  </si>
  <si>
    <t>Мангистау</t>
  </si>
  <si>
    <t>8 У</t>
  </si>
  <si>
    <t>Бейнеу</t>
  </si>
  <si>
    <t>9 У</t>
  </si>
  <si>
    <t>Сагиз</t>
  </si>
  <si>
    <t>10 У</t>
  </si>
  <si>
    <t>Ганюшкино</t>
  </si>
  <si>
    <t>11 У</t>
  </si>
  <si>
    <t>Макат</t>
  </si>
  <si>
    <t>12 У</t>
  </si>
  <si>
    <t>Кульсары</t>
  </si>
  <si>
    <t>13 У</t>
  </si>
  <si>
    <t>Атырау</t>
  </si>
  <si>
    <t>14 У</t>
  </si>
  <si>
    <t>150000000</t>
  </si>
  <si>
    <t>Кандыагаш</t>
  </si>
  <si>
    <t>15 У</t>
  </si>
  <si>
    <t>Айтекеби</t>
  </si>
  <si>
    <t>16 У</t>
  </si>
  <si>
    <t>Тассай</t>
  </si>
  <si>
    <t>17 У</t>
  </si>
  <si>
    <t>Жем</t>
  </si>
  <si>
    <t>18 У</t>
  </si>
  <si>
    <t>Шалкар</t>
  </si>
  <si>
    <t>19 У</t>
  </si>
  <si>
    <t>Никельтау</t>
  </si>
  <si>
    <t>20 У</t>
  </si>
  <si>
    <t>Актобе</t>
  </si>
  <si>
    <t>21 У</t>
  </si>
  <si>
    <t>Сексеул</t>
  </si>
  <si>
    <t>22 У</t>
  </si>
  <si>
    <t>Шиели</t>
  </si>
  <si>
    <t>23 У</t>
  </si>
  <si>
    <t>Казалы</t>
  </si>
  <si>
    <t>24 У</t>
  </si>
  <si>
    <t>Кызылорда</t>
  </si>
  <si>
    <t>25 У</t>
  </si>
  <si>
    <t>Тюлькубас</t>
  </si>
  <si>
    <t>26 У</t>
  </si>
  <si>
    <t>Сарыагаш</t>
  </si>
  <si>
    <t xml:space="preserve">27 У
</t>
  </si>
  <si>
    <t>Арысь</t>
  </si>
  <si>
    <t>28 У</t>
  </si>
  <si>
    <t>Жамбыл</t>
  </si>
  <si>
    <t>29 У</t>
  </si>
  <si>
    <t>Шу</t>
  </si>
  <si>
    <t>30 У</t>
  </si>
  <si>
    <t>190000000</t>
  </si>
  <si>
    <t>Достык</t>
  </si>
  <si>
    <t>31 У</t>
  </si>
  <si>
    <t>Сары-шаган</t>
  </si>
  <si>
    <t>32 У</t>
  </si>
  <si>
    <t>Актогай</t>
  </si>
  <si>
    <t>33 У</t>
  </si>
  <si>
    <t>Шелек</t>
  </si>
  <si>
    <t>34 У</t>
  </si>
  <si>
    <t>Алтынколь</t>
  </si>
  <si>
    <t>35 У</t>
  </si>
  <si>
    <t>Бесколь</t>
  </si>
  <si>
    <t>36 У</t>
  </si>
  <si>
    <t>Отар</t>
  </si>
  <si>
    <t>37 У</t>
  </si>
  <si>
    <t>Сары-озек</t>
  </si>
  <si>
    <t>38 У</t>
  </si>
  <si>
    <t>Матай</t>
  </si>
  <si>
    <t>39 У</t>
  </si>
  <si>
    <t>Шар</t>
  </si>
  <si>
    <t>40 У</t>
  </si>
  <si>
    <t>Аягоз</t>
  </si>
  <si>
    <t>41 У</t>
  </si>
  <si>
    <t>Дегелен</t>
  </si>
  <si>
    <t>42 У</t>
  </si>
  <si>
    <t>Семей</t>
  </si>
  <si>
    <t>43 У</t>
  </si>
  <si>
    <t>Защита</t>
  </si>
  <si>
    <t>44 У</t>
  </si>
  <si>
    <t>Лениногорск</t>
  </si>
  <si>
    <t>45 У</t>
  </si>
  <si>
    <t>Зыряновск</t>
  </si>
  <si>
    <t>46 У</t>
  </si>
  <si>
    <t>Серебрянка</t>
  </si>
  <si>
    <t>47 У</t>
  </si>
  <si>
    <t>Шемонайха</t>
  </si>
  <si>
    <t>48 У</t>
  </si>
  <si>
    <t>Косколь</t>
  </si>
  <si>
    <t>49 У</t>
  </si>
  <si>
    <t>Шубарколь</t>
  </si>
  <si>
    <t>50 У</t>
  </si>
  <si>
    <t>Карагайлы</t>
  </si>
  <si>
    <t>51 У</t>
  </si>
  <si>
    <t>Саяк</t>
  </si>
  <si>
    <t>52 У</t>
  </si>
  <si>
    <t>Кызылжар</t>
  </si>
  <si>
    <t>53 У</t>
  </si>
  <si>
    <t>Агадырь</t>
  </si>
  <si>
    <t>54 У</t>
  </si>
  <si>
    <t>Жезказган</t>
  </si>
  <si>
    <t>55 У</t>
  </si>
  <si>
    <t>Мойынты</t>
  </si>
  <si>
    <t>56 У</t>
  </si>
  <si>
    <t>Екибастуз-1</t>
  </si>
  <si>
    <t>57 У</t>
  </si>
  <si>
    <t>Акбидаик</t>
  </si>
  <si>
    <t>58 У</t>
  </si>
  <si>
    <t>Ушкулун</t>
  </si>
  <si>
    <t>59 У</t>
  </si>
  <si>
    <t>Ерейментау</t>
  </si>
  <si>
    <t>60 У</t>
  </si>
  <si>
    <t>390000000</t>
  </si>
  <si>
    <t>Тобол</t>
  </si>
  <si>
    <t>61 У</t>
  </si>
  <si>
    <t>Костанай</t>
  </si>
  <si>
    <t>62 У</t>
  </si>
  <si>
    <t>Арка</t>
  </si>
  <si>
    <t>63 У</t>
  </si>
  <si>
    <t>Аркалык</t>
  </si>
  <si>
    <t>64 У</t>
  </si>
  <si>
    <t>Есиль</t>
  </si>
  <si>
    <t>65 У</t>
  </si>
  <si>
    <t>Астана</t>
  </si>
  <si>
    <t>66 У</t>
  </si>
  <si>
    <t>110000000</t>
  </si>
  <si>
    <t>Атбасар</t>
  </si>
  <si>
    <t>67 У</t>
  </si>
  <si>
    <t>Кокшетау</t>
  </si>
  <si>
    <t>68 У</t>
  </si>
  <si>
    <t>Пресногорковская</t>
  </si>
  <si>
    <t>69 У</t>
  </si>
  <si>
    <t>Жана-Есиль</t>
  </si>
  <si>
    <t>Демалыс бөлме орындарын беру  қызметі</t>
  </si>
  <si>
    <t>Предоставление мест в комнате отдыха</t>
  </si>
  <si>
    <t>Утвержден:</t>
  </si>
  <si>
    <t>Приказ Президента АО "Локомотив" от "30"июня 2015 г. №304-АОТ</t>
  </si>
  <si>
    <t>с измененями от №360-ГПЗ 11.06.2018 г.</t>
  </si>
  <si>
    <t>с измененями от №402-ГПЗ 26.06.2018 г.</t>
  </si>
  <si>
    <t>3-1 У</t>
  </si>
  <si>
    <t>Акмолинская область</t>
  </si>
  <si>
    <t>4-1 У</t>
  </si>
  <si>
    <t>Костанайская область</t>
  </si>
  <si>
    <t>5-1 У</t>
  </si>
  <si>
    <t>Павлодарская область</t>
  </si>
  <si>
    <t>6-1 У</t>
  </si>
  <si>
    <t>Карагандинская область</t>
  </si>
  <si>
    <t>7-1 У</t>
  </si>
  <si>
    <t>Восточно-Казахстанская область</t>
  </si>
  <si>
    <t>8-1 У</t>
  </si>
  <si>
    <t>Алматинская область</t>
  </si>
  <si>
    <t>9-1 У</t>
  </si>
  <si>
    <t>310000000</t>
  </si>
  <si>
    <t>Жамбылская область</t>
  </si>
  <si>
    <t>10-1 У</t>
  </si>
  <si>
    <t>Южно-Казахстанская область</t>
  </si>
  <si>
    <t>11-1 У</t>
  </si>
  <si>
    <t>Кызылординская область</t>
  </si>
  <si>
    <t>12-1 У</t>
  </si>
  <si>
    <t>Актюбинская область</t>
  </si>
  <si>
    <t>13-1 У</t>
  </si>
  <si>
    <t>Атырауская область</t>
  </si>
  <si>
    <t>14-1 У</t>
  </si>
  <si>
    <t>Мангистауская область</t>
  </si>
  <si>
    <t>15-1 У</t>
  </si>
  <si>
    <t>Западно-Казахстанская область</t>
  </si>
  <si>
    <t>исключить</t>
  </si>
  <si>
    <r>
      <t xml:space="preserve">Идентификатор из внешней системы                                     </t>
    </r>
    <r>
      <rPr>
        <i/>
        <sz val="10"/>
        <rFont val="Times New Roman"/>
        <family val="1"/>
      </rPr>
      <t>(необязательное поле)</t>
    </r>
  </si>
  <si>
    <r>
      <t xml:space="preserve">Сроки поставки товаров, выполнения работ, оказания услуг </t>
    </r>
    <r>
      <rPr>
        <i/>
        <sz val="10"/>
        <rFont val="Times New Roman"/>
        <family val="1"/>
      </rPr>
      <t>(заполнить одно из двух значений)</t>
    </r>
  </si>
  <si>
    <t>с измененями от №459-ГПЗ 24.07.2018 г.</t>
  </si>
  <si>
    <t>70 У</t>
  </si>
  <si>
    <t>691014.000.000001</t>
  </si>
  <si>
    <t>Услуги юридические консультационные</t>
  </si>
  <si>
    <t>Услуги юридические консультационные (кроме юридических консультационных и представительских услуг, связанных с уголовным, торговым, трудовым, гражданским правом)</t>
  </si>
  <si>
    <t>08.2018</t>
  </si>
  <si>
    <t>г.Астана, ул.Кунаева 10</t>
  </si>
  <si>
    <t>12.2020</t>
  </si>
  <si>
    <t>Занды кеңес беру қызметтері (Салык есеп жөнінде және Салық салуға байланысты )</t>
  </si>
  <si>
    <t>Услуги юридические консультационные. Услуги юридические консультационные (кроме юридических консультационных и представительских услуг, связанных с уголовным, торговым, трудовым, гражданским правом)</t>
  </si>
  <si>
    <t>с измененями от №487-ГПЗ 02.08.2018 г.</t>
  </si>
  <si>
    <t>3-2 У</t>
  </si>
  <si>
    <t>4-2 У</t>
  </si>
  <si>
    <t>5-2 У</t>
  </si>
  <si>
    <t>6-2 У</t>
  </si>
  <si>
    <t>7-2 У</t>
  </si>
  <si>
    <t>8-2 У</t>
  </si>
  <si>
    <t>9-2 У</t>
  </si>
  <si>
    <t>10-2 У</t>
  </si>
  <si>
    <t>11-2 У</t>
  </si>
  <si>
    <t>12-2 У</t>
  </si>
  <si>
    <t>13-2 У</t>
  </si>
  <si>
    <t>14-2 У</t>
  </si>
  <si>
    <t>15-2 У</t>
  </si>
  <si>
    <t>71 У</t>
  </si>
  <si>
    <t>72 У</t>
  </si>
  <si>
    <t>115-1 У</t>
  </si>
  <si>
    <t>с измененями от №542-ГПЗ 28.08.2018 г.</t>
  </si>
  <si>
    <t>109-1 У</t>
  </si>
  <si>
    <t>110-1 У</t>
  </si>
  <si>
    <t>111-1 У</t>
  </si>
  <si>
    <t>112-1 У</t>
  </si>
  <si>
    <t>113-1 У</t>
  </si>
  <si>
    <t>3-3 У</t>
  </si>
  <si>
    <t>09.2018</t>
  </si>
  <si>
    <t>По всей территории РК</t>
  </si>
  <si>
    <t>с измененями от №570-ГПЗ 17.09.2018 г.</t>
  </si>
  <si>
    <t>3-4 У</t>
  </si>
  <si>
    <t>10.2018</t>
  </si>
  <si>
    <t>с измененями от №621-ГПЗ 11.10.2018 г.</t>
  </si>
  <si>
    <t>План долгосрочных закупок товаров, работ и услуг АО "КТЖ-Грузовые перевозки" по состоянию на 11.10.2018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</si>
</sst>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[$]dddd\,\ d\ mmmm\ yyyy\ &quot;г&quot;\."/>
    <numFmt numFmtId="180" formatCode="#,##0.00;[Red]#,##0.00"/>
    <numFmt numFmtId="181" formatCode="_-* #,##0\ _₽_-;\-* #,##0\ _₽_-;_-* &quot;-&quot;??\ _₽_-;_-@_-"/>
    <numFmt numFmtId="182" formatCode="_-* #,##0_р_._-;\-* #,##0_р_._-;_-* &quot;-&quot;??_р_._-;_-@_-"/>
    <numFmt numFmtId="183" formatCode="#,##0;[Red]#,##0"/>
    <numFmt numFmtId="184" formatCode="#,##0.00\ _₽;[Red]#,##0.00\ _₽"/>
    <numFmt numFmtId="185" formatCode="0;[Red]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7" fillId="0" borderId="0">
      <alignment/>
      <protection/>
    </xf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8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49" fontId="52" fillId="0" borderId="0" xfId="0" applyNumberFormat="1" applyFont="1" applyBorder="1" applyAlignment="1">
      <alignment wrapText="1"/>
    </xf>
    <xf numFmtId="49" fontId="53" fillId="0" borderId="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49" fontId="54" fillId="0" borderId="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left" vertical="top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52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53" fillId="0" borderId="13" xfId="0" applyNumberFormat="1" applyFont="1" applyBorder="1" applyAlignment="1">
      <alignment wrapText="1"/>
    </xf>
    <xf numFmtId="0" fontId="0" fillId="0" borderId="13" xfId="0" applyBorder="1" applyAlignment="1">
      <alignment/>
    </xf>
    <xf numFmtId="0" fontId="52" fillId="0" borderId="10" xfId="0" applyNumberFormat="1" applyFont="1" applyFill="1" applyBorder="1" applyAlignment="1">
      <alignment wrapText="1"/>
    </xf>
    <xf numFmtId="0" fontId="52" fillId="0" borderId="10" xfId="0" applyFont="1" applyFill="1" applyBorder="1" applyAlignment="1">
      <alignment/>
    </xf>
    <xf numFmtId="0" fontId="52" fillId="0" borderId="10" xfId="0" applyNumberFormat="1" applyFont="1" applyBorder="1" applyAlignment="1">
      <alignment wrapText="1"/>
    </xf>
    <xf numFmtId="0" fontId="52" fillId="0" borderId="10" xfId="0" applyFont="1" applyBorder="1" applyAlignment="1">
      <alignment/>
    </xf>
    <xf numFmtId="185" fontId="6" fillId="33" borderId="0" xfId="0" applyNumberFormat="1" applyFont="1" applyFill="1" applyAlignment="1">
      <alignment horizontal="center" vertical="center" wrapText="1"/>
    </xf>
    <xf numFmtId="185" fontId="5" fillId="33" borderId="0" xfId="0" applyNumberFormat="1" applyFont="1" applyFill="1" applyAlignment="1">
      <alignment horizontal="center" vertical="center" wrapText="1"/>
    </xf>
    <xf numFmtId="185" fontId="6" fillId="33" borderId="10" xfId="54" applyNumberFormat="1" applyFont="1" applyFill="1" applyBorder="1" applyAlignment="1">
      <alignment horizontal="center" vertical="center" wrapText="1"/>
      <protection/>
    </xf>
    <xf numFmtId="185" fontId="6" fillId="33" borderId="14" xfId="0" applyNumberFormat="1" applyFont="1" applyFill="1" applyBorder="1" applyAlignment="1">
      <alignment horizontal="center" vertical="center" wrapText="1"/>
    </xf>
    <xf numFmtId="185" fontId="6" fillId="33" borderId="15" xfId="0" applyNumberFormat="1" applyFont="1" applyFill="1" applyBorder="1" applyAlignment="1">
      <alignment horizontal="center" vertical="center" wrapText="1"/>
    </xf>
    <xf numFmtId="185" fontId="6" fillId="33" borderId="16" xfId="0" applyNumberFormat="1" applyFont="1" applyFill="1" applyBorder="1" applyAlignment="1">
      <alignment horizontal="center" vertical="center" wrapText="1"/>
    </xf>
    <xf numFmtId="180" fontId="6" fillId="33" borderId="10" xfId="93" applyNumberFormat="1" applyFont="1" applyFill="1" applyBorder="1" applyAlignment="1">
      <alignment horizontal="center" vertical="center" wrapText="1"/>
    </xf>
    <xf numFmtId="185" fontId="6" fillId="33" borderId="10" xfId="93" applyNumberFormat="1" applyFont="1" applyFill="1" applyBorder="1" applyAlignment="1">
      <alignment horizontal="center" vertical="center" wrapText="1"/>
    </xf>
    <xf numFmtId="185" fontId="6" fillId="33" borderId="15" xfId="82" applyNumberFormat="1" applyFont="1" applyFill="1" applyBorder="1" applyAlignment="1">
      <alignment horizontal="center" vertical="center" wrapText="1"/>
      <protection/>
    </xf>
    <xf numFmtId="185" fontId="6" fillId="33" borderId="10" xfId="57" applyNumberFormat="1" applyFont="1" applyFill="1" applyBorder="1" applyAlignment="1">
      <alignment horizontal="center" vertical="center" wrapText="1"/>
      <protection/>
    </xf>
    <xf numFmtId="180" fontId="6" fillId="33" borderId="14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185" fontId="6" fillId="33" borderId="12" xfId="0" applyNumberFormat="1" applyFont="1" applyFill="1" applyBorder="1" applyAlignment="1">
      <alignment horizontal="center" vertical="center" wrapText="1"/>
    </xf>
    <xf numFmtId="185" fontId="6" fillId="33" borderId="10" xfId="82" applyNumberFormat="1" applyFont="1" applyFill="1" applyBorder="1" applyAlignment="1">
      <alignment horizontal="center" vertical="center" wrapText="1"/>
      <protection/>
    </xf>
    <xf numFmtId="185" fontId="6" fillId="33" borderId="14" xfId="57" applyNumberFormat="1" applyFont="1" applyFill="1" applyBorder="1" applyAlignment="1">
      <alignment horizontal="center" vertical="center" wrapText="1"/>
      <protection/>
    </xf>
    <xf numFmtId="185" fontId="6" fillId="33" borderId="17" xfId="0" applyNumberFormat="1" applyFont="1" applyFill="1" applyBorder="1" applyAlignment="1">
      <alignment horizontal="center" vertical="center" wrapText="1"/>
    </xf>
    <xf numFmtId="180" fontId="6" fillId="33" borderId="10" xfId="95" applyNumberFormat="1" applyFont="1" applyFill="1" applyBorder="1" applyAlignment="1">
      <alignment horizontal="center" vertical="center" wrapText="1"/>
    </xf>
    <xf numFmtId="185" fontId="6" fillId="33" borderId="0" xfId="0" applyNumberFormat="1" applyFont="1" applyFill="1" applyBorder="1" applyAlignment="1">
      <alignment horizontal="center" vertical="center" wrapText="1"/>
    </xf>
    <xf numFmtId="180" fontId="6" fillId="33" borderId="14" xfId="95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80" fontId="6" fillId="33" borderId="14" xfId="93" applyNumberFormat="1" applyFont="1" applyFill="1" applyBorder="1" applyAlignment="1">
      <alignment horizontal="center" vertical="center" wrapText="1"/>
    </xf>
    <xf numFmtId="185" fontId="6" fillId="33" borderId="18" xfId="0" applyNumberFormat="1" applyFont="1" applyFill="1" applyBorder="1" applyAlignment="1">
      <alignment horizontal="center" vertical="center" wrapText="1"/>
    </xf>
    <xf numFmtId="180" fontId="5" fillId="33" borderId="19" xfId="0" applyNumberFormat="1" applyFont="1" applyFill="1" applyBorder="1" applyAlignment="1">
      <alignment horizontal="center" vertical="center" wrapText="1"/>
    </xf>
    <xf numFmtId="185" fontId="10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185" fontId="6" fillId="33" borderId="20" xfId="0" applyNumberFormat="1" applyFont="1" applyFill="1" applyBorder="1" applyAlignment="1">
      <alignment horizontal="center" vertical="center" wrapText="1"/>
    </xf>
    <xf numFmtId="180" fontId="6" fillId="33" borderId="20" xfId="0" applyNumberFormat="1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0" xfId="93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" fontId="6" fillId="33" borderId="10" xfId="95" applyNumberFormat="1" applyFont="1" applyFill="1" applyBorder="1" applyAlignment="1">
      <alignment horizontal="center" vertical="center" wrapText="1"/>
    </xf>
    <xf numFmtId="4" fontId="6" fillId="33" borderId="14" xfId="95" applyNumberFormat="1" applyFont="1" applyFill="1" applyBorder="1" applyAlignment="1">
      <alignment horizontal="center" vertical="center" wrapText="1"/>
    </xf>
    <xf numFmtId="180" fontId="6" fillId="34" borderId="10" xfId="0" applyNumberFormat="1" applyFont="1" applyFill="1" applyBorder="1" applyAlignment="1">
      <alignment horizontal="center" vertical="center" wrapText="1"/>
    </xf>
    <xf numFmtId="185" fontId="6" fillId="33" borderId="16" xfId="82" applyNumberFormat="1" applyFont="1" applyFill="1" applyBorder="1" applyAlignment="1">
      <alignment horizontal="center" vertical="center" wrapText="1"/>
      <protection/>
    </xf>
    <xf numFmtId="185" fontId="5" fillId="33" borderId="10" xfId="0" applyNumberFormat="1" applyFont="1" applyFill="1" applyBorder="1" applyAlignment="1">
      <alignment horizontal="center" vertical="center" wrapText="1"/>
    </xf>
    <xf numFmtId="185" fontId="6" fillId="33" borderId="10" xfId="0" applyNumberFormat="1" applyFont="1" applyFill="1" applyBorder="1" applyAlignment="1">
      <alignment horizontal="center" vertical="center" wrapText="1"/>
    </xf>
    <xf numFmtId="185" fontId="5" fillId="33" borderId="14" xfId="0" applyNumberFormat="1" applyFont="1" applyFill="1" applyBorder="1" applyAlignment="1">
      <alignment horizontal="center" vertical="center" wrapText="1"/>
    </xf>
    <xf numFmtId="185" fontId="5" fillId="33" borderId="21" xfId="0" applyNumberFormat="1" applyFont="1" applyFill="1" applyBorder="1" applyAlignment="1">
      <alignment horizontal="center" vertical="center" wrapText="1"/>
    </xf>
    <xf numFmtId="185" fontId="5" fillId="33" borderId="19" xfId="0" applyNumberFormat="1" applyFont="1" applyFill="1" applyBorder="1" applyAlignment="1">
      <alignment horizontal="center" vertical="center" wrapText="1"/>
    </xf>
    <xf numFmtId="185" fontId="5" fillId="33" borderId="22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180" fontId="6" fillId="34" borderId="10" xfId="93" applyNumberFormat="1" applyFont="1" applyFill="1" applyBorder="1" applyAlignment="1">
      <alignment horizontal="center" vertical="center" wrapText="1"/>
    </xf>
    <xf numFmtId="49" fontId="55" fillId="34" borderId="10" xfId="0" applyNumberFormat="1" applyFont="1" applyFill="1" applyBorder="1" applyAlignment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 wrapText="1"/>
    </xf>
    <xf numFmtId="49" fontId="56" fillId="34" borderId="10" xfId="0" applyNumberFormat="1" applyFont="1" applyFill="1" applyBorder="1" applyAlignment="1">
      <alignment horizontal="center" vertical="center" wrapText="1"/>
    </xf>
    <xf numFmtId="49" fontId="57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57" fillId="34" borderId="10" xfId="0" applyNumberFormat="1" applyFont="1" applyFill="1" applyBorder="1" applyAlignment="1">
      <alignment horizontal="center" vertical="center" wrapText="1"/>
    </xf>
    <xf numFmtId="4" fontId="57" fillId="34" borderId="10" xfId="93" applyNumberFormat="1" applyFont="1" applyFill="1" applyBorder="1" applyAlignment="1">
      <alignment horizontal="center" vertical="center" wrapText="1"/>
    </xf>
    <xf numFmtId="4" fontId="55" fillId="34" borderId="10" xfId="0" applyNumberFormat="1" applyFont="1" applyFill="1" applyBorder="1" applyAlignment="1">
      <alignment horizontal="center" vertical="center" wrapText="1"/>
    </xf>
    <xf numFmtId="4" fontId="55" fillId="34" borderId="10" xfId="93" applyNumberFormat="1" applyFont="1" applyFill="1" applyBorder="1" applyAlignment="1">
      <alignment horizontal="center" vertical="center" wrapText="1"/>
    </xf>
    <xf numFmtId="49" fontId="57" fillId="34" borderId="0" xfId="0" applyNumberFormat="1" applyFont="1" applyFill="1" applyAlignment="1">
      <alignment horizontal="center" vertical="center" wrapText="1"/>
    </xf>
    <xf numFmtId="185" fontId="6" fillId="10" borderId="0" xfId="0" applyNumberFormat="1" applyFont="1" applyFill="1" applyAlignment="1">
      <alignment horizontal="center" vertical="center" wrapText="1"/>
    </xf>
    <xf numFmtId="185" fontId="5" fillId="10" borderId="0" xfId="0" applyNumberFormat="1" applyFont="1" applyFill="1" applyAlignment="1">
      <alignment horizontal="left" vertical="center"/>
    </xf>
    <xf numFmtId="185" fontId="5" fillId="10" borderId="0" xfId="0" applyNumberFormat="1" applyFont="1" applyFill="1" applyAlignment="1">
      <alignment horizontal="center" vertical="center" wrapText="1"/>
    </xf>
    <xf numFmtId="185" fontId="6" fillId="10" borderId="0" xfId="0" applyNumberFormat="1" applyFont="1" applyFill="1" applyBorder="1" applyAlignment="1">
      <alignment horizontal="center" vertical="center" wrapText="1"/>
    </xf>
    <xf numFmtId="185" fontId="5" fillId="33" borderId="10" xfId="0" applyNumberFormat="1" applyFont="1" applyFill="1" applyBorder="1" applyAlignment="1">
      <alignment horizontal="center" vertical="center" wrapText="1"/>
    </xf>
    <xf numFmtId="185" fontId="5" fillId="33" borderId="22" xfId="0" applyNumberFormat="1" applyFont="1" applyFill="1" applyBorder="1" applyAlignment="1">
      <alignment horizontal="center" vertical="center" wrapText="1"/>
    </xf>
    <xf numFmtId="185" fontId="6" fillId="33" borderId="10" xfId="0" applyNumberFormat="1" applyFont="1" applyFill="1" applyBorder="1" applyAlignment="1">
      <alignment horizontal="center" vertical="center" wrapText="1"/>
    </xf>
    <xf numFmtId="185" fontId="5" fillId="33" borderId="10" xfId="0" applyNumberFormat="1" applyFont="1" applyFill="1" applyBorder="1" applyAlignment="1">
      <alignment horizontal="center" vertical="center" wrapText="1"/>
    </xf>
    <xf numFmtId="185" fontId="6" fillId="33" borderId="10" xfId="0" applyNumberFormat="1" applyFont="1" applyFill="1" applyBorder="1" applyAlignment="1">
      <alignment horizontal="center" vertical="center" wrapText="1"/>
    </xf>
    <xf numFmtId="185" fontId="5" fillId="33" borderId="14" xfId="0" applyNumberFormat="1" applyFont="1" applyFill="1" applyBorder="1" applyAlignment="1">
      <alignment horizontal="center" vertical="center" wrapText="1"/>
    </xf>
    <xf numFmtId="185" fontId="5" fillId="33" borderId="21" xfId="0" applyNumberFormat="1" applyFont="1" applyFill="1" applyBorder="1" applyAlignment="1">
      <alignment horizontal="center" vertical="center" wrapText="1"/>
    </xf>
    <xf numFmtId="185" fontId="5" fillId="33" borderId="19" xfId="0" applyNumberFormat="1" applyFont="1" applyFill="1" applyBorder="1" applyAlignment="1">
      <alignment horizontal="center" vertical="center" wrapText="1"/>
    </xf>
    <xf numFmtId="185" fontId="5" fillId="33" borderId="12" xfId="0" applyNumberFormat="1" applyFont="1" applyFill="1" applyBorder="1" applyAlignment="1">
      <alignment horizontal="center" vertical="center" wrapText="1"/>
    </xf>
    <xf numFmtId="185" fontId="5" fillId="33" borderId="23" xfId="0" applyNumberFormat="1" applyFont="1" applyFill="1" applyBorder="1" applyAlignment="1">
      <alignment horizontal="center" vertical="center" wrapText="1"/>
    </xf>
    <xf numFmtId="185" fontId="5" fillId="33" borderId="20" xfId="0" applyNumberFormat="1" applyFont="1" applyFill="1" applyBorder="1" applyAlignment="1">
      <alignment horizontal="center" vertical="center" wrapText="1"/>
    </xf>
    <xf numFmtId="185" fontId="5" fillId="33" borderId="17" xfId="0" applyNumberFormat="1" applyFont="1" applyFill="1" applyBorder="1" applyAlignment="1">
      <alignment horizontal="center" vertical="center" wrapText="1"/>
    </xf>
    <xf numFmtId="185" fontId="5" fillId="33" borderId="24" xfId="0" applyNumberFormat="1" applyFont="1" applyFill="1" applyBorder="1" applyAlignment="1">
      <alignment horizontal="center" vertical="center" wrapText="1"/>
    </xf>
    <xf numFmtId="185" fontId="5" fillId="33" borderId="25" xfId="0" applyNumberFormat="1" applyFont="1" applyFill="1" applyBorder="1" applyAlignment="1">
      <alignment horizontal="center" vertical="center" wrapText="1"/>
    </xf>
    <xf numFmtId="185" fontId="5" fillId="33" borderId="22" xfId="0" applyNumberFormat="1" applyFont="1" applyFill="1" applyBorder="1" applyAlignment="1">
      <alignment horizontal="center" vertical="center" wrapText="1"/>
    </xf>
    <xf numFmtId="185" fontId="5" fillId="33" borderId="18" xfId="0" applyNumberFormat="1" applyFont="1" applyFill="1" applyBorder="1" applyAlignment="1">
      <alignment horizontal="center" vertical="center" wrapText="1"/>
    </xf>
    <xf numFmtId="185" fontId="5" fillId="33" borderId="26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0" fontId="2" fillId="0" borderId="10" xfId="0" applyNumberFormat="1" applyFont="1" applyBorder="1" applyAlignment="1">
      <alignment horizontal="center" wrapText="1"/>
    </xf>
    <xf numFmtId="0" fontId="42" fillId="0" borderId="0" xfId="0" applyFont="1" applyAlignment="1">
      <alignment horizontal="left"/>
    </xf>
    <xf numFmtId="0" fontId="42" fillId="0" borderId="18" xfId="0" applyFont="1" applyBorder="1" applyAlignment="1">
      <alignment horizontal="center"/>
    </xf>
    <xf numFmtId="49" fontId="54" fillId="0" borderId="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49" fontId="57" fillId="34" borderId="12" xfId="0" applyNumberFormat="1" applyFont="1" applyFill="1" applyBorder="1" applyAlignment="1">
      <alignment horizontal="center" vertical="center" wrapText="1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2" xfId="56"/>
    <cellStyle name="Обычный 2 2 3 8" xfId="57"/>
    <cellStyle name="Обычный 3" xfId="58"/>
    <cellStyle name="Обычный 3 2" xfId="59"/>
    <cellStyle name="Обычный 3 2 2" xfId="60"/>
    <cellStyle name="Обычный 3 2 2 2" xfId="61"/>
    <cellStyle name="Обычный 3 2 2 3" xfId="62"/>
    <cellStyle name="Обычный 3 2 3" xfId="63"/>
    <cellStyle name="Обычный 3 2 3 2" xfId="64"/>
    <cellStyle name="Обычный 3 2 3 3" xfId="65"/>
    <cellStyle name="Обычный 3 2 4" xfId="66"/>
    <cellStyle name="Обычный 3 2 5" xfId="67"/>
    <cellStyle name="Обычный 3 2 6" xfId="68"/>
    <cellStyle name="Обычный 3 3" xfId="69"/>
    <cellStyle name="Обычный 3 3 2" xfId="70"/>
    <cellStyle name="Обычный 3 3 2 2" xfId="71"/>
    <cellStyle name="Обычный 3 3 3" xfId="72"/>
    <cellStyle name="Обычный 3 4" xfId="73"/>
    <cellStyle name="Обычный 3 4 2" xfId="74"/>
    <cellStyle name="Обычный 3 4 3" xfId="75"/>
    <cellStyle name="Обычный 3 5" xfId="76"/>
    <cellStyle name="Обычный 3 5 2" xfId="77"/>
    <cellStyle name="Обычный 3 5 3" xfId="78"/>
    <cellStyle name="Обычный 3 6" xfId="79"/>
    <cellStyle name="Обычный 4" xfId="80"/>
    <cellStyle name="Обычный 5" xfId="81"/>
    <cellStyle name="Обычный 6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Процентный 2" xfId="88"/>
    <cellStyle name="Процентный 3" xfId="89"/>
    <cellStyle name="Связанная ячейка" xfId="90"/>
    <cellStyle name="Стиль 1" xfId="91"/>
    <cellStyle name="Текст предупреждения" xfId="92"/>
    <cellStyle name="Comma" xfId="93"/>
    <cellStyle name="Comma [0]" xfId="94"/>
    <cellStyle name="Финансовый 2" xfId="95"/>
    <cellStyle name="Финансовый 2 2" xfId="96"/>
    <cellStyle name="Финансовый 2 2 2" xfId="97"/>
    <cellStyle name="Финансовый 2 2 2 2" xfId="98"/>
    <cellStyle name="Финансовый 2 2 2 3" xfId="99"/>
    <cellStyle name="Финансовый 2 2 3" xfId="100"/>
    <cellStyle name="Финансовый 2 2 3 2" xfId="101"/>
    <cellStyle name="Финансовый 2 2 3 3" xfId="102"/>
    <cellStyle name="Финансовый 2 2 4" xfId="103"/>
    <cellStyle name="Финансовый 2 2 5" xfId="104"/>
    <cellStyle name="Финансовый 2 2 6" xfId="105"/>
    <cellStyle name="Финансовый 2 3" xfId="106"/>
    <cellStyle name="Финансовый 2 3 2" xfId="107"/>
    <cellStyle name="Финансовый 2 3 3" xfId="108"/>
    <cellStyle name="Финансовый 2 4" xfId="109"/>
    <cellStyle name="Финансовый 2 4 2" xfId="110"/>
    <cellStyle name="Финансовый 2 4 3" xfId="111"/>
    <cellStyle name="Финансовый 2 5" xfId="112"/>
    <cellStyle name="Финансовый 2 5 2" xfId="113"/>
    <cellStyle name="Финансовый 2 5 3" xfId="114"/>
    <cellStyle name="Финансовый 2 6" xfId="115"/>
    <cellStyle name="Финансовый 3" xfId="116"/>
    <cellStyle name="Финансовый 4" xfId="117"/>
    <cellStyle name="Финансовый 5" xfId="118"/>
    <cellStyle name="Хороший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&#1044;&#1045;&#1052;&#1054;\&#1058;&#1077;&#1089;&#1090;&#1086;&#1074;&#1099;&#1077;%20&#1096;&#1072;&#1073;&#1083;&#1086;&#1085;&#1099;%20&#1080;&#1084;&#1087;&#1086;&#1088;&#1090;&#1072;\&#1085;&#1086;&#1074;&#1099;&#1081;%20&#1090;&#1077;&#1089;&#1090;&#1086;&#1074;&#1099;&#1081;%20&#1096;&#1072;&#1073;&#1083;&#1086;&#1085;%20&#1080;&#1084;&#1087;&#1086;&#1088;&#1090;&#1072;%20&#1075;&#1086;&#1076;&#1086;&#1074;&#1086;&#1075;&#1086;%20&#1087;&#1083;&#1072;&#1085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tgpsnab004\&#1053;&#1086;&#1074;&#1072;&#1103;%20&#1087;&#1072;&#1087;&#1082;&#1072;\&#1040;&#1054;%20&#1050;&#1058;&#1046;%20&#1043;&#1088;&#1091;&#1079;&#1086;&#1074;&#1099;&#1077;%20&#1087;&#1077;&#1088;&#1077;&#1074;&#1086;&#1079;&#1082;&#1080;\1.%20&#1055;&#1044;&#1047;%20&#1043;&#1055;\2.%20&#1055;&#1088;&#1080;&#1082;&#1072;&#1079;&#1099;%20&#1085;&#1072;%20&#1091;&#1090;&#1074;.%20&#1055;&#1044;&#1047;\34.%20&#1055;&#1088;&#1080;&#1082;&#1072;&#1079;%20&#8470;41-&#1043;&#1055;&#1047;%20&#1086;&#1090;%2029.01.18&#1075;.%20(&#1055;-1790%20&#1086;&#1090;%2022.01.18&#1075;.)%20&#1058;&#1077;&#1083;&#1077;&#1082;&#1086;&#1084;&#1091;&#1085;&#1080;&#1082;&#1072;&#1094;.&#1091;&#1089;&#1083;&#1091;&#1075;&#1080;%20&#1054;&#1042;&#1061;\&#1055;&#1088;&#1080;&#1083;&#1086;&#1078;&#1077;&#1085;&#1080;&#1077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 тест"/>
      <sheetName val="Атрибуты товара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1">
        <row r="4">
          <cell r="A4" t="str">
            <v>000336 % примесей</v>
          </cell>
        </row>
        <row r="5">
          <cell r="A5" t="str">
            <v>000924 Max</v>
          </cell>
        </row>
        <row r="6">
          <cell r="A6" t="str">
            <v>000923 Min</v>
          </cell>
        </row>
        <row r="7">
          <cell r="A7" t="str">
            <v>000775 N конденсатоотводчик</v>
          </cell>
        </row>
        <row r="8">
          <cell r="A8" t="str">
            <v>000061 SDR</v>
          </cell>
        </row>
        <row r="9">
          <cell r="A9" t="str">
            <v>000719 Абразив</v>
          </cell>
        </row>
        <row r="10">
          <cell r="A10" t="str">
            <v>001278 Активная нагрузка</v>
          </cell>
        </row>
        <row r="11">
          <cell r="A11" t="str">
            <v>000928 Амплитуда сигнала</v>
          </cell>
        </row>
        <row r="12">
          <cell r="A12" t="str">
            <v>000690 Амплитуда смещения</v>
          </cell>
        </row>
        <row r="13">
          <cell r="A13" t="str">
            <v>001130 Антресоль</v>
          </cell>
        </row>
        <row r="14">
          <cell r="A14" t="str">
            <v>000371 Апертура</v>
          </cell>
        </row>
        <row r="15">
          <cell r="A15" t="str">
            <v>000357 Белизна</v>
          </cell>
        </row>
        <row r="16">
          <cell r="A16" t="str">
            <v>000539 Белизна/массовая доля окиси железа</v>
          </cell>
        </row>
        <row r="17">
          <cell r="A17" t="str">
            <v>000917 Бумага</v>
          </cell>
        </row>
        <row r="18">
          <cell r="A18" t="str">
            <v>001168 в комплекте </v>
          </cell>
        </row>
        <row r="19">
          <cell r="A19" t="str">
            <v>000676 Вакуум</v>
          </cell>
        </row>
        <row r="20">
          <cell r="A20" t="str">
            <v>001104 Вариант исполнения</v>
          </cell>
        </row>
        <row r="21">
          <cell r="A21" t="str">
            <v>001184 Ведущее число</v>
          </cell>
        </row>
        <row r="22">
          <cell r="A22" t="str">
            <v>001161 величина допустимой нагрузки</v>
          </cell>
        </row>
        <row r="23">
          <cell r="A23" t="str">
            <v>000782 Величина пускателя</v>
          </cell>
        </row>
        <row r="24">
          <cell r="A24" t="str">
            <v>000820 Верхний диаметр</v>
          </cell>
        </row>
        <row r="25">
          <cell r="A25" t="str">
            <v>000196 Вес</v>
          </cell>
        </row>
        <row r="26">
          <cell r="A26" t="str">
            <v>000694 Вес маховика</v>
          </cell>
        </row>
        <row r="27">
          <cell r="A27" t="str">
            <v>000693 Вес пользователя</v>
          </cell>
        </row>
        <row r="28">
          <cell r="A28" t="str">
            <v>000004 Вид</v>
          </cell>
        </row>
        <row r="29">
          <cell r="A29" t="str">
            <v>000275 вид</v>
          </cell>
        </row>
        <row r="30">
          <cell r="A30" t="str">
            <v>000945 Вид  дисплея</v>
          </cell>
        </row>
        <row r="31">
          <cell r="A31" t="str">
            <v>000105 Вид 1</v>
          </cell>
        </row>
        <row r="32">
          <cell r="A32" t="str">
            <v>000150 Вид 2</v>
          </cell>
        </row>
        <row r="33">
          <cell r="A33" t="str">
            <v>000274 Вид 3</v>
          </cell>
        </row>
        <row r="34">
          <cell r="A34" t="str">
            <v>000916 Вид II</v>
          </cell>
        </row>
        <row r="35">
          <cell r="A35" t="str">
            <v>001255 Вид антибиотика</v>
          </cell>
        </row>
        <row r="36">
          <cell r="A36" t="str">
            <v>000479 Вид декора</v>
          </cell>
        </row>
        <row r="37">
          <cell r="A37" t="str">
            <v>000802 Вид дисплея</v>
          </cell>
        </row>
        <row r="38">
          <cell r="A38" t="str">
            <v>000016 Вид заготовки</v>
          </cell>
        </row>
        <row r="39">
          <cell r="A39" t="str">
            <v>000907 Вид изготовления</v>
          </cell>
        </row>
        <row r="40">
          <cell r="A40" t="str">
            <v>000751 Вид изоляции</v>
          </cell>
        </row>
        <row r="41">
          <cell r="A41" t="str">
            <v>000392 Вид исполнение</v>
          </cell>
        </row>
        <row r="42">
          <cell r="A42" t="str">
            <v>000331 Вид исполнения</v>
          </cell>
        </row>
        <row r="43">
          <cell r="A43" t="str">
            <v>000294 Вид калибровки</v>
          </cell>
        </row>
        <row r="44">
          <cell r="A44" t="str">
            <v>001214 вид клемм</v>
          </cell>
        </row>
        <row r="45">
          <cell r="A45" t="str">
            <v>000523 Вид корпуса</v>
          </cell>
        </row>
        <row r="46">
          <cell r="A46" t="str">
            <v>000807 Вид крепления</v>
          </cell>
        </row>
        <row r="47">
          <cell r="A47" t="str">
            <v>000933 Вид материала</v>
          </cell>
        </row>
        <row r="48">
          <cell r="A48" t="str">
            <v>000946 Вид наполнителя</v>
          </cell>
        </row>
        <row r="49">
          <cell r="A49" t="str">
            <v>000026 Вид нарезки</v>
          </cell>
        </row>
        <row r="50">
          <cell r="A50" t="str">
            <v>000465 Вид начинки</v>
          </cell>
        </row>
        <row r="51">
          <cell r="A51" t="str">
            <v>000074 Вид обработки</v>
          </cell>
        </row>
        <row r="52">
          <cell r="A52" t="str">
            <v>001007 Вид опоры</v>
          </cell>
        </row>
        <row r="53">
          <cell r="A53" t="str">
            <v>000147 Вид очистки</v>
          </cell>
        </row>
        <row r="54">
          <cell r="A54" t="str">
            <v>000393 Вид памяти</v>
          </cell>
        </row>
        <row r="55">
          <cell r="A55" t="str">
            <v>000867 Вид передачи</v>
          </cell>
        </row>
        <row r="56">
          <cell r="A56" t="str">
            <v>000369 Вид пленки</v>
          </cell>
        </row>
        <row r="57">
          <cell r="A57" t="str">
            <v>000478 Вид покрытия</v>
          </cell>
        </row>
        <row r="58">
          <cell r="A58" t="str">
            <v>001210 вид резьбы</v>
          </cell>
        </row>
        <row r="59">
          <cell r="A59" t="str">
            <v>000406 Вид системы</v>
          </cell>
        </row>
        <row r="60">
          <cell r="A60" t="str">
            <v>001175 Вид соединений</v>
          </cell>
        </row>
        <row r="61">
          <cell r="A61" t="str">
            <v>000229 Вид стеклопакета</v>
          </cell>
        </row>
        <row r="62">
          <cell r="A62" t="str">
            <v>000471 Вид тока</v>
          </cell>
        </row>
        <row r="63">
          <cell r="A63" t="str">
            <v>000517 Вид топлива</v>
          </cell>
        </row>
        <row r="64">
          <cell r="A64" t="str">
            <v>000621 Вид управления</v>
          </cell>
        </row>
        <row r="65">
          <cell r="A65" t="str">
            <v>000239 Вид установки</v>
          </cell>
        </row>
        <row r="66">
          <cell r="A66" t="str">
            <v>001206 Вид утеплителя</v>
          </cell>
        </row>
        <row r="67">
          <cell r="A67" t="str">
            <v>000957 Вид фракции</v>
          </cell>
        </row>
        <row r="68">
          <cell r="A68" t="str">
            <v>000244 Вид циркуляции</v>
          </cell>
        </row>
        <row r="69">
          <cell r="A69" t="str">
            <v>000415 Вид циркуляции воздуха</v>
          </cell>
        </row>
        <row r="70">
          <cell r="A70" t="str">
            <v>000939 Вид/тип</v>
          </cell>
        </row>
        <row r="71">
          <cell r="A71" t="str">
            <v>000148 Вид1</v>
          </cell>
        </row>
        <row r="72">
          <cell r="A72" t="str">
            <v>000380 Вид2</v>
          </cell>
        </row>
        <row r="73">
          <cell r="A73" t="str">
            <v>000788 Винтовой замок</v>
          </cell>
        </row>
        <row r="74">
          <cell r="A74" t="str">
            <v>000958 Вит</v>
          </cell>
        </row>
        <row r="75">
          <cell r="A75" t="str">
            <v>001205 Включение</v>
          </cell>
        </row>
        <row r="76">
          <cell r="A76" t="str">
            <v>000029 Вкус</v>
          </cell>
        </row>
        <row r="77">
          <cell r="A77" t="str">
            <v>000499 Влага</v>
          </cell>
        </row>
        <row r="78">
          <cell r="A78" t="str">
            <v>000352 Влажность</v>
          </cell>
        </row>
        <row r="79">
          <cell r="A79" t="str">
            <v>000140 Вместимость</v>
          </cell>
        </row>
        <row r="80">
          <cell r="A80" t="str">
            <v>001187 вместимость дозатора</v>
          </cell>
        </row>
        <row r="81">
          <cell r="A81" t="str">
            <v>001103 Вместимость	</v>
          </cell>
        </row>
        <row r="82">
          <cell r="A82" t="str">
            <v>000560 Внешний делительный диаметр</v>
          </cell>
        </row>
        <row r="83">
          <cell r="A83" t="str">
            <v>000982 Внешний диаметр</v>
          </cell>
        </row>
        <row r="84">
          <cell r="A84" t="str">
            <v>001082 Внутрений диаметр стенки</v>
          </cell>
        </row>
        <row r="85">
          <cell r="A85" t="str">
            <v>001121 Внутреннии диаметр</v>
          </cell>
        </row>
        <row r="86">
          <cell r="A86" t="str">
            <v>000603 внутренний диаметр</v>
          </cell>
        </row>
        <row r="87">
          <cell r="A87" t="str">
            <v>000054 Внутренний диаметр</v>
          </cell>
        </row>
        <row r="88">
          <cell r="A88" t="str">
            <v>000476 Водность</v>
          </cell>
        </row>
        <row r="89">
          <cell r="A89" t="str">
            <v>000532 Водоизмещение</v>
          </cell>
        </row>
        <row r="90">
          <cell r="A90" t="str">
            <v>001165 Воздухообмен</v>
          </cell>
        </row>
        <row r="91">
          <cell r="A91" t="str">
            <v>000402 Возраст</v>
          </cell>
        </row>
        <row r="92">
          <cell r="A92" t="str">
            <v>000050 Волокна</v>
          </cell>
        </row>
        <row r="93">
          <cell r="A93" t="str">
            <v>001246 Впитываемость</v>
          </cell>
        </row>
        <row r="94">
          <cell r="A94" t="str">
            <v>000374 Время работы</v>
          </cell>
        </row>
        <row r="95">
          <cell r="A95" t="str">
            <v>000705 Время работы от аккумулятор</v>
          </cell>
        </row>
        <row r="96">
          <cell r="A96" t="str">
            <v>000648 Время торможения</v>
          </cell>
        </row>
        <row r="97">
          <cell r="A97" t="str">
            <v>000783 Время экспозиции</v>
          </cell>
        </row>
        <row r="98">
          <cell r="A98" t="str">
            <v>001037 Вторичный номинальный ток</v>
          </cell>
        </row>
        <row r="99">
          <cell r="A99" t="str">
            <v>000341 Входное давление</v>
          </cell>
        </row>
        <row r="100">
          <cell r="A100" t="str">
            <v>000685 Входное напряжение</v>
          </cell>
        </row>
        <row r="101">
          <cell r="A101" t="str">
            <v>001171 Входной сигнал</v>
          </cell>
        </row>
        <row r="102">
          <cell r="A102" t="str">
            <v>000793 Вывод данных</v>
          </cell>
        </row>
        <row r="103">
          <cell r="A103" t="str">
            <v>000794 Вывод на экран информации</v>
          </cell>
        </row>
        <row r="104">
          <cell r="A104" t="str">
            <v>000136 Выделка</v>
          </cell>
        </row>
        <row r="105">
          <cell r="A105" t="str">
            <v>000079 Высота</v>
          </cell>
        </row>
        <row r="106">
          <cell r="A106" t="str">
            <v>000116 Высота ворса</v>
          </cell>
        </row>
        <row r="107">
          <cell r="A107" t="str">
            <v>000956 Высота всасывания</v>
          </cell>
        </row>
        <row r="108">
          <cell r="A108" t="str">
            <v>000721 Высота напора</v>
          </cell>
        </row>
        <row r="109">
          <cell r="A109" t="str">
            <v>000667 Высота подачи</v>
          </cell>
        </row>
        <row r="110">
          <cell r="A110" t="str">
            <v>000530 Высота подъема</v>
          </cell>
        </row>
        <row r="111">
          <cell r="A111" t="str">
            <v>001083 Высота стенки</v>
          </cell>
        </row>
        <row r="112">
          <cell r="A112" t="str">
            <v>000438 Высота цифры</v>
          </cell>
        </row>
        <row r="113">
          <cell r="A113" t="str">
            <v>000823 Выходная мощность</v>
          </cell>
        </row>
        <row r="114">
          <cell r="A114" t="str">
            <v>001031 Выходная сила тока</v>
          </cell>
        </row>
        <row r="115">
          <cell r="A115" t="str">
            <v>000636 Выходное давление</v>
          </cell>
        </row>
        <row r="116">
          <cell r="A116" t="str">
            <v>000845 Выходное давление от компрессора</v>
          </cell>
        </row>
        <row r="117">
          <cell r="A117" t="str">
            <v>000691 Выходное напряжение</v>
          </cell>
        </row>
        <row r="118">
          <cell r="A118" t="str">
            <v>001080 Выходное напряжение постоянного тока</v>
          </cell>
        </row>
        <row r="119">
          <cell r="A119" t="str">
            <v>000216 Выходной сигнал</v>
          </cell>
        </row>
        <row r="120">
          <cell r="A120" t="str">
            <v>000195 Вязкость</v>
          </cell>
        </row>
        <row r="121">
          <cell r="A121" t="str">
            <v>001034 Вязкость кинематическая при 100°C</v>
          </cell>
        </row>
        <row r="122">
          <cell r="A122" t="str">
            <v>001033 Вязкость кинематическая при 40°C</v>
          </cell>
        </row>
        <row r="123">
          <cell r="A123" t="str">
            <v>001063 Габаритные размеры</v>
          </cell>
        </row>
        <row r="124">
          <cell r="A124" t="str">
            <v>000669 Габариты</v>
          </cell>
        </row>
        <row r="125">
          <cell r="A125" t="str">
            <v>000399 Гглубина подавления</v>
          </cell>
        </row>
        <row r="126">
          <cell r="A126" t="str">
            <v>000234 Глубина</v>
          </cell>
        </row>
        <row r="127">
          <cell r="A127" t="str">
            <v>000951 Глубина бурения</v>
          </cell>
        </row>
        <row r="128">
          <cell r="A128" t="str">
            <v>000856 Глубина захвата</v>
          </cell>
        </row>
        <row r="129">
          <cell r="A129" t="str">
            <v>001016 Глубина погружения</v>
          </cell>
        </row>
        <row r="130">
          <cell r="A130" t="str">
            <v>000346 Глубина резки</v>
          </cell>
        </row>
        <row r="131">
          <cell r="A131" t="str">
            <v>000952 Глубина ремонта</v>
          </cell>
        </row>
        <row r="132">
          <cell r="A132" t="str">
            <v>999998 ГОСТ</v>
          </cell>
        </row>
        <row r="133">
          <cell r="A133" t="str">
            <v>000219 Градус</v>
          </cell>
        </row>
        <row r="134">
          <cell r="A134" t="str">
            <v>000450 Градус угла</v>
          </cell>
        </row>
        <row r="135">
          <cell r="A135" t="str">
            <v>000439 Громкость</v>
          </cell>
        </row>
        <row r="136">
          <cell r="A136" t="str">
            <v>000881 Грузовместимость</v>
          </cell>
        </row>
        <row r="137">
          <cell r="A137" t="str">
            <v>000942 Грузоподъемност</v>
          </cell>
        </row>
        <row r="138">
          <cell r="A138" t="str">
            <v>000118 Грузоподъемность</v>
          </cell>
        </row>
        <row r="139">
          <cell r="A139" t="str">
            <v>001041 грузоподъемность</v>
          </cell>
        </row>
        <row r="140">
          <cell r="A140" t="str">
            <v>001064 Грузоподъемность </v>
          </cell>
        </row>
        <row r="141">
          <cell r="A141" t="str">
            <v>000089 Группа</v>
          </cell>
        </row>
        <row r="142">
          <cell r="A142" t="str">
            <v>000120 Группа прочности</v>
          </cell>
        </row>
        <row r="143">
          <cell r="A143" t="str">
            <v>000151 группа прочности</v>
          </cell>
        </row>
        <row r="144">
          <cell r="A144" t="str">
            <v>000126 Группа прочночти</v>
          </cell>
        </row>
        <row r="145">
          <cell r="A145" t="str">
            <v>000370 Группа сложности</v>
          </cell>
        </row>
        <row r="146">
          <cell r="A146" t="str">
            <v>000058 Давление</v>
          </cell>
        </row>
        <row r="147">
          <cell r="A147" t="str">
            <v>001099 давление 2</v>
          </cell>
        </row>
        <row r="148">
          <cell r="A148" t="str">
            <v>000722 Давление азота</v>
          </cell>
        </row>
        <row r="149">
          <cell r="A149" t="str">
            <v>000894 Давление в корпусе аппарата-вакуум не ниже 665 Мпа</v>
          </cell>
        </row>
        <row r="150">
          <cell r="A150" t="str">
            <v>000535 Давление на входе</v>
          </cell>
        </row>
        <row r="151">
          <cell r="A151" t="str">
            <v>000191 Давление номинальное</v>
          </cell>
        </row>
        <row r="152">
          <cell r="A152" t="str">
            <v>000292 Давление среды</v>
          </cell>
        </row>
        <row r="153">
          <cell r="A153" t="str">
            <v>000895 Давление теплоносителя в рубашке</v>
          </cell>
        </row>
        <row r="154">
          <cell r="A154" t="str">
            <v>000221 Давление условное</v>
          </cell>
        </row>
        <row r="155">
          <cell r="A155" t="str">
            <v>000673 Давление цилиндра</v>
          </cell>
        </row>
        <row r="156">
          <cell r="A156" t="str">
            <v>000668 Давление/температура</v>
          </cell>
        </row>
        <row r="157">
          <cell r="A157" t="str">
            <v>000201 Дальность</v>
          </cell>
        </row>
        <row r="158">
          <cell r="A158" t="str">
            <v>000787 Дальность видимости сигналов</v>
          </cell>
        </row>
        <row r="159">
          <cell r="A159" t="str">
            <v>000825 Дальность действия</v>
          </cell>
        </row>
        <row r="160">
          <cell r="A160" t="str">
            <v>001021 Дальность метания</v>
          </cell>
        </row>
        <row r="161">
          <cell r="A161" t="str">
            <v>000855 Дальность стрельбы</v>
          </cell>
        </row>
        <row r="162">
          <cell r="A162" t="str">
            <v>000254 Двигатель</v>
          </cell>
        </row>
        <row r="163">
          <cell r="A163" t="str">
            <v>000880 Дедвейт</v>
          </cell>
        </row>
        <row r="164">
          <cell r="A164" t="str">
            <v>000905 Деления</v>
          </cell>
        </row>
        <row r="165">
          <cell r="A165" t="str">
            <v>000559 Делительный диаметр</v>
          </cell>
        </row>
        <row r="166">
          <cell r="A166" t="str">
            <v>000168 Диагональ</v>
          </cell>
        </row>
        <row r="167">
          <cell r="A167" t="str">
            <v>000169 Диагоноль экрана</v>
          </cell>
        </row>
        <row r="168">
          <cell r="A168" t="str">
            <v>000937 Диамер профиля</v>
          </cell>
        </row>
        <row r="169">
          <cell r="A169" t="str">
            <v>000053 Диаметр</v>
          </cell>
        </row>
        <row r="170">
          <cell r="A170" t="str">
            <v>001014 диаметр </v>
          </cell>
        </row>
        <row r="171">
          <cell r="A171" t="str">
            <v>000759 диаметр (диапазон)</v>
          </cell>
        </row>
        <row r="172">
          <cell r="A172" t="str">
            <v>000950 Диаметр (диапазон)</v>
          </cell>
        </row>
        <row r="173">
          <cell r="A173" t="str">
            <v>001101 диаметр 2</v>
          </cell>
        </row>
        <row r="174">
          <cell r="A174" t="str">
            <v>000518 Диаметр барабана</v>
          </cell>
        </row>
        <row r="175">
          <cell r="A175" t="str">
            <v>000430 Диаметр вводимых кабелей</v>
          </cell>
        </row>
        <row r="176">
          <cell r="A176" t="str">
            <v>000904 Диаметр верхней части</v>
          </cell>
        </row>
        <row r="177">
          <cell r="A177" t="str">
            <v>001256 Диаметр волногасителя</v>
          </cell>
        </row>
        <row r="178">
          <cell r="A178" t="str">
            <v>000285 Диаметр входного зрачка</v>
          </cell>
        </row>
        <row r="179">
          <cell r="A179" t="str">
            <v>000268 Диаметр головки</v>
          </cell>
        </row>
        <row r="180">
          <cell r="A180" t="str">
            <v>000501 Диаметр горловины</v>
          </cell>
        </row>
        <row r="181">
          <cell r="A181" t="str">
            <v>000699 Диаметр дискового ножа</v>
          </cell>
        </row>
        <row r="182">
          <cell r="A182" t="str">
            <v>000738 Диаметр дистального конца</v>
          </cell>
        </row>
        <row r="183">
          <cell r="A183" t="str">
            <v>000585 Диаметр зажима</v>
          </cell>
        </row>
        <row r="184">
          <cell r="A184" t="str">
            <v>000332 Диаметр заклепок</v>
          </cell>
        </row>
        <row r="185">
          <cell r="A185" t="str">
            <v>000732 диаметр зрачка</v>
          </cell>
        </row>
        <row r="186">
          <cell r="A186" t="str">
            <v>000258 Диаметр кабелей</v>
          </cell>
        </row>
        <row r="187">
          <cell r="A187" t="str">
            <v>000264 Диаметр канавки</v>
          </cell>
        </row>
        <row r="188">
          <cell r="A188" t="str">
            <v>000724 Диаметр каната</v>
          </cell>
        </row>
        <row r="189">
          <cell r="A189" t="str">
            <v>000423 Диаметр капилляра</v>
          </cell>
        </row>
        <row r="190">
          <cell r="A190" t="str">
            <v>000263 Диаметр кольца/вала</v>
          </cell>
        </row>
        <row r="191">
          <cell r="A191" t="str">
            <v>000421 Диаметр корпуса</v>
          </cell>
        </row>
        <row r="192">
          <cell r="A192" t="str">
            <v>000962 Диаметр наружный</v>
          </cell>
        </row>
        <row r="193">
          <cell r="A193" t="str">
            <v>000791 Диаметр окончания</v>
          </cell>
        </row>
        <row r="194">
          <cell r="A194" t="str">
            <v>000806 Диаметр оптики</v>
          </cell>
        </row>
        <row r="195">
          <cell r="A195" t="str">
            <v>001115 Диаметр оребрения</v>
          </cell>
        </row>
        <row r="196">
          <cell r="A196" t="str">
            <v>000790 Диаметр основания</v>
          </cell>
        </row>
        <row r="197">
          <cell r="A197" t="str">
            <v>000756 Диаметр отверстия</v>
          </cell>
        </row>
        <row r="198">
          <cell r="A198" t="str">
            <v>001048 Диаметр пильного диска</v>
          </cell>
        </row>
        <row r="199">
          <cell r="A199" t="str">
            <v>001049 Диаметр посадочного отверстия</v>
          </cell>
        </row>
        <row r="200">
          <cell r="A200" t="str">
            <v>000654 Диаметр провода</v>
          </cell>
        </row>
        <row r="201">
          <cell r="A201" t="str">
            <v>001075 Диаметр проволоки</v>
          </cell>
        </row>
        <row r="202">
          <cell r="A202" t="str">
            <v>000920 Диаметр проходного отверстия</v>
          </cell>
        </row>
        <row r="203">
          <cell r="A203" t="str">
            <v>000325 Диаметр резьбы</v>
          </cell>
        </row>
        <row r="204">
          <cell r="A204" t="str">
            <v>000725 Диаметр ролика по ручью</v>
          </cell>
        </row>
        <row r="205">
          <cell r="A205" t="str">
            <v>000362 Диаметр сверления</v>
          </cell>
        </row>
        <row r="206">
          <cell r="A206" t="str">
            <v>000765 Диаметр сечения</v>
          </cell>
        </row>
        <row r="207">
          <cell r="A207" t="str">
            <v>000304 Диаметр стержня</v>
          </cell>
        </row>
        <row r="208">
          <cell r="A208" t="str">
            <v>000280 Диаметр труб</v>
          </cell>
        </row>
        <row r="209">
          <cell r="A209" t="str">
            <v>000338 Диаметр условного прохода</v>
          </cell>
        </row>
        <row r="210">
          <cell r="A210" t="str">
            <v>000073 Диаметр условный</v>
          </cell>
        </row>
        <row r="211">
          <cell r="A211" t="str">
            <v>000270 Диаметр хвостовика</v>
          </cell>
        </row>
        <row r="212">
          <cell r="A212" t="str">
            <v>000605 Диаметр цилиндра</v>
          </cell>
        </row>
        <row r="213">
          <cell r="A213" t="str">
            <v>000094 Диаметр цилиндров</v>
          </cell>
        </row>
        <row r="214">
          <cell r="A214" t="str">
            <v>000291 Диаметр шара</v>
          </cell>
        </row>
        <row r="215">
          <cell r="A215" t="str">
            <v>000827 Диаметр шлифовальных поверхностей</v>
          </cell>
        </row>
        <row r="216">
          <cell r="A216" t="str">
            <v>000096 Диаметр штока</v>
          </cell>
        </row>
        <row r="217">
          <cell r="A217" t="str">
            <v>000095 Диаметр штоков</v>
          </cell>
        </row>
        <row r="218">
          <cell r="A218" t="str">
            <v>000327 Диаметр  корпуса</v>
          </cell>
        </row>
        <row r="219">
          <cell r="A219" t="str">
            <v>000272 Диаметр/ширина</v>
          </cell>
        </row>
        <row r="220">
          <cell r="A220" t="str">
            <v>000199 Диапазон</v>
          </cell>
        </row>
        <row r="221">
          <cell r="A221" t="str">
            <v>001193 Диапазон вакуума</v>
          </cell>
        </row>
        <row r="222">
          <cell r="A222" t="str">
            <v>000334 Диапазон волн</v>
          </cell>
        </row>
        <row r="223">
          <cell r="A223" t="str">
            <v>000608 Диапазон воспроизводимых частот</v>
          </cell>
        </row>
        <row r="224">
          <cell r="A224" t="str">
            <v>000716 Диапазон давления</v>
          </cell>
        </row>
        <row r="225">
          <cell r="A225" t="str">
            <v>001004 Диапазон и точность измерения</v>
          </cell>
        </row>
        <row r="226">
          <cell r="A226" t="str">
            <v>000953 Диапазон изменений</v>
          </cell>
        </row>
        <row r="227">
          <cell r="A227" t="str">
            <v>000297 Диапазон измерений</v>
          </cell>
        </row>
        <row r="228">
          <cell r="A228" t="str">
            <v>000322 Диапазон измерений сопротивления</v>
          </cell>
        </row>
        <row r="229">
          <cell r="A229" t="str">
            <v>000174 Диапазон измерения</v>
          </cell>
        </row>
        <row r="230">
          <cell r="A230" t="str">
            <v>000610 Диапазон измерения глубины</v>
          </cell>
        </row>
        <row r="231">
          <cell r="A231" t="str">
            <v>001015 Диапазон измерения давления</v>
          </cell>
        </row>
        <row r="232">
          <cell r="A232" t="str">
            <v>000698 диапазон измерения смещения</v>
          </cell>
        </row>
        <row r="233">
          <cell r="A233" t="str">
            <v>000420 Диапазон измерения температуры</v>
          </cell>
        </row>
        <row r="234">
          <cell r="A234" t="str">
            <v>000164 Диапазон измеряемого давления</v>
          </cell>
        </row>
        <row r="235">
          <cell r="A235" t="str">
            <v>000249 Диапазон контроля</v>
          </cell>
        </row>
        <row r="236">
          <cell r="A236" t="str">
            <v>001078 Диапазон объема</v>
          </cell>
        </row>
        <row r="237">
          <cell r="A237" t="str">
            <v>000701 Диапазон определения температуры каплепадения</v>
          </cell>
        </row>
        <row r="238">
          <cell r="A238" t="str">
            <v>000329 Диапазон показаний</v>
          </cell>
        </row>
        <row r="239">
          <cell r="A239" t="str">
            <v>000696 Диапазон рабочих частот</v>
          </cell>
        </row>
        <row r="240">
          <cell r="A240" t="str">
            <v>000444 Диапазон сварочного тока</v>
          </cell>
        </row>
        <row r="241">
          <cell r="A241" t="str">
            <v>000398 Диапазон сигнала</v>
          </cell>
        </row>
        <row r="242">
          <cell r="A242" t="str">
            <v>000342 Диапазон температуры</v>
          </cell>
        </row>
        <row r="243">
          <cell r="A243" t="str">
            <v>000688 Диапазон тока сварки</v>
          </cell>
        </row>
        <row r="244">
          <cell r="A244" t="str">
            <v>000252 Диапазон частот</v>
          </cell>
        </row>
        <row r="245">
          <cell r="A245" t="str">
            <v>000397 Диапазон частоты</v>
          </cell>
        </row>
        <row r="246">
          <cell r="A246" t="str">
            <v>000220 Диапозон</v>
          </cell>
        </row>
        <row r="247">
          <cell r="A247" t="str">
            <v>000293 Дискретность</v>
          </cell>
        </row>
        <row r="248">
          <cell r="A248" t="str">
            <v>000630 длина</v>
          </cell>
        </row>
        <row r="249">
          <cell r="A249" t="str">
            <v>000059 Длина</v>
          </cell>
        </row>
        <row r="250">
          <cell r="A250" t="str">
            <v>000519 Длина барабана</v>
          </cell>
        </row>
        <row r="251">
          <cell r="A251" t="str">
            <v>000227 Длина волны</v>
          </cell>
        </row>
        <row r="252">
          <cell r="A252" t="str">
            <v>000906 Длина волня</v>
          </cell>
        </row>
        <row r="253">
          <cell r="A253" t="str">
            <v>000849 Длина волокна</v>
          </cell>
        </row>
        <row r="254">
          <cell r="A254" t="str">
            <v>000540 Длина вылета</v>
          </cell>
        </row>
        <row r="255">
          <cell r="A255" t="str">
            <v>000269 Длина головки</v>
          </cell>
        </row>
        <row r="256">
          <cell r="A256" t="str">
            <v>000142 Длина катушки</v>
          </cell>
        </row>
        <row r="257">
          <cell r="A257" t="str">
            <v>000987 Длина намотки</v>
          </cell>
        </row>
        <row r="258">
          <cell r="A258" t="str">
            <v>000299 Длина ножек</v>
          </cell>
        </row>
        <row r="259">
          <cell r="A259" t="str">
            <v>000364 Длина реза</v>
          </cell>
        </row>
        <row r="260">
          <cell r="A260" t="str">
            <v>000028 Длина резки</v>
          </cell>
        </row>
        <row r="261">
          <cell r="A261" t="str">
            <v>000326 Длина резьбы</v>
          </cell>
        </row>
        <row r="262">
          <cell r="A262" t="str">
            <v>000516 Длина решетки</v>
          </cell>
        </row>
        <row r="263">
          <cell r="A263" t="str">
            <v>000279 Длина рычага рукоятки</v>
          </cell>
        </row>
        <row r="264">
          <cell r="A264" t="str">
            <v>001181 Длина стержня</v>
          </cell>
        </row>
        <row r="265">
          <cell r="A265" t="str">
            <v>000600 Длина струи</v>
          </cell>
        </row>
        <row r="266">
          <cell r="A266" t="str">
            <v>000624 Длина фильтрующего элемента</v>
          </cell>
        </row>
        <row r="267">
          <cell r="A267" t="str">
            <v>001092 Длина цепи</v>
          </cell>
        </row>
        <row r="268">
          <cell r="A268" t="str">
            <v>001176 длина шва</v>
          </cell>
        </row>
        <row r="269">
          <cell r="A269" t="str">
            <v>000025 Длина шерсти</v>
          </cell>
        </row>
        <row r="270">
          <cell r="A270" t="str">
            <v>000086 Длина шнура</v>
          </cell>
        </row>
        <row r="271">
          <cell r="A271" t="str">
            <v>001109 длинна </v>
          </cell>
        </row>
        <row r="272">
          <cell r="A272" t="str">
            <v>000709 Длительность процедуры</v>
          </cell>
        </row>
        <row r="273">
          <cell r="A273" t="str">
            <v>000461 Добавление примесей</v>
          </cell>
        </row>
        <row r="274">
          <cell r="A274" t="str">
            <v>000582 Доля</v>
          </cell>
        </row>
        <row r="275">
          <cell r="A275" t="str">
            <v>000552 Доля %</v>
          </cell>
        </row>
        <row r="276">
          <cell r="A276" t="str">
            <v>000489 Доля веществ</v>
          </cell>
        </row>
        <row r="277">
          <cell r="A277" t="str">
            <v>000497 Доля влаги</v>
          </cell>
        </row>
        <row r="278">
          <cell r="A278" t="str">
            <v>000472 Доля воды</v>
          </cell>
        </row>
        <row r="279">
          <cell r="A279" t="str">
            <v>000482 Доля кусков</v>
          </cell>
        </row>
        <row r="280">
          <cell r="A280" t="str">
            <v>000496 Доля масла</v>
          </cell>
        </row>
        <row r="281">
          <cell r="A281" t="str">
            <v>000077 Доля никотина</v>
          </cell>
        </row>
        <row r="282">
          <cell r="A282" t="str">
            <v>000869 Доля пропилена</v>
          </cell>
        </row>
        <row r="283">
          <cell r="A283" t="str">
            <v>000493 Доля сероводорода</v>
          </cell>
        </row>
        <row r="284">
          <cell r="A284" t="str">
            <v>000483 Доля серы</v>
          </cell>
        </row>
        <row r="285">
          <cell r="A285" t="str">
            <v>000494 Доля соединений</v>
          </cell>
        </row>
        <row r="286">
          <cell r="A286" t="str">
            <v>000043 Доля спирта</v>
          </cell>
        </row>
        <row r="287">
          <cell r="A287" t="str">
            <v>000042 Доля спирта/крепость</v>
          </cell>
        </row>
        <row r="288">
          <cell r="A288" t="str">
            <v>000870 Доля углеводородов</v>
          </cell>
        </row>
        <row r="289">
          <cell r="A289" t="str">
            <v>000495 Доля этилена</v>
          </cell>
        </row>
        <row r="290">
          <cell r="A290" t="str">
            <v>000760 Доп</v>
          </cell>
        </row>
        <row r="291">
          <cell r="A291" t="str">
            <v>000843 Доп. Функции</v>
          </cell>
        </row>
        <row r="292">
          <cell r="A292" t="str">
            <v>000764 Дополнение</v>
          </cell>
        </row>
        <row r="293">
          <cell r="A293" t="str">
            <v>000761 Дополнительно</v>
          </cell>
        </row>
        <row r="294">
          <cell r="A294" t="str">
            <v>000762 Дополнительный</v>
          </cell>
        </row>
        <row r="295">
          <cell r="A295" t="str">
            <v>000824 Допускаемая погрешность</v>
          </cell>
        </row>
        <row r="296">
          <cell r="A296" t="str">
            <v>000283 Допустимая погрешность</v>
          </cell>
        </row>
        <row r="297">
          <cell r="A297" t="str">
            <v>000498 Дорожный рисунок</v>
          </cell>
        </row>
        <row r="298">
          <cell r="A298" t="str">
            <v>000460 Дробление</v>
          </cell>
        </row>
        <row r="299">
          <cell r="A299" t="str">
            <v>000728 Дюйм</v>
          </cell>
        </row>
        <row r="300">
          <cell r="A300" t="str">
            <v>000186 Емкость</v>
          </cell>
        </row>
        <row r="301">
          <cell r="A301" t="str">
            <v>001127 Емкость аккумулятора</v>
          </cell>
        </row>
        <row r="302">
          <cell r="A302" t="str">
            <v>000389 Емкость ковша</v>
          </cell>
        </row>
        <row r="303">
          <cell r="A303" t="str">
            <v>001071 Емкость сети</v>
          </cell>
        </row>
        <row r="304">
          <cell r="A304" t="str">
            <v>000902 Емкость сосуда</v>
          </cell>
        </row>
        <row r="305">
          <cell r="A305" t="str">
            <v>000522 Ёмкость тигля</v>
          </cell>
        </row>
        <row r="306">
          <cell r="A306" t="str">
            <v>000068 Жесткость</v>
          </cell>
        </row>
        <row r="307">
          <cell r="A307" t="str">
            <v>000010 Жирность</v>
          </cell>
        </row>
        <row r="308">
          <cell r="A308" t="str">
            <v>000386 Загрузка белья</v>
          </cell>
        </row>
        <row r="309">
          <cell r="A309" t="str">
            <v>000789 Загрузочная масса</v>
          </cell>
        </row>
        <row r="310">
          <cell r="A310" t="str">
            <v>000837 Замок</v>
          </cell>
        </row>
        <row r="311">
          <cell r="A311" t="str">
            <v>000943 Запас кабеля</v>
          </cell>
        </row>
        <row r="312">
          <cell r="A312" t="str">
            <v>000317 Запоминающий осциллограф</v>
          </cell>
        </row>
        <row r="313">
          <cell r="A313" t="str">
            <v>000177 Зернистость</v>
          </cell>
        </row>
        <row r="314">
          <cell r="A314" t="str">
            <v>000551 Зерно</v>
          </cell>
        </row>
        <row r="315">
          <cell r="A315" t="str">
            <v>000579 Зола</v>
          </cell>
        </row>
        <row r="316">
          <cell r="A316" t="str">
            <v>000459 Зольность</v>
          </cell>
        </row>
        <row r="317">
          <cell r="A317" t="str">
            <v>000900 Избыточное рабочее давление в сосуде</v>
          </cell>
        </row>
        <row r="318">
          <cell r="A318" t="str">
            <v>000739 Изгиб дистальной части вверх</v>
          </cell>
        </row>
        <row r="319">
          <cell r="A319" t="str">
            <v>000114 Изготовление</v>
          </cell>
        </row>
        <row r="320">
          <cell r="A320" t="str">
            <v>000288 Измерение</v>
          </cell>
        </row>
        <row r="321">
          <cell r="A321" t="str">
            <v>000713 Измерение пор до 1000 микрон</v>
          </cell>
        </row>
        <row r="322">
          <cell r="A322" t="str">
            <v>000609 Измерение пройденного расстояния</v>
          </cell>
        </row>
        <row r="323">
          <cell r="A323" t="str">
            <v>000091 Измерение твердости</v>
          </cell>
        </row>
        <row r="324">
          <cell r="A324" t="str">
            <v>000339 Измерение тока</v>
          </cell>
        </row>
        <row r="325">
          <cell r="A325" t="str">
            <v>000981 Измеряемое усилие</v>
          </cell>
        </row>
        <row r="326">
          <cell r="A326" t="str">
            <v>000422 Измеряемый диапазон</v>
          </cell>
        </row>
        <row r="327">
          <cell r="A327" t="str">
            <v>001151 Измеряемый ток</v>
          </cell>
        </row>
        <row r="328">
          <cell r="A328" t="str">
            <v>000211 Изображение</v>
          </cell>
        </row>
        <row r="329">
          <cell r="A329" t="str">
            <v>000887 Изоляция</v>
          </cell>
        </row>
        <row r="330">
          <cell r="A330" t="str">
            <v>000166 Интерфейс</v>
          </cell>
        </row>
        <row r="331">
          <cell r="A331" t="str">
            <v>000466 Интерфейс Flash-накопителя</v>
          </cell>
        </row>
        <row r="332">
          <cell r="A332" t="str">
            <v>000250 Инфракрасный спектр</v>
          </cell>
        </row>
        <row r="333">
          <cell r="A333" t="str">
            <v>000598 исполнение</v>
          </cell>
        </row>
        <row r="334">
          <cell r="A334" t="str">
            <v>000125 Исполнение</v>
          </cell>
        </row>
        <row r="335">
          <cell r="A335" t="str">
            <v>001137 Исполнение прокладок</v>
          </cell>
        </row>
        <row r="336">
          <cell r="A336" t="str">
            <v>000771 Источник света</v>
          </cell>
        </row>
        <row r="337">
          <cell r="A337" t="str">
            <v>000565 Исходный диаметр</v>
          </cell>
        </row>
        <row r="338">
          <cell r="A338" t="str">
            <v>001088 Калибр</v>
          </cell>
        </row>
        <row r="339">
          <cell r="A339" t="str">
            <v>000308 Калибр</v>
          </cell>
        </row>
        <row r="340">
          <cell r="A340" t="str">
            <v>000212 Камера</v>
          </cell>
        </row>
        <row r="341">
          <cell r="A341" t="str">
            <v>000255 Камерность</v>
          </cell>
        </row>
        <row r="342">
          <cell r="A342" t="str">
            <v>000678 Канальность</v>
          </cell>
        </row>
        <row r="343">
          <cell r="A343" t="str">
            <v>000307 Категория</v>
          </cell>
        </row>
        <row r="344">
          <cell r="A344" t="str">
            <v>001090 Категория стали</v>
          </cell>
        </row>
        <row r="345">
          <cell r="A345" t="str">
            <v>000464 Категория упитанности</v>
          </cell>
        </row>
        <row r="346">
          <cell r="A346" t="str">
            <v>000684 Килотонна</v>
          </cell>
        </row>
        <row r="347">
          <cell r="A347" t="str">
            <v>000834 Кинематическая вязкость</v>
          </cell>
        </row>
        <row r="348">
          <cell r="A348" t="str">
            <v>000577 Кислотность</v>
          </cell>
        </row>
        <row r="349">
          <cell r="A349" t="str">
            <v>000003 Класс</v>
          </cell>
        </row>
        <row r="350">
          <cell r="A350" t="str">
            <v>000936 Класс арматурной стали</v>
          </cell>
        </row>
        <row r="351">
          <cell r="A351" t="str">
            <v>001251 Класс вязкости</v>
          </cell>
        </row>
        <row r="352">
          <cell r="A352" t="str">
            <v>000500 Класс защиты</v>
          </cell>
        </row>
        <row r="353">
          <cell r="A353" t="str">
            <v>000665 Класс лазера</v>
          </cell>
        </row>
        <row r="354">
          <cell r="A354" t="str">
            <v>000382 Класс мойки</v>
          </cell>
        </row>
        <row r="355">
          <cell r="A355" t="str">
            <v>000456 Класс нагревостойкости</v>
          </cell>
        </row>
        <row r="356">
          <cell r="A356" t="str">
            <v>000755 Класс напряжения</v>
          </cell>
        </row>
        <row r="357">
          <cell r="A357" t="str">
            <v>000385 Класс отжима</v>
          </cell>
        </row>
        <row r="358">
          <cell r="A358" t="str">
            <v>000108 Класс прочности</v>
          </cell>
        </row>
        <row r="359">
          <cell r="A359" t="str">
            <v>001098 Класс салона</v>
          </cell>
        </row>
        <row r="360">
          <cell r="A360" t="str">
            <v>000384 Класс стирки</v>
          </cell>
        </row>
        <row r="361">
          <cell r="A361" t="str">
            <v>000383 Класс сушки</v>
          </cell>
        </row>
        <row r="362">
          <cell r="A362" t="str">
            <v>000296 Класс точности</v>
          </cell>
        </row>
        <row r="363">
          <cell r="A363" t="str">
            <v>000328 Класс точности</v>
          </cell>
        </row>
        <row r="364">
          <cell r="A364" t="str">
            <v>000492 Классификация</v>
          </cell>
        </row>
        <row r="365">
          <cell r="A365" t="str">
            <v>000614 Климат</v>
          </cell>
        </row>
        <row r="366">
          <cell r="A366" t="str">
            <v>001263 Колесная база</v>
          </cell>
        </row>
        <row r="367">
          <cell r="A367" t="str">
            <v>000146 Количество</v>
          </cell>
        </row>
        <row r="368">
          <cell r="A368" t="str">
            <v>000997 Количество HDD дисков</v>
          </cell>
        </row>
        <row r="369">
          <cell r="A369" t="str">
            <v>000271 Количество в наборе</v>
          </cell>
        </row>
        <row r="370">
          <cell r="A370" t="str">
            <v>000976 Количество в упаковке</v>
          </cell>
        </row>
        <row r="371">
          <cell r="A371" t="str">
            <v>001172 Количество видеовыходов</v>
          </cell>
        </row>
        <row r="372">
          <cell r="A372" t="str">
            <v>000836 Количество волокон</v>
          </cell>
        </row>
        <row r="373">
          <cell r="A373" t="str">
            <v>001020 Количество гнезд</v>
          </cell>
        </row>
        <row r="374">
          <cell r="A374" t="str">
            <v>001066 Количество декад</v>
          </cell>
        </row>
        <row r="375">
          <cell r="A375" t="str">
            <v>001138 Количество жил</v>
          </cell>
        </row>
        <row r="376">
          <cell r="A376" t="str">
            <v>001155 Количество зажимов</v>
          </cell>
        </row>
        <row r="377">
          <cell r="A377" t="str">
            <v>000984 Количество зубьев</v>
          </cell>
        </row>
        <row r="378">
          <cell r="A378" t="str">
            <v>001258 Количество канала</v>
          </cell>
        </row>
        <row r="379">
          <cell r="A379" t="str">
            <v>000184 Количество каналов</v>
          </cell>
        </row>
        <row r="380">
          <cell r="A380" t="str">
            <v>001003 Количество каналов для измерения</v>
          </cell>
        </row>
        <row r="381">
          <cell r="A381" t="str">
            <v>001110 Количество комнат</v>
          </cell>
        </row>
        <row r="382">
          <cell r="A382" t="str">
            <v>000395 Количество контролируемых подвижных составов</v>
          </cell>
        </row>
        <row r="383">
          <cell r="A383" t="str">
            <v>000418 Количество конфорок</v>
          </cell>
        </row>
        <row r="384">
          <cell r="A384" t="str">
            <v>000440 Количество листов</v>
          </cell>
        </row>
        <row r="385">
          <cell r="A385" t="str">
            <v>000970 Количество мест</v>
          </cell>
        </row>
        <row r="386">
          <cell r="A386" t="str">
            <v>000431 Количество модулей</v>
          </cell>
        </row>
        <row r="387">
          <cell r="A387" t="str">
            <v>001013 Количество оборотов</v>
          </cell>
        </row>
        <row r="388">
          <cell r="A388" t="str">
            <v>000426 Количество оборотов шпинделя</v>
          </cell>
        </row>
        <row r="389">
          <cell r="A389" t="str">
            <v>000394 Количество обслуживаемых станций</v>
          </cell>
        </row>
        <row r="390">
          <cell r="A390" t="str">
            <v>001198 количество отверстий </v>
          </cell>
        </row>
        <row r="391">
          <cell r="A391" t="str">
            <v>000236 Количество панелей</v>
          </cell>
        </row>
        <row r="392">
          <cell r="A392" t="str">
            <v>000634 Количество пассажиров</v>
          </cell>
        </row>
        <row r="393">
          <cell r="A393" t="str">
            <v>000367 Количество пикселей</v>
          </cell>
        </row>
        <row r="394">
          <cell r="A394" t="str">
            <v>000975 Количество подключений</v>
          </cell>
        </row>
        <row r="395">
          <cell r="A395" t="str">
            <v>000209 Количество портов</v>
          </cell>
        </row>
        <row r="396">
          <cell r="A396" t="str">
            <v>000591 Количество рабочих мест</v>
          </cell>
        </row>
        <row r="397">
          <cell r="A397" t="str">
            <v>000085 Количество разъемов</v>
          </cell>
        </row>
        <row r="398">
          <cell r="A398" t="str">
            <v>000442 Количество сварочных постов</v>
          </cell>
        </row>
        <row r="399">
          <cell r="A399" t="str">
            <v>001128 Количество секций</v>
          </cell>
        </row>
        <row r="400">
          <cell r="A400" t="str">
            <v>000868 количество скоростей</v>
          </cell>
        </row>
        <row r="401">
          <cell r="A401" t="str">
            <v>000173 Количество ступеней</v>
          </cell>
        </row>
        <row r="402">
          <cell r="A402" t="str">
            <v>000337 Количество тестов</v>
          </cell>
        </row>
        <row r="403">
          <cell r="A403" t="str">
            <v>000207 Количество трубок</v>
          </cell>
        </row>
        <row r="404">
          <cell r="A404" t="str">
            <v>001202 Количество щеток</v>
          </cell>
        </row>
        <row r="405">
          <cell r="A405" t="str">
            <v>000237 Количество элементов</v>
          </cell>
        </row>
        <row r="406">
          <cell r="A406" t="str">
            <v>001129 Количество ярусов</v>
          </cell>
        </row>
        <row r="407">
          <cell r="A407" t="str">
            <v>000413 Количество ячеек</v>
          </cell>
        </row>
        <row r="408">
          <cell r="A408" t="str">
            <v>000354 Количество/сечение жил</v>
          </cell>
        </row>
        <row r="409">
          <cell r="A409" t="str">
            <v>000257 Колличество</v>
          </cell>
        </row>
        <row r="410">
          <cell r="A410" t="str">
            <v>000999 Комлектность</v>
          </cell>
        </row>
        <row r="411">
          <cell r="A411" t="str">
            <v>000366 Комлектующие</v>
          </cell>
        </row>
        <row r="412">
          <cell r="A412" t="str">
            <v>000774 Компектность</v>
          </cell>
        </row>
        <row r="413">
          <cell r="A413" t="str">
            <v>000172 Комплекность</v>
          </cell>
        </row>
        <row r="414">
          <cell r="A414" t="str">
            <v>000314 Комплект</v>
          </cell>
        </row>
        <row r="415">
          <cell r="A415" t="str">
            <v>000365 Комплектация</v>
          </cell>
        </row>
        <row r="416">
          <cell r="A416" t="str">
            <v>001145 Комплектност</v>
          </cell>
        </row>
        <row r="417">
          <cell r="A417" t="str">
            <v>000960 Комплектность</v>
          </cell>
        </row>
        <row r="418">
          <cell r="A418" t="str">
            <v>000083 комплектность</v>
          </cell>
        </row>
        <row r="419">
          <cell r="A419" t="str">
            <v>000034 Комплектность</v>
          </cell>
        </row>
        <row r="420">
          <cell r="A420" t="str">
            <v>001001 комплектность </v>
          </cell>
        </row>
        <row r="421">
          <cell r="A421" t="str">
            <v>000040 Комплектующие</v>
          </cell>
        </row>
        <row r="422">
          <cell r="A422" t="str">
            <v>000645 Комплетность</v>
          </cell>
        </row>
        <row r="423">
          <cell r="A423" t="str">
            <v>000800 кондиционер</v>
          </cell>
        </row>
        <row r="424">
          <cell r="A424" t="str">
            <v>000750 Конструктивное исполнение</v>
          </cell>
        </row>
        <row r="425">
          <cell r="A425" t="str">
            <v>000104 Конструкция</v>
          </cell>
        </row>
        <row r="426">
          <cell r="A426" t="str">
            <v>000831 Конструкция шины</v>
          </cell>
        </row>
        <row r="427">
          <cell r="A427" t="str">
            <v>000766 концентрация</v>
          </cell>
        </row>
        <row r="428">
          <cell r="A428" t="str">
            <v>000473 Концетрация солей</v>
          </cell>
        </row>
        <row r="429">
          <cell r="A429" t="str">
            <v>000572 Коэффицент</v>
          </cell>
        </row>
        <row r="430">
          <cell r="A430" t="str">
            <v>000792 Коэффициент истираемости</v>
          </cell>
        </row>
        <row r="431">
          <cell r="A431" t="str">
            <v>000246 Коэффициент полезного действия</v>
          </cell>
        </row>
        <row r="432">
          <cell r="A432" t="str">
            <v>000554 Крепление</v>
          </cell>
        </row>
        <row r="433">
          <cell r="A433" t="str">
            <v>000044 Крепость</v>
          </cell>
        </row>
        <row r="434">
          <cell r="A434" t="str">
            <v>000049 крепость</v>
          </cell>
        </row>
        <row r="435">
          <cell r="A435" t="str">
            <v>001131 Кромка</v>
          </cell>
        </row>
        <row r="436">
          <cell r="A436" t="str">
            <v>000576 Крупность</v>
          </cell>
        </row>
        <row r="437">
          <cell r="A437" t="str">
            <v>000877 Крупность зерен</v>
          </cell>
        </row>
        <row r="438">
          <cell r="A438" t="str">
            <v>000265 Крутящий момент</v>
          </cell>
        </row>
        <row r="439">
          <cell r="A439" t="str">
            <v>000037 Кручение</v>
          </cell>
        </row>
        <row r="440">
          <cell r="A440" t="str">
            <v>000613 Кузов</v>
          </cell>
        </row>
        <row r="441">
          <cell r="A441" t="str">
            <v>000017 Линейная плотность</v>
          </cell>
        </row>
        <row r="442">
          <cell r="A442" t="str">
            <v>000620 Линейность</v>
          </cell>
        </row>
        <row r="443">
          <cell r="A443" t="str">
            <v>000593 лист</v>
          </cell>
        </row>
        <row r="444">
          <cell r="A444" t="str">
            <v>001191 Локализация оптической части</v>
          </cell>
        </row>
        <row r="445">
          <cell r="A445" t="str">
            <v>000066 макс.рабочее давление</v>
          </cell>
        </row>
        <row r="446">
          <cell r="A446" t="str">
            <v>000251 Максимальная дальность</v>
          </cell>
        </row>
        <row r="447">
          <cell r="A447" t="str">
            <v>000996 Максимальная емкость</v>
          </cell>
        </row>
        <row r="448">
          <cell r="A448" t="str">
            <v>000446 Максимальная мощность при сварке</v>
          </cell>
        </row>
        <row r="449">
          <cell r="A449" t="str">
            <v>000921 Максимальная нагрузка</v>
          </cell>
        </row>
        <row r="450">
          <cell r="A450" t="str">
            <v>000189 Максимальная скорость</v>
          </cell>
        </row>
        <row r="451">
          <cell r="A451" t="str">
            <v>000311 Максимальная толщина</v>
          </cell>
        </row>
        <row r="452">
          <cell r="A452" t="str">
            <v>000897 Максимальная частота</v>
          </cell>
        </row>
        <row r="453">
          <cell r="A453" t="str">
            <v>000844 Максимальное выходное давление</v>
          </cell>
        </row>
        <row r="454">
          <cell r="A454" t="str">
            <v>001067 Максимальное давление</v>
          </cell>
        </row>
        <row r="455">
          <cell r="A455" t="str">
            <v>001010 Максимальное давление на выходе</v>
          </cell>
        </row>
        <row r="456">
          <cell r="A456" t="str">
            <v>000062 Максимальное рабочее давление</v>
          </cell>
        </row>
        <row r="457">
          <cell r="A457" t="str">
            <v>001081 Максимальный внешний диаметр</v>
          </cell>
        </row>
        <row r="458">
          <cell r="A458" t="str">
            <v>001272 Максимальный коммутируемый ток</v>
          </cell>
        </row>
        <row r="459">
          <cell r="A459" t="str">
            <v>001221 Максимальный напор</v>
          </cell>
        </row>
        <row r="460">
          <cell r="A460" t="str">
            <v>000619 Максимальный расход</v>
          </cell>
        </row>
        <row r="461">
          <cell r="A461" t="str">
            <v>000447 Максимальный ток</v>
          </cell>
        </row>
        <row r="462">
          <cell r="A462" t="str">
            <v>000653 Мапка</v>
          </cell>
        </row>
        <row r="463">
          <cell r="A463" t="str">
            <v>000534 марка</v>
          </cell>
        </row>
        <row r="464">
          <cell r="A464" t="str">
            <v>000038 Марка</v>
          </cell>
        </row>
        <row r="465">
          <cell r="A465" t="str">
            <v>000995 Марка / Номер</v>
          </cell>
        </row>
        <row r="466">
          <cell r="A466" t="str">
            <v>001136 Марка паронита</v>
          </cell>
        </row>
        <row r="467">
          <cell r="A467" t="str">
            <v>000520 Марка прочности</v>
          </cell>
        </row>
        <row r="468">
          <cell r="A468" t="str">
            <v>001057 Марка стали</v>
          </cell>
        </row>
        <row r="469">
          <cell r="A469" t="str">
            <v>001102 Марка	</v>
          </cell>
        </row>
        <row r="470">
          <cell r="A470" t="str">
            <v>000491 Марка, сорт</v>
          </cell>
        </row>
        <row r="471">
          <cell r="A471" t="str">
            <v>000356 Марка/Материал</v>
          </cell>
        </row>
        <row r="472">
          <cell r="A472" t="str">
            <v>000852 Марка/размер</v>
          </cell>
        </row>
        <row r="473">
          <cell r="A473" t="str">
            <v>000432 Марка/тип</v>
          </cell>
        </row>
        <row r="474">
          <cell r="A474" t="str">
            <v>000641 Маслоприемник</v>
          </cell>
        </row>
        <row r="475">
          <cell r="A475" t="str">
            <v>001060 масса</v>
          </cell>
        </row>
        <row r="476">
          <cell r="A476" t="str">
            <v>000242 Масса</v>
          </cell>
        </row>
        <row r="477">
          <cell r="A477" t="str">
            <v>000310 Масса взвешивания</v>
          </cell>
        </row>
        <row r="478">
          <cell r="A478" t="str">
            <v>000076 Масса нетто</v>
          </cell>
        </row>
        <row r="479">
          <cell r="A479" t="str">
            <v>000433 Масса погрузки</v>
          </cell>
        </row>
        <row r="480">
          <cell r="A480" t="str">
            <v>000863 масса ротора</v>
          </cell>
        </row>
        <row r="481">
          <cell r="A481" t="str">
            <v>000511 Массовая доля</v>
          </cell>
        </row>
        <row r="482">
          <cell r="A482" t="str">
            <v>000508 Массовая доля алюминия</v>
          </cell>
        </row>
        <row r="483">
          <cell r="A483" t="str">
            <v>000683 Массовая доля аммиака</v>
          </cell>
        </row>
        <row r="484">
          <cell r="A484" t="str">
            <v>000548 Массовая доля воды</v>
          </cell>
        </row>
        <row r="485">
          <cell r="A485" t="str">
            <v>000100 Массовая доля волокон</v>
          </cell>
        </row>
        <row r="486">
          <cell r="A486" t="str">
            <v>000502 Массовая доля железа</v>
          </cell>
        </row>
        <row r="487">
          <cell r="A487" t="str">
            <v>000119 Массовая доля жира</v>
          </cell>
        </row>
        <row r="488">
          <cell r="A488" t="str">
            <v>000876 Массовая доля золота</v>
          </cell>
        </row>
        <row r="489">
          <cell r="A489" t="str">
            <v>000505 Массовая доля меди</v>
          </cell>
        </row>
        <row r="490">
          <cell r="A490" t="str">
            <v>000873 Массовая доля никеля</v>
          </cell>
        </row>
        <row r="491">
          <cell r="A491" t="str">
            <v>000594 Массовая доля оксида магния</v>
          </cell>
        </row>
        <row r="492">
          <cell r="A492" t="str">
            <v>000509 Массовая доля олова</v>
          </cell>
        </row>
        <row r="493">
          <cell r="A493" t="str">
            <v>000592 Массовая доля остатка</v>
          </cell>
        </row>
        <row r="494">
          <cell r="A494" t="str">
            <v>000506 Массовая доля примесей цинка</v>
          </cell>
        </row>
        <row r="495">
          <cell r="A495" t="str">
            <v>000507 Массовая доля свинца</v>
          </cell>
        </row>
        <row r="496">
          <cell r="A496" t="str">
            <v>000875 Массовая доля серебра</v>
          </cell>
        </row>
        <row r="497">
          <cell r="A497" t="str">
            <v>000549 Массовая доля серы</v>
          </cell>
        </row>
        <row r="498">
          <cell r="A498" t="str">
            <v>001244 Массовая доля титана</v>
          </cell>
        </row>
        <row r="499">
          <cell r="A499" t="str">
            <v>000872 Массовая доля урана</v>
          </cell>
        </row>
        <row r="500">
          <cell r="A500" t="str">
            <v>000547 Массовая доля фосфатов</v>
          </cell>
        </row>
        <row r="501">
          <cell r="A501" t="str">
            <v>000510 Массовая доля цинка</v>
          </cell>
        </row>
        <row r="502">
          <cell r="A502" t="str">
            <v>000903 Массовая производительность</v>
          </cell>
        </row>
        <row r="503">
          <cell r="A503" t="str">
            <v>000652 Масштаб</v>
          </cell>
        </row>
        <row r="504">
          <cell r="A504" t="str">
            <v>000070 Матераил изготовления</v>
          </cell>
        </row>
        <row r="505">
          <cell r="A505" t="str">
            <v>000303 Матерал изготовления</v>
          </cell>
        </row>
        <row r="506">
          <cell r="A506" t="str">
            <v>000477 материал</v>
          </cell>
        </row>
        <row r="507">
          <cell r="A507" t="str">
            <v>000078 Материал</v>
          </cell>
        </row>
        <row r="508">
          <cell r="A508" t="str">
            <v>001112 Материал  изготовления</v>
          </cell>
        </row>
        <row r="509">
          <cell r="A509" t="str">
            <v>000768 Материал 1</v>
          </cell>
        </row>
        <row r="510">
          <cell r="A510" t="str">
            <v>000769 Материал 2</v>
          </cell>
        </row>
        <row r="511">
          <cell r="A511" t="str">
            <v>000106 Материал из готовления</v>
          </cell>
        </row>
        <row r="512">
          <cell r="A512" t="str">
            <v>001093 Материал изготовлени</v>
          </cell>
        </row>
        <row r="513">
          <cell r="A513" t="str">
            <v>000130 Материал изготовление</v>
          </cell>
        </row>
        <row r="514">
          <cell r="A514" t="str">
            <v>000047 материал изготовления</v>
          </cell>
        </row>
        <row r="515">
          <cell r="A515" t="str">
            <v>000018 Материал изготовления</v>
          </cell>
        </row>
        <row r="516">
          <cell r="A516" t="str">
            <v>000938 Материал изготовления/тип</v>
          </cell>
        </row>
        <row r="517">
          <cell r="A517" t="str">
            <v>000081 Материал изготовления:</v>
          </cell>
        </row>
        <row r="518">
          <cell r="A518" t="str">
            <v>000137 Материал изготолвения</v>
          </cell>
        </row>
        <row r="519">
          <cell r="A519" t="str">
            <v>000411 Материал нагревательного элемента</v>
          </cell>
        </row>
        <row r="520">
          <cell r="A520" t="str">
            <v>001235 Материал назначение</v>
          </cell>
        </row>
        <row r="521">
          <cell r="A521" t="str">
            <v>000628 Материал назначения</v>
          </cell>
        </row>
        <row r="522">
          <cell r="A522" t="str">
            <v>000305 Материал основания</v>
          </cell>
        </row>
        <row r="523">
          <cell r="A523" t="str">
            <v>000919 Материал отделки</v>
          </cell>
        </row>
        <row r="524">
          <cell r="A524" t="str">
            <v>000309 Материал рукоятки</v>
          </cell>
        </row>
        <row r="525">
          <cell r="A525" t="str">
            <v>000306 Материал сердечника</v>
          </cell>
        </row>
        <row r="526">
          <cell r="A526" t="str">
            <v>000414 Материал эмалированной чаши</v>
          </cell>
        </row>
        <row r="527">
          <cell r="A527" t="str">
            <v>000110 Материар изготовления</v>
          </cell>
        </row>
        <row r="528">
          <cell r="A528" t="str">
            <v>000131 Материл изготовления</v>
          </cell>
        </row>
        <row r="529">
          <cell r="A529" t="str">
            <v>000602 Матреила</v>
          </cell>
        </row>
        <row r="530">
          <cell r="A530" t="str">
            <v>000561 Межосевое расстояние</v>
          </cell>
        </row>
        <row r="531">
          <cell r="A531" t="str">
            <v>000850 Мера массы</v>
          </cell>
        </row>
        <row r="532">
          <cell r="A532" t="str">
            <v>000964 Метериал</v>
          </cell>
        </row>
        <row r="533">
          <cell r="A533" t="str">
            <v>000350 Метод</v>
          </cell>
        </row>
        <row r="534">
          <cell r="A534" t="str">
            <v>000795 Метод демонтажа</v>
          </cell>
        </row>
        <row r="535">
          <cell r="A535" t="str">
            <v>000606 Метод изготовления</v>
          </cell>
        </row>
        <row r="536">
          <cell r="A536" t="str">
            <v>000181 Метод печати</v>
          </cell>
        </row>
        <row r="537">
          <cell r="A537" t="str">
            <v>001225 Метр в секунду</v>
          </cell>
        </row>
        <row r="538">
          <cell r="A538" t="str">
            <v>000574 Микротвердость</v>
          </cell>
        </row>
        <row r="539">
          <cell r="A539" t="str">
            <v>000312 Минимальная толщина</v>
          </cell>
        </row>
        <row r="540">
          <cell r="A540" t="str">
            <v>000625 Минимальное давление</v>
          </cell>
        </row>
        <row r="541">
          <cell r="A541" t="str">
            <v>000779 Модель</v>
          </cell>
        </row>
        <row r="542">
          <cell r="A542" t="str">
            <v>000558 Модуль</v>
          </cell>
        </row>
        <row r="543">
          <cell r="A543" t="str">
            <v>000734 Молярная масса</v>
          </cell>
        </row>
        <row r="544">
          <cell r="A544" t="str">
            <v>000158 Мощность</v>
          </cell>
        </row>
        <row r="545">
          <cell r="A545" t="str">
            <v>001044 мощность </v>
          </cell>
        </row>
        <row r="546">
          <cell r="A546" t="str">
            <v>000454 Мощность двигателя</v>
          </cell>
        </row>
        <row r="547">
          <cell r="A547" t="str">
            <v>000857 Мощность источника питания</v>
          </cell>
        </row>
        <row r="548">
          <cell r="A548" t="str">
            <v>000589 Мощность обогрева</v>
          </cell>
        </row>
        <row r="549">
          <cell r="A549" t="str">
            <v>000588 Мощность охлаждения</v>
          </cell>
        </row>
        <row r="550">
          <cell r="A550" t="str">
            <v>000878 Мощность привода</v>
          </cell>
        </row>
        <row r="551">
          <cell r="A551" t="str">
            <v>001156 Мощность силовой установки</v>
          </cell>
        </row>
        <row r="552">
          <cell r="A552" t="str">
            <v>000818 Мощность турбины</v>
          </cell>
        </row>
        <row r="553">
          <cell r="A553" t="str">
            <v>001059 Мощность установки</v>
          </cell>
        </row>
        <row r="554">
          <cell r="A554" t="str">
            <v>000663 Мощность электродвигателя</v>
          </cell>
        </row>
        <row r="555">
          <cell r="A555" t="str">
            <v>000835 Мощность/объем</v>
          </cell>
        </row>
        <row r="556">
          <cell r="A556" t="str">
            <v>000388 На базе</v>
          </cell>
        </row>
        <row r="557">
          <cell r="A557" t="str">
            <v>000871 Набор</v>
          </cell>
        </row>
        <row r="558">
          <cell r="A558" t="str">
            <v>001142 Наборность</v>
          </cell>
        </row>
        <row r="559">
          <cell r="A559" t="str">
            <v>000277 Нагрузка</v>
          </cell>
        </row>
        <row r="560">
          <cell r="A560" t="str">
            <v>000882 Назаначение</v>
          </cell>
        </row>
        <row r="561">
          <cell r="A561" t="str">
            <v>000368 Назанчение</v>
          </cell>
        </row>
        <row r="562">
          <cell r="A562" t="str">
            <v>001065 Назначвение</v>
          </cell>
        </row>
        <row r="563">
          <cell r="A563" t="str">
            <v>000524 Назначене</v>
          </cell>
        </row>
        <row r="564">
          <cell r="A564" t="str">
            <v>000853 Назначени</v>
          </cell>
        </row>
        <row r="565">
          <cell r="A565" t="str">
            <v>000082 назначение</v>
          </cell>
        </row>
        <row r="566">
          <cell r="A566" t="str">
            <v>000006 Назначение</v>
          </cell>
        </row>
        <row r="567">
          <cell r="A567" t="str">
            <v>001100 назначение </v>
          </cell>
        </row>
        <row r="568">
          <cell r="A568" t="str">
            <v>001012 назначение </v>
          </cell>
        </row>
        <row r="569">
          <cell r="A569" t="str">
            <v>000842 Назначение/Вид</v>
          </cell>
        </row>
        <row r="570">
          <cell r="A570" t="str">
            <v>000926 Назначение/тип</v>
          </cell>
        </row>
        <row r="571">
          <cell r="A571" t="str">
            <v>001226 Назначение2</v>
          </cell>
        </row>
        <row r="572">
          <cell r="A572" t="str">
            <v>001122 назначениеё</v>
          </cell>
        </row>
        <row r="573">
          <cell r="A573" t="str">
            <v>001140 Назначениен</v>
          </cell>
        </row>
        <row r="574">
          <cell r="A574" t="str">
            <v>000033 Назначения</v>
          </cell>
        </row>
        <row r="575">
          <cell r="A575" t="str">
            <v>001000 Назнечение</v>
          </cell>
        </row>
        <row r="576">
          <cell r="A576" t="str">
            <v>000629 Наименование</v>
          </cell>
        </row>
        <row r="577">
          <cell r="A577" t="str">
            <v>000205 Наличие автоответчика</v>
          </cell>
        </row>
        <row r="578">
          <cell r="A578" t="str">
            <v>000412 Наличие антипригарного покрытия</v>
          </cell>
        </row>
        <row r="579">
          <cell r="A579" t="str">
            <v>000419 Наличие гриля</v>
          </cell>
        </row>
        <row r="580">
          <cell r="A580" t="str">
            <v>000230 Наличие колпачка</v>
          </cell>
        </row>
        <row r="581">
          <cell r="A581" t="str">
            <v>000381 Наличие морозильной камеры</v>
          </cell>
        </row>
        <row r="582">
          <cell r="A582" t="str">
            <v>000469 Наличие начинки</v>
          </cell>
        </row>
        <row r="583">
          <cell r="A583" t="str">
            <v>000247 Наличие отверстий</v>
          </cell>
        </row>
        <row r="584">
          <cell r="A584" t="str">
            <v>000206 Наличие спикерфона</v>
          </cell>
        </row>
        <row r="585">
          <cell r="A585" t="str">
            <v>000832 Наличие шипов</v>
          </cell>
        </row>
        <row r="586">
          <cell r="A586" t="str">
            <v>000241 Наличиче средств измерения</v>
          </cell>
        </row>
        <row r="587">
          <cell r="A587" t="str">
            <v>000109 Наначение</v>
          </cell>
        </row>
        <row r="588">
          <cell r="A588" t="str">
            <v>000027 Наполнитель</v>
          </cell>
        </row>
        <row r="589">
          <cell r="A589" t="str">
            <v>000662 Напор</v>
          </cell>
        </row>
        <row r="590">
          <cell r="A590" t="str">
            <v>000656 Направление давления</v>
          </cell>
        </row>
        <row r="591">
          <cell r="A591" t="str">
            <v>000735 Направление обзора</v>
          </cell>
        </row>
        <row r="592">
          <cell r="A592" t="str">
            <v>000462 Направление продуктивности</v>
          </cell>
        </row>
        <row r="593">
          <cell r="A593" t="str">
            <v>001043 напряжение</v>
          </cell>
        </row>
        <row r="594">
          <cell r="A594" t="str">
            <v>000098 Напряжение</v>
          </cell>
        </row>
        <row r="595">
          <cell r="A595" t="str">
            <v>001032 Напряжение изоляции</v>
          </cell>
        </row>
        <row r="596">
          <cell r="A596" t="str">
            <v>000525 Напряжение каната</v>
          </cell>
        </row>
        <row r="597">
          <cell r="A597" t="str">
            <v>001095 Напряжение контактной сети</v>
          </cell>
        </row>
        <row r="598">
          <cell r="A598" t="str">
            <v>001147 напряжение переменного тока</v>
          </cell>
        </row>
        <row r="599">
          <cell r="A599" t="str">
            <v>000448 Напряжение питания</v>
          </cell>
        </row>
        <row r="600">
          <cell r="A600" t="str">
            <v>001027 Напряжение сети</v>
          </cell>
        </row>
        <row r="601">
          <cell r="A601" t="str">
            <v>001231 Напряжение тока</v>
          </cell>
        </row>
        <row r="602">
          <cell r="A602" t="str">
            <v>001124 Напряжения</v>
          </cell>
        </row>
        <row r="603">
          <cell r="A603" t="str">
            <v>000729 Наружная резьба</v>
          </cell>
        </row>
        <row r="604">
          <cell r="A604" t="str">
            <v>000657 Наружний диаметр</v>
          </cell>
        </row>
        <row r="605">
          <cell r="A605" t="str">
            <v>001120 Наружныи диаметр</v>
          </cell>
        </row>
        <row r="606">
          <cell r="A606" t="str">
            <v>001046 наружный диаметр</v>
          </cell>
        </row>
        <row r="607">
          <cell r="A607" t="str">
            <v>000069 Наружный диаметр</v>
          </cell>
        </row>
        <row r="608">
          <cell r="A608" t="str">
            <v>000740 Наружный диаметр вводимый гибкой трубки</v>
          </cell>
        </row>
        <row r="609">
          <cell r="A609" t="str">
            <v>001169 Наружный диаметр гайки</v>
          </cell>
        </row>
        <row r="610">
          <cell r="A610" t="str">
            <v>000155 Наружный диаметр замка</v>
          </cell>
        </row>
        <row r="611">
          <cell r="A611" t="str">
            <v>000767 наружный материал</v>
          </cell>
        </row>
        <row r="612">
          <cell r="A612" t="str">
            <v>000121 Наружынй диаметр</v>
          </cell>
        </row>
        <row r="613">
          <cell r="A613" t="str">
            <v>000349 Настройка</v>
          </cell>
        </row>
        <row r="614">
          <cell r="A614" t="str">
            <v>000470 Начинка</v>
          </cell>
        </row>
        <row r="615">
          <cell r="A615" t="str">
            <v>000101 Нзначения</v>
          </cell>
        </row>
        <row r="616">
          <cell r="A616" t="str">
            <v>001026 Нижний предел измерения</v>
          </cell>
        </row>
        <row r="617">
          <cell r="A617" t="str">
            <v>000972 Номенальный ток</v>
          </cell>
        </row>
        <row r="618">
          <cell r="A618" t="str">
            <v>000235 Номенклатурный шаг</v>
          </cell>
        </row>
        <row r="619">
          <cell r="A619" t="str">
            <v>000111 Номер</v>
          </cell>
        </row>
        <row r="620">
          <cell r="A620" t="str">
            <v>000899 Номер иглы</v>
          </cell>
        </row>
        <row r="621">
          <cell r="A621" t="str">
            <v>000566 Номер изделия</v>
          </cell>
        </row>
        <row r="622">
          <cell r="A622" t="str">
            <v>000039 Номер нити</v>
          </cell>
        </row>
        <row r="623">
          <cell r="A623" t="str">
            <v>000730 Номер профиля</v>
          </cell>
        </row>
        <row r="624">
          <cell r="A624" t="str">
            <v>001053 Номер сетки</v>
          </cell>
        </row>
        <row r="625">
          <cell r="A625" t="str">
            <v>000345 Номер швеллера</v>
          </cell>
        </row>
        <row r="626">
          <cell r="A626" t="str">
            <v>000267 Номинальная выходная мощность</v>
          </cell>
        </row>
        <row r="627">
          <cell r="A627" t="str">
            <v>000099 Номинальная длина ствола</v>
          </cell>
        </row>
        <row r="628">
          <cell r="A628" t="str">
            <v>000457 Номинальная емкость</v>
          </cell>
        </row>
        <row r="629">
          <cell r="A629" t="str">
            <v>001273 Номинальная концентрация</v>
          </cell>
        </row>
        <row r="630">
          <cell r="A630" t="str">
            <v>000445 Номинальная мощность</v>
          </cell>
        </row>
        <row r="631">
          <cell r="A631" t="str">
            <v>001050 Номинальная потребляемая мощность</v>
          </cell>
        </row>
        <row r="632">
          <cell r="A632" t="str">
            <v>000912 Номинальная производительность</v>
          </cell>
        </row>
        <row r="633">
          <cell r="A633" t="str">
            <v>001025 Номинальная сила тока</v>
          </cell>
        </row>
        <row r="634">
          <cell r="A634" t="str">
            <v>000909 Номинальная тепловая мощность</v>
          </cell>
        </row>
        <row r="635">
          <cell r="A635" t="str">
            <v>000754 Номинальная частота</v>
          </cell>
        </row>
        <row r="636">
          <cell r="A636" t="str">
            <v>001019 Номинальное время полного хода выходного органа</v>
          </cell>
        </row>
        <row r="637">
          <cell r="A637" t="str">
            <v>001006 Номинальное выходное напряжение</v>
          </cell>
        </row>
        <row r="638">
          <cell r="A638" t="str">
            <v>000067 Номинальное давление</v>
          </cell>
        </row>
        <row r="639">
          <cell r="A639" t="str">
            <v>000160 Номинальное напряжение</v>
          </cell>
        </row>
        <row r="640">
          <cell r="A640" t="str">
            <v>001030 Номинальное напряжение переменного тока </v>
          </cell>
        </row>
        <row r="641">
          <cell r="A641" t="str">
            <v>001163 Номинальное напряжение постоянного тока</v>
          </cell>
        </row>
        <row r="642">
          <cell r="A642" t="str">
            <v>001023 Номинальное переменное напряжение</v>
          </cell>
        </row>
        <row r="643">
          <cell r="A643" t="str">
            <v>001024 Номинальное постоянное напряжение</v>
          </cell>
        </row>
        <row r="644">
          <cell r="A644" t="str">
            <v>000178 Номинальное сечение проводника</v>
          </cell>
        </row>
        <row r="645">
          <cell r="A645" t="str">
            <v>000458 Номинальное сопротивление</v>
          </cell>
        </row>
        <row r="646">
          <cell r="A646" t="str">
            <v>000858 Номинальное усилие</v>
          </cell>
        </row>
        <row r="647">
          <cell r="A647" t="str">
            <v>001005 Номинальный выходной ток</v>
          </cell>
        </row>
        <row r="648">
          <cell r="A648" t="str">
            <v>000092 Номинальный диаметр</v>
          </cell>
        </row>
        <row r="649">
          <cell r="A649" t="str">
            <v>001018 Номинальный крутящий момент</v>
          </cell>
        </row>
        <row r="650">
          <cell r="A650" t="str">
            <v>000428 Номинальный крутящий момент/усилие</v>
          </cell>
        </row>
        <row r="651">
          <cell r="A651" t="str">
            <v>000809 Номинальный момент силы</v>
          </cell>
        </row>
        <row r="652">
          <cell r="A652" t="str">
            <v>000198 Номинальный объем</v>
          </cell>
        </row>
        <row r="653">
          <cell r="A653" t="str">
            <v>000752 Номинальный первичный ток</v>
          </cell>
        </row>
        <row r="654">
          <cell r="A654" t="str">
            <v>000453 Номинальный сварочный ток</v>
          </cell>
        </row>
        <row r="655">
          <cell r="A655" t="str">
            <v>001045 номинальный ток</v>
          </cell>
        </row>
        <row r="656">
          <cell r="A656" t="str">
            <v>000159 Номинальный ток</v>
          </cell>
        </row>
        <row r="657">
          <cell r="A657" t="str">
            <v>000692 Номинальный ток выхода</v>
          </cell>
        </row>
        <row r="658">
          <cell r="A658" t="str">
            <v>000911 Обводненность</v>
          </cell>
        </row>
        <row r="659">
          <cell r="A659" t="str">
            <v>001105 обеъем</v>
          </cell>
        </row>
        <row r="660">
          <cell r="A660" t="str">
            <v>000197 Область</v>
          </cell>
        </row>
        <row r="661">
          <cell r="A661" t="str">
            <v>000141 Область применения</v>
          </cell>
        </row>
        <row r="662">
          <cell r="A662" t="str">
            <v>000129 обозначение</v>
          </cell>
        </row>
        <row r="663">
          <cell r="A663" t="str">
            <v>000833 Обозначение</v>
          </cell>
        </row>
        <row r="664">
          <cell r="A664" t="str">
            <v>000123 Обозначение резьбы</v>
          </cell>
        </row>
        <row r="665">
          <cell r="A665" t="str">
            <v>000890 Оборот/мин</v>
          </cell>
        </row>
        <row r="666">
          <cell r="A666" t="str">
            <v>000627 Обороты</v>
          </cell>
        </row>
        <row r="667">
          <cell r="A667" t="str">
            <v>000480 Обработка</v>
          </cell>
        </row>
        <row r="668">
          <cell r="A668" t="str">
            <v>000746 Общая длина</v>
          </cell>
        </row>
        <row r="669">
          <cell r="A669" t="str">
            <v>000045 Объеи</v>
          </cell>
        </row>
        <row r="670">
          <cell r="A670" t="str">
            <v>000048 объем</v>
          </cell>
        </row>
        <row r="671">
          <cell r="A671" t="str">
            <v>000041 Объем</v>
          </cell>
        </row>
        <row r="672">
          <cell r="A672" t="str">
            <v>000128 Объём</v>
          </cell>
        </row>
        <row r="673">
          <cell r="A673" t="str">
            <v>001265 Объем аудиозаписи</v>
          </cell>
        </row>
        <row r="674">
          <cell r="A674" t="str">
            <v>000638 Объем бака</v>
          </cell>
        </row>
        <row r="675">
          <cell r="A675" t="str">
            <v>001271 объем барабана</v>
          </cell>
        </row>
        <row r="676">
          <cell r="A676" t="str">
            <v>000424 Объем буфера</v>
          </cell>
        </row>
        <row r="677">
          <cell r="A677" t="str">
            <v>000262 Объем встроенной памяти</v>
          </cell>
        </row>
        <row r="678">
          <cell r="A678" t="str">
            <v>000814 Объем гидроаккумулятора</v>
          </cell>
        </row>
        <row r="679">
          <cell r="A679" t="str">
            <v>000503 Объем графина</v>
          </cell>
        </row>
        <row r="680">
          <cell r="A680" t="str">
            <v>000742 Объем доз</v>
          </cell>
        </row>
        <row r="681">
          <cell r="A681" t="str">
            <v>001203 Объем емкости для крема</v>
          </cell>
        </row>
        <row r="682">
          <cell r="A682" t="str">
            <v>000971 Объем загрузки</v>
          </cell>
        </row>
        <row r="683">
          <cell r="A683" t="str">
            <v>000193 Объем записи</v>
          </cell>
        </row>
        <row r="684">
          <cell r="A684" t="str">
            <v>000711 Объем камеры разделения</v>
          </cell>
        </row>
        <row r="685">
          <cell r="A685" t="str">
            <v>000819 Объем контейнера</v>
          </cell>
        </row>
        <row r="686">
          <cell r="A686" t="str">
            <v>000165 Объем памяти</v>
          </cell>
        </row>
        <row r="687">
          <cell r="A687" t="str">
            <v>000313 Объем разогретого битума</v>
          </cell>
        </row>
        <row r="688">
          <cell r="A688" t="str">
            <v>000649 Объем силикагеля</v>
          </cell>
        </row>
        <row r="689">
          <cell r="A689" t="str">
            <v>000710 Объем собираемой плазмы</v>
          </cell>
        </row>
        <row r="690">
          <cell r="A690" t="str">
            <v>000504 Объем стаканов</v>
          </cell>
        </row>
        <row r="691">
          <cell r="A691" t="str">
            <v>001279 Объем цилиндра</v>
          </cell>
        </row>
        <row r="692">
          <cell r="A692" t="str">
            <v>000626 Объемная производительность</v>
          </cell>
        </row>
        <row r="693">
          <cell r="A693" t="str">
            <v>000941 Объемом</v>
          </cell>
        </row>
        <row r="694">
          <cell r="A694" t="str">
            <v>000161 Обьем</v>
          </cell>
        </row>
        <row r="695">
          <cell r="A695" t="str">
            <v>000963 Обьем бака</v>
          </cell>
        </row>
        <row r="696">
          <cell r="A696" t="str">
            <v>000567 Огнеупорность</v>
          </cell>
        </row>
        <row r="697">
          <cell r="A697" t="str">
            <v>000376 Описание</v>
          </cell>
        </row>
        <row r="698">
          <cell r="A698" t="str">
            <v>000192 Основа</v>
          </cell>
        </row>
        <row r="699">
          <cell r="A699" t="str">
            <v>001111 Отделка</v>
          </cell>
        </row>
        <row r="700">
          <cell r="A700" t="str">
            <v>000360 Относительное отверстие</v>
          </cell>
        </row>
        <row r="701">
          <cell r="A701" t="str">
            <v>000674 Охлаждающая мощность</v>
          </cell>
        </row>
        <row r="702">
          <cell r="A702" t="str">
            <v>000486 Очистка</v>
          </cell>
        </row>
        <row r="703">
          <cell r="A703" t="str">
            <v>000959 Оъем</v>
          </cell>
        </row>
        <row r="704">
          <cell r="A704" t="str">
            <v>000176 Память</v>
          </cell>
        </row>
        <row r="705">
          <cell r="A705" t="str">
            <v>000706 Память для хранения</v>
          </cell>
        </row>
        <row r="706">
          <cell r="A706" t="str">
            <v>000839 Параметр</v>
          </cell>
        </row>
        <row r="707">
          <cell r="A707" t="str">
            <v>000744 параметры</v>
          </cell>
        </row>
        <row r="708">
          <cell r="A708" t="str">
            <v>000259 Параметры</v>
          </cell>
        </row>
        <row r="709">
          <cell r="A709" t="str">
            <v>000243 Паропроизводительность</v>
          </cell>
        </row>
        <row r="710">
          <cell r="A710" t="str">
            <v>000531 Пассажировместимость</v>
          </cell>
        </row>
        <row r="711">
          <cell r="A711" t="str">
            <v>000753 Первичное напряжение</v>
          </cell>
        </row>
        <row r="712">
          <cell r="A712" t="str">
            <v>001036 Первичный номинальный ток</v>
          </cell>
        </row>
        <row r="713">
          <cell r="A713" t="str">
            <v>000563 Передаваемая мощность</v>
          </cell>
        </row>
        <row r="714">
          <cell r="A714" t="str">
            <v>000562 Передаточное число</v>
          </cell>
        </row>
        <row r="715">
          <cell r="A715" t="str">
            <v>000891 Передача</v>
          </cell>
        </row>
        <row r="716">
          <cell r="A716" t="str">
            <v>000931 Перезаряжаемость</v>
          </cell>
        </row>
        <row r="717">
          <cell r="A717" t="str">
            <v>000321 Переменный ток</v>
          </cell>
        </row>
        <row r="718">
          <cell r="A718" t="str">
            <v>000231 Переплет</v>
          </cell>
        </row>
        <row r="719">
          <cell r="A719" t="str">
            <v>000115 Переплетения</v>
          </cell>
        </row>
        <row r="720">
          <cell r="A720" t="str">
            <v>000731 Периодичность применения</v>
          </cell>
        </row>
        <row r="721">
          <cell r="A721" t="str">
            <v>000680 Питание</v>
          </cell>
        </row>
        <row r="722">
          <cell r="A722" t="str">
            <v>001228 плотность</v>
          </cell>
        </row>
        <row r="723">
          <cell r="A723" t="str">
            <v>000986 плотность</v>
          </cell>
        </row>
        <row r="724">
          <cell r="A724" t="str">
            <v>000020 Плотность</v>
          </cell>
        </row>
        <row r="725">
          <cell r="A725" t="str">
            <v>000217 Плотность каналов</v>
          </cell>
        </row>
        <row r="726">
          <cell r="A726" t="str">
            <v>000103 Плотность плетения</v>
          </cell>
        </row>
        <row r="727">
          <cell r="A727" t="str">
            <v>001035 Плотность при 15°C</v>
          </cell>
        </row>
        <row r="728">
          <cell r="A728" t="str">
            <v>001236 Плотность ткани</v>
          </cell>
        </row>
        <row r="729">
          <cell r="A729" t="str">
            <v>000885 Площадь</v>
          </cell>
        </row>
        <row r="730">
          <cell r="A730" t="str">
            <v>000587 Площадь охлаждения</v>
          </cell>
        </row>
        <row r="731">
          <cell r="A731" t="str">
            <v>001166 Площадь очистки</v>
          </cell>
        </row>
        <row r="732">
          <cell r="A732" t="str">
            <v>000979 По составу</v>
          </cell>
        </row>
        <row r="733">
          <cell r="A733" t="str">
            <v>000978 По способу выпуска из баллона</v>
          </cell>
        </row>
        <row r="734">
          <cell r="A734" t="str">
            <v>000977 По температуре применения</v>
          </cell>
        </row>
        <row r="735">
          <cell r="A735" t="str">
            <v>000434 По типа привода</v>
          </cell>
        </row>
        <row r="736">
          <cell r="A736" t="str">
            <v>000661 Подача</v>
          </cell>
        </row>
        <row r="737">
          <cell r="A737" t="str">
            <v>001132 Подвод</v>
          </cell>
        </row>
        <row r="738">
          <cell r="A738" t="str">
            <v>001133 Подвод 2</v>
          </cell>
        </row>
        <row r="739">
          <cell r="A739" t="str">
            <v>000865 Подгруппа</v>
          </cell>
        </row>
        <row r="740">
          <cell r="A740" t="str">
            <v>000968 Поддерживаемые протоколы</v>
          </cell>
        </row>
        <row r="741">
          <cell r="A741" t="str">
            <v>000969 Поддерживаемые типы дисков</v>
          </cell>
        </row>
        <row r="742">
          <cell r="A742" t="str">
            <v>000467 Поддерживаемые Форматы</v>
          </cell>
        </row>
        <row r="743">
          <cell r="A743" t="str">
            <v>000677 Поддерживаемые форматы</v>
          </cell>
        </row>
        <row r="744">
          <cell r="A744" t="str">
            <v>000778 Подраздел</v>
          </cell>
        </row>
        <row r="745">
          <cell r="A745" t="str">
            <v>000801 подушки безопасности</v>
          </cell>
        </row>
        <row r="746">
          <cell r="A746" t="str">
            <v>000538 Показатель огнеупорности</v>
          </cell>
        </row>
        <row r="747">
          <cell r="A747" t="str">
            <v>000135 Покладка</v>
          </cell>
        </row>
        <row r="748">
          <cell r="A748" t="str">
            <v>000149 Покрытие</v>
          </cell>
        </row>
        <row r="749">
          <cell r="A749" t="str">
            <v>000403 Пол</v>
          </cell>
        </row>
        <row r="750">
          <cell r="A750" t="str">
            <v>000770 Поле зрения</v>
          </cell>
        </row>
        <row r="751">
          <cell r="A751" t="str">
            <v>000233 Полная высота</v>
          </cell>
        </row>
        <row r="752">
          <cell r="A752" t="str">
            <v>001173 Полоса рабочих частот</v>
          </cell>
        </row>
        <row r="753">
          <cell r="A753" t="str">
            <v>000575 Помол</v>
          </cell>
        </row>
        <row r="754">
          <cell r="A754" t="str">
            <v>000864 Помол/сорт</v>
          </cell>
        </row>
        <row r="755">
          <cell r="A755" t="str">
            <v>001108 Пористость</v>
          </cell>
        </row>
        <row r="756">
          <cell r="A756" t="str">
            <v>000401 Порода</v>
          </cell>
        </row>
        <row r="757">
          <cell r="A757" t="str">
            <v>000748 Порты</v>
          </cell>
        </row>
        <row r="758">
          <cell r="A758" t="str">
            <v>000190 Поршни</v>
          </cell>
        </row>
        <row r="759">
          <cell r="A759" t="str">
            <v>000983 Посадочное отверствие</v>
          </cell>
        </row>
        <row r="760">
          <cell r="A760" t="str">
            <v>000323 Постоянный ток</v>
          </cell>
        </row>
        <row r="761">
          <cell r="A761" t="str">
            <v>000542 Потребление воздуха</v>
          </cell>
        </row>
        <row r="762">
          <cell r="A762" t="str">
            <v>000647 Потребляемая мощность</v>
          </cell>
        </row>
        <row r="763">
          <cell r="A763" t="str">
            <v>000757 Потребляемость</v>
          </cell>
        </row>
        <row r="764">
          <cell r="A764" t="str">
            <v>000023 Предел взвешивания</v>
          </cell>
        </row>
        <row r="765">
          <cell r="A765" t="str">
            <v>000295 Предел измерений</v>
          </cell>
        </row>
        <row r="766">
          <cell r="A766" t="str">
            <v>000298 Предел измерения</v>
          </cell>
        </row>
        <row r="767">
          <cell r="A767" t="str">
            <v>000084 Предназначение</v>
          </cell>
        </row>
        <row r="768">
          <cell r="A768" t="str">
            <v>000088 предназначение</v>
          </cell>
        </row>
        <row r="769">
          <cell r="A769" t="str">
            <v>000929 Преобразователь на входе</v>
          </cell>
        </row>
        <row r="770">
          <cell r="A770" t="str">
            <v>000930 Преобразователь на выходе</v>
          </cell>
        </row>
        <row r="771">
          <cell r="A771" t="str">
            <v>000922 При вязкости</v>
          </cell>
        </row>
        <row r="772">
          <cell r="A772" t="str">
            <v>000005 Применение</v>
          </cell>
        </row>
        <row r="773">
          <cell r="A773" t="str">
            <v>000036 применение</v>
          </cell>
        </row>
        <row r="774">
          <cell r="A774" t="str">
            <v>001051 Примеси</v>
          </cell>
        </row>
        <row r="775">
          <cell r="A775" t="str">
            <v>000854 Прменение</v>
          </cell>
        </row>
        <row r="776">
          <cell r="A776" t="str">
            <v>000961 Продукт</v>
          </cell>
        </row>
        <row r="777">
          <cell r="A777" t="str">
            <v>001149 Производителность</v>
          </cell>
        </row>
        <row r="778">
          <cell r="A778" t="str">
            <v>000720 Производительная мощность</v>
          </cell>
        </row>
        <row r="779">
          <cell r="A779" t="str">
            <v>000022 Производительность</v>
          </cell>
        </row>
        <row r="780">
          <cell r="A780" t="str">
            <v>000163 производительность по пару - 4кг/час</v>
          </cell>
        </row>
        <row r="781">
          <cell r="A781" t="str">
            <v>000741 Производительность при отпуске газированной воды</v>
          </cell>
        </row>
        <row r="782">
          <cell r="A782" t="str">
            <v>000851 Пролет</v>
          </cell>
        </row>
        <row r="783">
          <cell r="A783" t="str">
            <v>000452 Пропускная способность</v>
          </cell>
        </row>
        <row r="784">
          <cell r="A784" t="str">
            <v>000228 Протяженность</v>
          </cell>
        </row>
        <row r="785">
          <cell r="A785" t="str">
            <v>000261 Профиль</v>
          </cell>
        </row>
        <row r="786">
          <cell r="A786" t="str">
            <v>000781 Проход</v>
          </cell>
        </row>
        <row r="787">
          <cell r="A787" t="str">
            <v>000347 Проход условный</v>
          </cell>
        </row>
        <row r="788">
          <cell r="A788" t="str">
            <v>000051 Процент волокон</v>
          </cell>
        </row>
        <row r="789">
          <cell r="A789" t="str">
            <v>000862 Процент кислоты</v>
          </cell>
        </row>
        <row r="790">
          <cell r="A790" t="str">
            <v>000112 Прочность</v>
          </cell>
        </row>
        <row r="791">
          <cell r="A791" t="str">
            <v>000816 Работоспособность в диапазоне температур</v>
          </cell>
        </row>
        <row r="792">
          <cell r="A792" t="str">
            <v>000745 Рабочая длина</v>
          </cell>
        </row>
        <row r="793">
          <cell r="A793" t="str">
            <v>000723 Рабочая нагрузка</v>
          </cell>
        </row>
        <row r="794">
          <cell r="A794" t="str">
            <v>000618 Рабочая область</v>
          </cell>
        </row>
        <row r="795">
          <cell r="A795" t="str">
            <v>000944 Рабочая память</v>
          </cell>
        </row>
        <row r="796">
          <cell r="A796" t="str">
            <v>000175 Рабочая площадь</v>
          </cell>
        </row>
        <row r="797">
          <cell r="A797" t="str">
            <v>000717 Рабочая среда</v>
          </cell>
        </row>
        <row r="798">
          <cell r="A798" t="str">
            <v>000080 Рабочая температура</v>
          </cell>
        </row>
        <row r="799">
          <cell r="A799" t="str">
            <v>000157 Рабочая частота</v>
          </cell>
        </row>
        <row r="800">
          <cell r="A800" t="str">
            <v>000436 Рабочая ширина резки</v>
          </cell>
        </row>
        <row r="801">
          <cell r="A801" t="str">
            <v>000064 Рабочее давление</v>
          </cell>
        </row>
        <row r="802">
          <cell r="A802" t="str">
            <v>000808 Рабочее напряжение</v>
          </cell>
        </row>
        <row r="803">
          <cell r="A803" t="str">
            <v>000449 Рабочий газ</v>
          </cell>
        </row>
        <row r="804">
          <cell r="A804" t="str">
            <v>000188 Рабочий объем</v>
          </cell>
        </row>
        <row r="805">
          <cell r="A805" t="str">
            <v>000646 Рабочий ток</v>
          </cell>
        </row>
        <row r="806">
          <cell r="A806" t="str">
            <v>001213 рабочий ход штока</v>
          </cell>
        </row>
        <row r="807">
          <cell r="A807" t="str">
            <v>000955 Радиус</v>
          </cell>
        </row>
        <row r="808">
          <cell r="A808" t="str">
            <v>000784 Радиус полива</v>
          </cell>
        </row>
        <row r="809">
          <cell r="A809" t="str">
            <v>000213 Развиваемое усилие</v>
          </cell>
        </row>
        <row r="810">
          <cell r="A810" t="str">
            <v>000777 Раздел</v>
          </cell>
        </row>
        <row r="811">
          <cell r="A811" t="str">
            <v>001085 Размер</v>
          </cell>
        </row>
        <row r="812">
          <cell r="A812" t="str">
            <v>000019 Размер</v>
          </cell>
        </row>
        <row r="813">
          <cell r="A813" t="str">
            <v>001072 Размер высверливания</v>
          </cell>
        </row>
        <row r="814">
          <cell r="A814" t="str">
            <v>000441 Размер листов</v>
          </cell>
        </row>
        <row r="815">
          <cell r="A815" t="str">
            <v>000829 Размер модуля управления</v>
          </cell>
        </row>
        <row r="816">
          <cell r="A816" t="str">
            <v>000828 Размер насосного модуля</v>
          </cell>
        </row>
        <row r="817">
          <cell r="A817" t="str">
            <v>000715 Размер определяемых пор</v>
          </cell>
        </row>
        <row r="818">
          <cell r="A818" t="str">
            <v>000282 Размер под ключ</v>
          </cell>
        </row>
        <row r="819">
          <cell r="A819" t="str">
            <v>001107 Размер пор</v>
          </cell>
        </row>
        <row r="820">
          <cell r="A820" t="str">
            <v>000281 Размер резьбы</v>
          </cell>
        </row>
        <row r="821">
          <cell r="A821" t="str">
            <v>000475 Размер рисунка</v>
          </cell>
        </row>
        <row r="822">
          <cell r="A822" t="str">
            <v>000143 Размер сечения</v>
          </cell>
        </row>
        <row r="823">
          <cell r="A823" t="str">
            <v>000980 Размер стика</v>
          </cell>
        </row>
        <row r="824">
          <cell r="A824" t="str">
            <v>001008 Размер трубы</v>
          </cell>
        </row>
        <row r="825">
          <cell r="A825" t="str">
            <v>001201 Размер туннеля</v>
          </cell>
        </row>
        <row r="826">
          <cell r="A826" t="str">
            <v>000595 Размер щели фильтроэлемента</v>
          </cell>
        </row>
        <row r="827">
          <cell r="A827" t="str">
            <v>000812 Размер ячеек</v>
          </cell>
        </row>
        <row r="828">
          <cell r="A828" t="str">
            <v>001084 Размер ячейки</v>
          </cell>
        </row>
        <row r="829">
          <cell r="A829" t="str">
            <v>000340 Размер/длина</v>
          </cell>
        </row>
        <row r="830">
          <cell r="A830" t="str">
            <v>000797 Размерность</v>
          </cell>
        </row>
        <row r="831">
          <cell r="A831" t="str">
            <v>000087 Размеры</v>
          </cell>
        </row>
        <row r="832">
          <cell r="A832" t="str">
            <v>000583 Размеры раковин</v>
          </cell>
        </row>
        <row r="833">
          <cell r="A833" t="str">
            <v>000584 Размеры чаш</v>
          </cell>
        </row>
        <row r="834">
          <cell r="A834" t="str">
            <v>000351 Разрвыная длина</v>
          </cell>
        </row>
        <row r="835">
          <cell r="A835" t="str">
            <v>000180 Разрешение</v>
          </cell>
        </row>
        <row r="836">
          <cell r="A836" t="str">
            <v>000353 Разрывная длина</v>
          </cell>
        </row>
        <row r="837">
          <cell r="A837" t="str">
            <v>001158 Разрывное усилие</v>
          </cell>
        </row>
        <row r="838">
          <cell r="A838" t="str">
            <v>000697 разряд</v>
          </cell>
        </row>
        <row r="839">
          <cell r="A839" t="str">
            <v>000035 Разряд</v>
          </cell>
        </row>
        <row r="840">
          <cell r="A840" t="str">
            <v>000167 Разъем</v>
          </cell>
        </row>
        <row r="841">
          <cell r="A841" t="str">
            <v>001074 Разъемы</v>
          </cell>
        </row>
        <row r="842">
          <cell r="A842" t="str">
            <v>000965 Расположение</v>
          </cell>
        </row>
        <row r="843">
          <cell r="A843" t="str">
            <v>000232 Расстояние между центрами ниппельных отверстий</v>
          </cell>
        </row>
        <row r="844">
          <cell r="A844" t="str">
            <v>000289 Расстояние низирования</v>
          </cell>
        </row>
        <row r="845">
          <cell r="A845" t="str">
            <v>000949 Рассчетное давление</v>
          </cell>
        </row>
        <row r="846">
          <cell r="A846" t="str">
            <v>000811 Расход</v>
          </cell>
        </row>
        <row r="847">
          <cell r="A847" t="str">
            <v>000689 Расход воды</v>
          </cell>
        </row>
        <row r="848">
          <cell r="A848" t="str">
            <v>000901 Расход газа в нормальных условия на одну горелку</v>
          </cell>
        </row>
        <row r="849">
          <cell r="A849" t="str">
            <v>000910 Расход топлив</v>
          </cell>
        </row>
        <row r="850">
          <cell r="A850" t="str">
            <v>000521 Расход топлива</v>
          </cell>
        </row>
        <row r="851">
          <cell r="A851" t="str">
            <v>000908 расход топлива 160 Нм3/ч (Qнр = 35 МДж/м3)</v>
          </cell>
        </row>
        <row r="852">
          <cell r="A852" t="str">
            <v>000223 Расчетное давление</v>
          </cell>
        </row>
        <row r="853">
          <cell r="A853" t="str">
            <v>000564 Расчетный диаметр</v>
          </cell>
        </row>
        <row r="854">
          <cell r="A854" t="str">
            <v>000714 Расширение 1:20000</v>
          </cell>
        </row>
        <row r="855">
          <cell r="A855" t="str">
            <v>000319 Регулируемая мощность</v>
          </cell>
        </row>
        <row r="856">
          <cell r="A856" t="str">
            <v>000803 Режим обзора</v>
          </cell>
        </row>
        <row r="857">
          <cell r="A857" t="str">
            <v>000712 Режимы мощности</v>
          </cell>
        </row>
        <row r="858">
          <cell r="A858" t="str">
            <v>000316 Рез</v>
          </cell>
        </row>
        <row r="859">
          <cell r="A859" t="str">
            <v>000315 Резка</v>
          </cell>
        </row>
        <row r="860">
          <cell r="A860" t="str">
            <v>000056 Результирующая номинальная линейная плотность</v>
          </cell>
        </row>
        <row r="861">
          <cell r="A861" t="str">
            <v>000124 Резьба</v>
          </cell>
        </row>
        <row r="862">
          <cell r="A862" t="str">
            <v>000156 Резьба соединения</v>
          </cell>
        </row>
        <row r="863">
          <cell r="A863" t="str">
            <v>000113 Рисунок</v>
          </cell>
        </row>
        <row r="864">
          <cell r="A864" t="str">
            <v>000057 Рядность</v>
          </cell>
        </row>
        <row r="865">
          <cell r="A865" t="str">
            <v>000373 Свежесть</v>
          </cell>
        </row>
        <row r="866">
          <cell r="A866" t="str">
            <v>000379 Световой поток</v>
          </cell>
        </row>
        <row r="867">
          <cell r="A867" t="str">
            <v>000218 сегмент</v>
          </cell>
        </row>
        <row r="868">
          <cell r="A868" t="str">
            <v>000162 Сегмент</v>
          </cell>
        </row>
        <row r="869">
          <cell r="A869" t="str">
            <v>000915 Сегмента</v>
          </cell>
        </row>
        <row r="870">
          <cell r="A870" t="str">
            <v>000488 Сезон</v>
          </cell>
        </row>
        <row r="871">
          <cell r="A871" t="str">
            <v>000830 Сезонность</v>
          </cell>
        </row>
        <row r="872">
          <cell r="A872" t="str">
            <v>001268 Семейство</v>
          </cell>
        </row>
        <row r="873">
          <cell r="A873" t="str">
            <v>000225 Серия</v>
          </cell>
        </row>
        <row r="874">
          <cell r="A874" t="str">
            <v>000093 Сечение</v>
          </cell>
        </row>
        <row r="875">
          <cell r="A875" t="str">
            <v>000355 Сечение жил</v>
          </cell>
        </row>
        <row r="876">
          <cell r="A876" t="str">
            <v>000666 Сечения</v>
          </cell>
        </row>
        <row r="877">
          <cell r="A877" t="str">
            <v>000290 Сигнал</v>
          </cell>
        </row>
        <row r="878">
          <cell r="A878" t="str">
            <v>000607 Сила звука</v>
          </cell>
        </row>
        <row r="879">
          <cell r="A879" t="str">
            <v>000529 Сила изолятора</v>
          </cell>
        </row>
        <row r="880">
          <cell r="A880" t="str">
            <v>000152 Сила напряженя</v>
          </cell>
        </row>
        <row r="881">
          <cell r="A881" t="str">
            <v>000632 Сила света</v>
          </cell>
        </row>
        <row r="882">
          <cell r="A882" t="str">
            <v>000256 Сила тока</v>
          </cell>
        </row>
        <row r="883">
          <cell r="A883" t="str">
            <v>000651 Сила тяги</v>
          </cell>
        </row>
        <row r="884">
          <cell r="A884" t="str">
            <v>001079 сила уплотнения</v>
          </cell>
        </row>
        <row r="885">
          <cell r="A885" t="str">
            <v>001152 Система</v>
          </cell>
        </row>
        <row r="886">
          <cell r="A886" t="str">
            <v>000695 Система нагрузки</v>
          </cell>
        </row>
        <row r="887">
          <cell r="A887" t="str">
            <v>000687 Системная плавка на фазу</v>
          </cell>
        </row>
        <row r="888">
          <cell r="A888" t="str">
            <v>000686 Системная частота</v>
          </cell>
        </row>
        <row r="889">
          <cell r="A889" t="str">
            <v>000248 Скорострельность</v>
          </cell>
        </row>
        <row r="890">
          <cell r="A890" t="str">
            <v>000226 Скорость</v>
          </cell>
        </row>
        <row r="891">
          <cell r="A891" t="str">
            <v>000859 Скорость волочения</v>
          </cell>
        </row>
        <row r="892">
          <cell r="A892" t="str">
            <v>000425 Скорость вращения шпинделя</v>
          </cell>
        </row>
        <row r="893">
          <cell r="A893" t="str">
            <v>001204 Скорость вращения щетки</v>
          </cell>
        </row>
        <row r="894">
          <cell r="A894" t="str">
            <v>000541 Скорость всасывания</v>
          </cell>
        </row>
        <row r="895">
          <cell r="A895" t="str">
            <v>000200 Скорость передачи</v>
          </cell>
        </row>
        <row r="896">
          <cell r="A896" t="str">
            <v>001062 Скорость передачи канала</v>
          </cell>
        </row>
        <row r="897">
          <cell r="A897" t="str">
            <v>000635 Скорость перемещения</v>
          </cell>
        </row>
        <row r="898">
          <cell r="A898" t="str">
            <v>000179 Скорость печати</v>
          </cell>
        </row>
        <row r="899">
          <cell r="A899" t="str">
            <v>000892 Скорость подачи</v>
          </cell>
        </row>
        <row r="900">
          <cell r="A900" t="str">
            <v>000015 Скорость потока</v>
          </cell>
        </row>
        <row r="901">
          <cell r="A901" t="str">
            <v>000773 Скорость раскроя</v>
          </cell>
        </row>
        <row r="902">
          <cell r="A902" t="str">
            <v>000578 Скорость счета монет</v>
          </cell>
        </row>
        <row r="903">
          <cell r="A903" t="str">
            <v>000826 Скорость шлифования</v>
          </cell>
        </row>
        <row r="904">
          <cell r="A904" t="str">
            <v>001227 сложения</v>
          </cell>
        </row>
        <row r="905">
          <cell r="A905" t="str">
            <v>000072 Слой</v>
          </cell>
        </row>
        <row r="906">
          <cell r="A906" t="str">
            <v>000012 Содержание</v>
          </cell>
        </row>
        <row r="907">
          <cell r="A907" t="str">
            <v>000727 Содержание алмаза</v>
          </cell>
        </row>
        <row r="908">
          <cell r="A908" t="str">
            <v>000874 Содержание глинозема</v>
          </cell>
        </row>
        <row r="909">
          <cell r="A909" t="str">
            <v>000886 Содержание двуокиси кремния</v>
          </cell>
        </row>
        <row r="910">
          <cell r="A910" t="str">
            <v>000543 Содержание карбоната натрия</v>
          </cell>
        </row>
        <row r="911">
          <cell r="A911" t="str">
            <v>000612 Содержание крахмала</v>
          </cell>
        </row>
        <row r="912">
          <cell r="A912" t="str">
            <v>000879 Содержание кремнезема</v>
          </cell>
        </row>
        <row r="913">
          <cell r="A913" t="str">
            <v>000893 Содержание основного вещества</v>
          </cell>
        </row>
        <row r="914">
          <cell r="A914" t="str">
            <v>000571 Содержание фтористого кальция</v>
          </cell>
        </row>
        <row r="915">
          <cell r="A915" t="str">
            <v>000122 Соединение</v>
          </cell>
        </row>
        <row r="916">
          <cell r="A916" t="str">
            <v>000935 Сопротивление</v>
          </cell>
        </row>
        <row r="917">
          <cell r="A917" t="str">
            <v>000132 сорт</v>
          </cell>
        </row>
        <row r="918">
          <cell r="A918" t="str">
            <v>000001 Сорт</v>
          </cell>
        </row>
        <row r="919">
          <cell r="A919" t="str">
            <v>000840 Сорт/Тип</v>
          </cell>
        </row>
        <row r="920">
          <cell r="A920" t="str">
            <v>000013 состав</v>
          </cell>
        </row>
        <row r="921">
          <cell r="A921" t="str">
            <v>000011 Состав</v>
          </cell>
        </row>
        <row r="922">
          <cell r="A922" t="str">
            <v>001097 Составность</v>
          </cell>
        </row>
        <row r="923">
          <cell r="A923" t="str">
            <v>000208 Способ коммутации</v>
          </cell>
        </row>
        <row r="924">
          <cell r="A924" t="str">
            <v>000183 Способ подключения</v>
          </cell>
        </row>
        <row r="925">
          <cell r="A925" t="str">
            <v>000024 Способ получения</v>
          </cell>
        </row>
        <row r="926">
          <cell r="A926" t="str">
            <v>000655 Способ посадки</v>
          </cell>
        </row>
        <row r="927">
          <cell r="A927" t="str">
            <v>000065 Способ производства</v>
          </cell>
        </row>
        <row r="928">
          <cell r="A928" t="str">
            <v>000031 Способ прядения</v>
          </cell>
        </row>
        <row r="929">
          <cell r="A929" t="str">
            <v>000616 Способ разгрузки</v>
          </cell>
        </row>
        <row r="930">
          <cell r="A930" t="str">
            <v>000437 Способ резки</v>
          </cell>
        </row>
        <row r="931">
          <cell r="A931" t="str">
            <v>001232 Среда обитания</v>
          </cell>
        </row>
        <row r="932">
          <cell r="A932" t="str">
            <v>001141 степень защиты</v>
          </cell>
        </row>
        <row r="933">
          <cell r="A933" t="str">
            <v>000435 Степень секретности</v>
          </cell>
        </row>
        <row r="934">
          <cell r="A934" t="str">
            <v>000846 Стойкость</v>
          </cell>
        </row>
        <row r="935">
          <cell r="A935" t="str">
            <v>000992 Сторона</v>
          </cell>
        </row>
        <row r="936">
          <cell r="A936" t="str">
            <v>000866 Строение</v>
          </cell>
        </row>
        <row r="937">
          <cell r="A937" t="str">
            <v>000623 Ступень</v>
          </cell>
        </row>
        <row r="938">
          <cell r="A938" t="str">
            <v>000391 Тактовая частота</v>
          </cell>
        </row>
        <row r="939">
          <cell r="A939" t="str">
            <v>000030 Тара</v>
          </cell>
        </row>
        <row r="940">
          <cell r="A940" t="str">
            <v>000934 Тарность</v>
          </cell>
        </row>
        <row r="941">
          <cell r="A941" t="str">
            <v>000550 Твердость</v>
          </cell>
        </row>
        <row r="942">
          <cell r="A942" t="str">
            <v>000883 твердость</v>
          </cell>
        </row>
        <row r="943">
          <cell r="A943" t="str">
            <v>000580 Текучесть</v>
          </cell>
        </row>
        <row r="944">
          <cell r="A944" t="str">
            <v>000222 Температура</v>
          </cell>
        </row>
        <row r="945">
          <cell r="A945" t="str">
            <v>000702 Температура (начало/конец) кипения</v>
          </cell>
        </row>
        <row r="946">
          <cell r="A946" t="str">
            <v>000487 Температура застывания</v>
          </cell>
        </row>
        <row r="947">
          <cell r="A947" t="str">
            <v>000817 Температура каплепадения</v>
          </cell>
        </row>
        <row r="948">
          <cell r="A948" t="str">
            <v>000194 Температура кипения</v>
          </cell>
        </row>
        <row r="949">
          <cell r="A949" t="str">
            <v>000733 Температура кипения 97°</v>
          </cell>
        </row>
        <row r="950">
          <cell r="A950" t="str">
            <v>000743 Температура отпускаемой воды</v>
          </cell>
        </row>
        <row r="951">
          <cell r="A951" t="str">
            <v>000758 Температура пара</v>
          </cell>
        </row>
        <row r="952">
          <cell r="A952" t="str">
            <v>000009 Температура плавления</v>
          </cell>
        </row>
        <row r="953">
          <cell r="A953" t="str">
            <v>000913 Температура продукта</v>
          </cell>
        </row>
        <row r="954">
          <cell r="A954" t="str">
            <v>000948 Температура разложения</v>
          </cell>
        </row>
        <row r="955">
          <cell r="A955" t="str">
            <v>000884 Температура размягчения</v>
          </cell>
        </row>
        <row r="956">
          <cell r="A956" t="str">
            <v>000670 Температура эксплуатации</v>
          </cell>
        </row>
        <row r="957">
          <cell r="A957" t="str">
            <v>000581 Температура плавления</v>
          </cell>
        </row>
        <row r="958">
          <cell r="A958" t="str">
            <v>001160 Температурная метка</v>
          </cell>
        </row>
        <row r="959">
          <cell r="A959" t="str">
            <v>000989 Температурный диапазон</v>
          </cell>
        </row>
        <row r="960">
          <cell r="A960" t="str">
            <v>000780 Теплоотдача</v>
          </cell>
        </row>
        <row r="961">
          <cell r="A961" t="str">
            <v>000484 Теплопроводность </v>
          </cell>
        </row>
        <row r="962">
          <cell r="A962" t="str">
            <v>000245 Теплопроизводительность</v>
          </cell>
        </row>
        <row r="963">
          <cell r="A963" t="str">
            <v>000568 Теплостойкость</v>
          </cell>
        </row>
        <row r="964">
          <cell r="A964" t="str">
            <v>000490 Теплота застывания</v>
          </cell>
        </row>
        <row r="965">
          <cell r="A965" t="str">
            <v>000474 Теплота сгорания</v>
          </cell>
        </row>
        <row r="966">
          <cell r="A966" t="str">
            <v>000378 Теплота цвета</v>
          </cell>
        </row>
        <row r="967">
          <cell r="A967" t="str">
            <v>000396 Техническое исполнение</v>
          </cell>
        </row>
        <row r="968">
          <cell r="A968" t="str">
            <v>001170 тим</v>
          </cell>
        </row>
        <row r="969">
          <cell r="A969" t="str">
            <v>000046 тип</v>
          </cell>
        </row>
        <row r="970">
          <cell r="A970" t="str">
            <v>000002 Тип</v>
          </cell>
        </row>
        <row r="971">
          <cell r="A971" t="str">
            <v>000557 тип 1</v>
          </cell>
        </row>
        <row r="972">
          <cell r="A972" t="str">
            <v>000007 Тип 1</v>
          </cell>
        </row>
        <row r="973">
          <cell r="A973" t="str">
            <v>001042 тип 2</v>
          </cell>
        </row>
        <row r="974">
          <cell r="A974" t="str">
            <v>000133 Тип 2</v>
          </cell>
        </row>
        <row r="975">
          <cell r="A975" t="str">
            <v>000888 Тип 3</v>
          </cell>
        </row>
        <row r="976">
          <cell r="A976" t="str">
            <v>001047 Тип SDR</v>
          </cell>
        </row>
        <row r="977">
          <cell r="A977" t="str">
            <v>001017 Тип USB</v>
          </cell>
        </row>
        <row r="978">
          <cell r="A978" t="str">
            <v>000387 Тип базы</v>
          </cell>
        </row>
        <row r="979">
          <cell r="A979" t="str">
            <v>000847 Тип батареи</v>
          </cell>
        </row>
        <row r="980">
          <cell r="A980" t="str">
            <v>000417 Тип варочной панели</v>
          </cell>
        </row>
        <row r="981">
          <cell r="A981" t="str">
            <v>001028 Тип вилки</v>
          </cell>
        </row>
        <row r="982">
          <cell r="A982" t="str">
            <v>000601 Тип возбуждения</v>
          </cell>
        </row>
        <row r="983">
          <cell r="A983" t="str">
            <v>000925 Тип волокна</v>
          </cell>
        </row>
        <row r="984">
          <cell r="A984" t="str">
            <v>000117 Тип ворса</v>
          </cell>
        </row>
        <row r="985">
          <cell r="A985" t="str">
            <v>000515 Тип выходного элемента</v>
          </cell>
        </row>
        <row r="986">
          <cell r="A986" t="str">
            <v>000324 Тип головки</v>
          </cell>
        </row>
        <row r="987">
          <cell r="A987" t="str">
            <v>000416 Тип гриля</v>
          </cell>
        </row>
        <row r="988">
          <cell r="A988" t="str">
            <v>000643 Тип двигателя</v>
          </cell>
        </row>
        <row r="989">
          <cell r="A989" t="str">
            <v>001282 тип действия</v>
          </cell>
        </row>
        <row r="990">
          <cell r="A990" t="str">
            <v>000361 Тип диафрагмы</v>
          </cell>
        </row>
        <row r="991">
          <cell r="A991" t="str">
            <v>001116 Тип заградителя</v>
          </cell>
        </row>
        <row r="992">
          <cell r="A992" t="str">
            <v>000171 Тип защиты</v>
          </cell>
        </row>
        <row r="993">
          <cell r="A993" t="str">
            <v>000333 Тип зева</v>
          </cell>
        </row>
        <row r="994">
          <cell r="A994" t="str">
            <v>000410 Тип измельчителя</v>
          </cell>
        </row>
        <row r="995">
          <cell r="A995" t="str">
            <v>000343 Тип индикации</v>
          </cell>
        </row>
        <row r="996">
          <cell r="A996" t="str">
            <v>000429 Тип исполнения</v>
          </cell>
        </row>
        <row r="997">
          <cell r="A997" t="str">
            <v>000763 Тип калибратора</v>
          </cell>
        </row>
        <row r="998">
          <cell r="A998" t="str">
            <v>000556 Тип карандаша</v>
          </cell>
        </row>
        <row r="999">
          <cell r="A999" t="str">
            <v>000512 Тип катушек</v>
          </cell>
        </row>
        <row r="1000">
          <cell r="A1000" t="str">
            <v>000455 Тип класса</v>
          </cell>
        </row>
        <row r="1001">
          <cell r="A1001" t="str">
            <v>000947 Тип крепления</v>
          </cell>
        </row>
        <row r="1002">
          <cell r="A1002" t="str">
            <v>001248 тип крышки</v>
          </cell>
        </row>
        <row r="1003">
          <cell r="A1003" t="str">
            <v>000375 Тип лампы</v>
          </cell>
        </row>
        <row r="1004">
          <cell r="A1004" t="str">
            <v>000260 Тип лезвия</v>
          </cell>
        </row>
        <row r="1005">
          <cell r="A1005" t="str">
            <v>000664 Тип луча</v>
          </cell>
        </row>
        <row r="1006">
          <cell r="A1006" t="str">
            <v>000932 Тип материала</v>
          </cell>
        </row>
        <row r="1007">
          <cell r="A1007" t="str">
            <v>000330 Тип мембраны</v>
          </cell>
        </row>
        <row r="1008">
          <cell r="A1008" t="str">
            <v>000528 Тип механизама</v>
          </cell>
        </row>
        <row r="1009">
          <cell r="A1009" t="str">
            <v>000344 Тип механизма</v>
          </cell>
        </row>
        <row r="1010">
          <cell r="A1010" t="str">
            <v>000604 Тип мяса</v>
          </cell>
        </row>
        <row r="1011">
          <cell r="A1011" t="str">
            <v>000409 Тип нагревательного элемента</v>
          </cell>
        </row>
        <row r="1012">
          <cell r="A1012" t="str">
            <v>000481 Тип нагрузки</v>
          </cell>
        </row>
        <row r="1013">
          <cell r="A1013" t="str">
            <v>000514 Тип напряжения</v>
          </cell>
        </row>
        <row r="1014">
          <cell r="A1014" t="str">
            <v>000408 Тип насадки</v>
          </cell>
        </row>
        <row r="1015">
          <cell r="A1015" t="str">
            <v>000468 Тип начинки</v>
          </cell>
        </row>
        <row r="1016">
          <cell r="A1016" t="str">
            <v>001002 Тип носителя</v>
          </cell>
        </row>
        <row r="1017">
          <cell r="A1017" t="str">
            <v>001190 Тип оптики</v>
          </cell>
        </row>
        <row r="1018">
          <cell r="A1018" t="str">
            <v>000586 Тип отопления</v>
          </cell>
        </row>
        <row r="1019">
          <cell r="A1019" t="str">
            <v>000377 Тип отражателя</v>
          </cell>
        </row>
        <row r="1020">
          <cell r="A1020" t="str">
            <v>001276 тип очистки </v>
          </cell>
        </row>
        <row r="1021">
          <cell r="A1021" t="str">
            <v>000102 Тип петлей</v>
          </cell>
        </row>
        <row r="1022">
          <cell r="A1022" t="str">
            <v>000185 Тип печати</v>
          </cell>
        </row>
        <row r="1023">
          <cell r="A1023" t="str">
            <v>000407 Тип питания</v>
          </cell>
        </row>
        <row r="1024">
          <cell r="A1024" t="str">
            <v>000918 Тип по назначению</v>
          </cell>
        </row>
        <row r="1025">
          <cell r="A1025" t="str">
            <v>000644 Тип поверхности</v>
          </cell>
        </row>
        <row r="1026">
          <cell r="A1026" t="str">
            <v>000182 Тип подключения</v>
          </cell>
        </row>
        <row r="1027">
          <cell r="A1027" t="str">
            <v>000127 Тип покрытия</v>
          </cell>
        </row>
        <row r="1028">
          <cell r="A1028" t="str">
            <v>000570 Тип посыпки</v>
          </cell>
        </row>
        <row r="1029">
          <cell r="A1029" t="str">
            <v>000276 Тип привода</v>
          </cell>
        </row>
        <row r="1030">
          <cell r="A1030" t="str">
            <v>001249 Тип присоединения</v>
          </cell>
        </row>
        <row r="1031">
          <cell r="A1031" t="str">
            <v>001260 Тип протектора</v>
          </cell>
        </row>
        <row r="1032">
          <cell r="A1032" t="str">
            <v>000404 Тип пылесборника</v>
          </cell>
        </row>
        <row r="1033">
          <cell r="A1033" t="str">
            <v>000320 Тип работы</v>
          </cell>
        </row>
        <row r="1034">
          <cell r="A1034" t="str">
            <v>000014 Тип рабочей части</v>
          </cell>
        </row>
        <row r="1035">
          <cell r="A1035" t="str">
            <v>000210 Тип разъема</v>
          </cell>
        </row>
        <row r="1036">
          <cell r="A1036" t="str">
            <v>001022 Тип резцов</v>
          </cell>
        </row>
        <row r="1037">
          <cell r="A1037" t="str">
            <v>000154 Тип резьбы</v>
          </cell>
        </row>
        <row r="1038">
          <cell r="A1038" t="str">
            <v>001029 Тип розетки</v>
          </cell>
        </row>
        <row r="1039">
          <cell r="A1039" t="str">
            <v>000555 Тип ручки</v>
          </cell>
        </row>
        <row r="1040">
          <cell r="A1040" t="str">
            <v>000301 Тип свивки</v>
          </cell>
        </row>
        <row r="1041">
          <cell r="A1041" t="str">
            <v>000707 Тип сепарации</v>
          </cell>
        </row>
        <row r="1042">
          <cell r="A1042" t="str">
            <v>000097 Тип сечения</v>
          </cell>
        </row>
        <row r="1043">
          <cell r="A1043" t="str">
            <v>000348 Тип соединения</v>
          </cell>
        </row>
        <row r="1044">
          <cell r="A1044" t="str">
            <v>000898 Тип тона</v>
          </cell>
        </row>
        <row r="1045">
          <cell r="A1045" t="str">
            <v>000443 Тип топлива</v>
          </cell>
        </row>
        <row r="1046">
          <cell r="A1046" t="str">
            <v>000286 Тип точности</v>
          </cell>
        </row>
        <row r="1047">
          <cell r="A1047" t="str">
            <v>001233 Тип тюнера</v>
          </cell>
        </row>
        <row r="1048">
          <cell r="A1048" t="str">
            <v>000617 Тип управления</v>
          </cell>
        </row>
        <row r="1049">
          <cell r="A1049" t="str">
            <v>000596 Тип фильтрации</v>
          </cell>
        </row>
        <row r="1050">
          <cell r="A1050" t="str">
            <v>000822 Тип цанги</v>
          </cell>
        </row>
        <row r="1051">
          <cell r="A1051" t="str">
            <v>001089 Тип цепи</v>
          </cell>
        </row>
        <row r="1052">
          <cell r="A1052" t="str">
            <v>000372 Тип цоколя</v>
          </cell>
        </row>
        <row r="1053">
          <cell r="A1053" t="str">
            <v>000463 Тип шерстного покроя</v>
          </cell>
        </row>
        <row r="1054">
          <cell r="A1054" t="str">
            <v>000363 Тип шпинделя</v>
          </cell>
        </row>
        <row r="1055">
          <cell r="A1055" t="str">
            <v>000253 Тип энергии</v>
          </cell>
        </row>
        <row r="1056">
          <cell r="A1056" t="str">
            <v>001254 Тип/Угол</v>
          </cell>
        </row>
        <row r="1057">
          <cell r="A1057" t="str">
            <v>000533 Тип1</v>
          </cell>
        </row>
        <row r="1058">
          <cell r="A1058" t="str">
            <v>000240 Тип2</v>
          </cell>
        </row>
        <row r="1059">
          <cell r="A1059" t="str">
            <v>000224 Типоразмер</v>
          </cell>
        </row>
        <row r="1060">
          <cell r="A1060" t="str">
            <v>000650 Ток</v>
          </cell>
        </row>
        <row r="1061">
          <cell r="A1061" t="str">
            <v>001195 ток нагрузки</v>
          </cell>
        </row>
        <row r="1062">
          <cell r="A1062" t="str">
            <v>000805 Толкающее усилие</v>
          </cell>
        </row>
        <row r="1063">
          <cell r="A1063" t="str">
            <v>000060 Толщина</v>
          </cell>
        </row>
        <row r="1064">
          <cell r="A1064" t="str">
            <v>000848 Толщина волокона</v>
          </cell>
        </row>
        <row r="1065">
          <cell r="A1065" t="str">
            <v>001135 Толщина изоляции</v>
          </cell>
        </row>
        <row r="1066">
          <cell r="A1066" t="str">
            <v>001224 Толщина ленты</v>
          </cell>
        </row>
        <row r="1067">
          <cell r="A1067" t="str">
            <v>001230 Толщина листа</v>
          </cell>
        </row>
        <row r="1068">
          <cell r="A1068" t="str">
            <v>000861 Толщина основы</v>
          </cell>
        </row>
        <row r="1069">
          <cell r="A1069" t="str">
            <v>000642 Толщина пластины</v>
          </cell>
        </row>
        <row r="1070">
          <cell r="A1070" t="str">
            <v>001178 толщина пленки</v>
          </cell>
        </row>
        <row r="1071">
          <cell r="A1071" t="str">
            <v>000302 Толщина покрытия</v>
          </cell>
        </row>
        <row r="1072">
          <cell r="A1072" t="str">
            <v>000700 Толщина срезаемого слоя кожи</v>
          </cell>
        </row>
        <row r="1073">
          <cell r="A1073" t="str">
            <v>000052 Толщина стенки</v>
          </cell>
        </row>
        <row r="1074">
          <cell r="A1074" t="str">
            <v>000675 Толщина ткани</v>
          </cell>
        </row>
        <row r="1075">
          <cell r="A1075" t="str">
            <v>000144 Тольщина</v>
          </cell>
        </row>
        <row r="1076">
          <cell r="A1076" t="str">
            <v>001180 тонкость фильтрации</v>
          </cell>
        </row>
        <row r="1077">
          <cell r="A1077" t="str">
            <v>000238 Топливо</v>
          </cell>
        </row>
        <row r="1078">
          <cell r="A1078" t="str">
            <v>000772 Точность</v>
          </cell>
        </row>
        <row r="1079">
          <cell r="A1079" t="str">
            <v>000889 Трансмисия</v>
          </cell>
        </row>
        <row r="1080">
          <cell r="A1080" t="str">
            <v>000798 Трансмиссия</v>
          </cell>
        </row>
        <row r="1081">
          <cell r="A1081" t="str">
            <v>999997 ТУ</v>
          </cell>
        </row>
        <row r="1082">
          <cell r="A1082" t="str">
            <v>001134 Тумба</v>
          </cell>
        </row>
        <row r="1083">
          <cell r="A1083" t="str">
            <v>000527 Тяговое усиление</v>
          </cell>
        </row>
        <row r="1084">
          <cell r="A1084" t="str">
            <v>000526 Тяговое усилие</v>
          </cell>
        </row>
        <row r="1085">
          <cell r="A1085" t="str">
            <v>000390 Тяговый класс</v>
          </cell>
        </row>
        <row r="1086">
          <cell r="A1086" t="str">
            <v>000287 Увеличение</v>
          </cell>
        </row>
        <row r="1087">
          <cell r="A1087" t="str">
            <v>000284 Увеличение зрительной трубы</v>
          </cell>
        </row>
        <row r="1088">
          <cell r="A1088" t="str">
            <v>000553 Углерод</v>
          </cell>
        </row>
        <row r="1089">
          <cell r="A1089" t="str">
            <v>000214 Угломер</v>
          </cell>
        </row>
        <row r="1090">
          <cell r="A1090" t="str">
            <v>000071 Угол</v>
          </cell>
        </row>
        <row r="1091">
          <cell r="A1091" t="str">
            <v>001054 Угол вершины</v>
          </cell>
        </row>
        <row r="1092">
          <cell r="A1092" t="str">
            <v>000747 Угол обзора</v>
          </cell>
        </row>
        <row r="1093">
          <cell r="A1093" t="str">
            <v>000153 Угол поворота</v>
          </cell>
        </row>
        <row r="1094">
          <cell r="A1094" t="str">
            <v>000736 Угол поле зрения</v>
          </cell>
        </row>
        <row r="1095">
          <cell r="A1095" t="str">
            <v>000737 Угол поле резкозсти</v>
          </cell>
        </row>
        <row r="1096">
          <cell r="A1096" t="str">
            <v>000815 Угол сгиба</v>
          </cell>
        </row>
        <row r="1097">
          <cell r="A1097" t="str">
            <v>000966 Удельная мощность</v>
          </cell>
        </row>
        <row r="1098">
          <cell r="A1098" t="str">
            <v>000810 Удерживающий момент</v>
          </cell>
        </row>
        <row r="1099">
          <cell r="A1099" t="str">
            <v>001076 Украшение</v>
          </cell>
        </row>
        <row r="1100">
          <cell r="A1100" t="str">
            <v>000075 Упаковка</v>
          </cell>
        </row>
        <row r="1101">
          <cell r="A1101" t="str">
            <v>000573 Уплотнение</v>
          </cell>
        </row>
        <row r="1102">
          <cell r="A1102" t="str">
            <v>000896 Уровень звучания</v>
          </cell>
        </row>
        <row r="1103">
          <cell r="A1103" t="str">
            <v>000544 Уровень прочности</v>
          </cell>
        </row>
        <row r="1104">
          <cell r="A1104" t="str">
            <v>000545 Уровень связи</v>
          </cell>
        </row>
        <row r="1105">
          <cell r="A1105" t="str">
            <v>000704 Уровень стимилирующего сигнала</v>
          </cell>
        </row>
        <row r="1106">
          <cell r="A1106" t="str">
            <v>000546 Уровень устойчивости</v>
          </cell>
        </row>
        <row r="1107">
          <cell r="A1107" t="str">
            <v>000266 Уровень шума</v>
          </cell>
        </row>
        <row r="1108">
          <cell r="A1108" t="str">
            <v>000451 Усилие</v>
          </cell>
        </row>
        <row r="1109">
          <cell r="A1109" t="str">
            <v>000796 Усилие натяжения</v>
          </cell>
        </row>
        <row r="1110">
          <cell r="A1110" t="str">
            <v>000799 Усилитель руля</v>
          </cell>
        </row>
        <row r="1111">
          <cell r="A1111" t="str">
            <v>000726 Условное давление</v>
          </cell>
        </row>
        <row r="1112">
          <cell r="A1112" t="str">
            <v>000658 Условное обозначение</v>
          </cell>
        </row>
        <row r="1113">
          <cell r="A1113" t="str">
            <v>000063 Условный диаметр</v>
          </cell>
        </row>
        <row r="1114">
          <cell r="A1114" t="str">
            <v>001196 Условный диаметр колонны</v>
          </cell>
        </row>
        <row r="1115">
          <cell r="A1115" t="str">
            <v>000622 Условный диаметр прохода</v>
          </cell>
        </row>
        <row r="1116">
          <cell r="A1116" t="str">
            <v>000055 условный номер</v>
          </cell>
        </row>
        <row r="1117">
          <cell r="A1117" t="str">
            <v>000107 Условный проход</v>
          </cell>
        </row>
        <row r="1118">
          <cell r="A1118" t="str">
            <v>000708 Фильтрация</v>
          </cell>
        </row>
        <row r="1119">
          <cell r="A1119" t="str">
            <v>000359 Фокусное расстояние</v>
          </cell>
        </row>
        <row r="1120">
          <cell r="A1120" t="str">
            <v>000682 форма</v>
          </cell>
        </row>
        <row r="1121">
          <cell r="A1121" t="str">
            <v>000032 Форма</v>
          </cell>
        </row>
        <row r="1122">
          <cell r="A1122" t="str">
            <v>000134 форма выпуска</v>
          </cell>
        </row>
        <row r="1123">
          <cell r="A1123" t="str">
            <v>000008 Форма выпуска</v>
          </cell>
        </row>
        <row r="1124">
          <cell r="A1124" t="str">
            <v>000278 Форма державки</v>
          </cell>
        </row>
        <row r="1125">
          <cell r="A1125" t="str">
            <v>001207 Форма профиля</v>
          </cell>
        </row>
        <row r="1126">
          <cell r="A1126" t="str">
            <v>001148 Форма сечения</v>
          </cell>
        </row>
        <row r="1127">
          <cell r="A1127" t="str">
            <v>000985 формат</v>
          </cell>
        </row>
        <row r="1128">
          <cell r="A1128" t="str">
            <v>000138 Формат</v>
          </cell>
        </row>
        <row r="1129">
          <cell r="A1129" t="str">
            <v>000993 Формат сигнала</v>
          </cell>
        </row>
        <row r="1130">
          <cell r="A1130" t="str">
            <v>000940 Формат/размер</v>
          </cell>
        </row>
        <row r="1131">
          <cell r="A1131" t="str">
            <v>000838 формата foolscap</v>
          </cell>
        </row>
        <row r="1132">
          <cell r="A1132" t="str">
            <v>000615 Формула</v>
          </cell>
        </row>
        <row r="1133">
          <cell r="A1133" t="str">
            <v>000145 Фракция</v>
          </cell>
        </row>
        <row r="1134">
          <cell r="A1134" t="str">
            <v>001174 Функциональное назначение</v>
          </cell>
        </row>
        <row r="1135">
          <cell r="A1135" t="str">
            <v>000170 Функциональность</v>
          </cell>
        </row>
        <row r="1136">
          <cell r="A1136" t="str">
            <v>000405 Функция отсоса пыли</v>
          </cell>
        </row>
        <row r="1137">
          <cell r="A1137" t="str">
            <v>000776 Характеристика</v>
          </cell>
        </row>
        <row r="1138">
          <cell r="A1138" t="str">
            <v>000954 Характеристики</v>
          </cell>
        </row>
        <row r="1139">
          <cell r="A1139" t="str">
            <v>000804 Ход</v>
          </cell>
        </row>
        <row r="1140">
          <cell r="A1140" t="str">
            <v>000590 Холодопроизводительность</v>
          </cell>
        </row>
        <row r="1141">
          <cell r="A1141" t="str">
            <v>000090 Цвет</v>
          </cell>
        </row>
        <row r="1142">
          <cell r="A1142" t="str">
            <v>000749 Цена деления</v>
          </cell>
        </row>
        <row r="1143">
          <cell r="A1143" t="str">
            <v>000611 Цилиндр</v>
          </cell>
        </row>
        <row r="1144">
          <cell r="A1144" t="str">
            <v>000318 Частота</v>
          </cell>
        </row>
        <row r="1145">
          <cell r="A1145" t="str">
            <v>000187 Частота вращения</v>
          </cell>
        </row>
        <row r="1146">
          <cell r="A1146" t="str">
            <v>001259 Частота вращения электродвигателя</v>
          </cell>
        </row>
        <row r="1147">
          <cell r="A1147" t="str">
            <v>000786 Частота вспышек</v>
          </cell>
        </row>
        <row r="1148">
          <cell r="A1148" t="str">
            <v>000841 Частота применения</v>
          </cell>
        </row>
        <row r="1149">
          <cell r="A1149" t="str">
            <v>000631 Частота сети</v>
          </cell>
        </row>
        <row r="1150">
          <cell r="A1150" t="str">
            <v>000400 Частота сигнала</v>
          </cell>
        </row>
        <row r="1151">
          <cell r="A1151" t="str">
            <v>000703 Частота стимулирующего сигнала</v>
          </cell>
        </row>
        <row r="1152">
          <cell r="A1152" t="str">
            <v>001073 частота тока</v>
          </cell>
        </row>
        <row r="1153">
          <cell r="A1153" t="str">
            <v>000202 Частотный диапазон</v>
          </cell>
        </row>
        <row r="1154">
          <cell r="A1154" t="str">
            <v>000597 Часть</v>
          </cell>
        </row>
        <row r="1155">
          <cell r="A1155" t="str">
            <v>000427 Число картриджей</v>
          </cell>
        </row>
        <row r="1156">
          <cell r="A1156" t="str">
            <v>000821 Число оборотов</v>
          </cell>
        </row>
        <row r="1157">
          <cell r="A1157" t="str">
            <v>001167 Число полюсов</v>
          </cell>
        </row>
        <row r="1158">
          <cell r="A1158" t="str">
            <v>001150 Число рельсов</v>
          </cell>
        </row>
        <row r="1159">
          <cell r="A1159" t="str">
            <v>000927 Чистата сигнала</v>
          </cell>
        </row>
        <row r="1160">
          <cell r="A1160" t="str">
            <v>000633 Чистота</v>
          </cell>
        </row>
        <row r="1161">
          <cell r="A1161" t="str">
            <v>000637 Чистота газа</v>
          </cell>
        </row>
        <row r="1162">
          <cell r="A1162" t="str">
            <v>000203 Чувствительность</v>
          </cell>
        </row>
        <row r="1163">
          <cell r="A1163" t="str">
            <v>000273 Шаг</v>
          </cell>
        </row>
        <row r="1164">
          <cell r="A1164" t="str">
            <v>000914 Шаг резьбы</v>
          </cell>
        </row>
        <row r="1165">
          <cell r="A1165" t="str">
            <v>000967 Шапка 10</v>
          </cell>
        </row>
        <row r="1166">
          <cell r="A1166" t="str">
            <v>000640 Шестерня</v>
          </cell>
        </row>
        <row r="1167">
          <cell r="A1167" t="str">
            <v>000021 Ширина</v>
          </cell>
        </row>
        <row r="1168">
          <cell r="A1168" t="str">
            <v>000718 Ширина 115 мм</v>
          </cell>
        </row>
        <row r="1169">
          <cell r="A1169" t="str">
            <v>001274 Ширина захвата</v>
          </cell>
        </row>
        <row r="1170">
          <cell r="A1170" t="str">
            <v>000639 Ширина зоны уборки</v>
          </cell>
        </row>
        <row r="1171">
          <cell r="A1171" t="str">
            <v>001096 Ширина колеи</v>
          </cell>
        </row>
        <row r="1172">
          <cell r="A1172" t="str">
            <v>000860 Ширина ламинирования</v>
          </cell>
        </row>
        <row r="1173">
          <cell r="A1173" t="str">
            <v>001182 Ширина лезвия</v>
          </cell>
        </row>
        <row r="1174">
          <cell r="A1174" t="str">
            <v>001223 Ширина ленты</v>
          </cell>
        </row>
        <row r="1175">
          <cell r="A1175" t="str">
            <v>000335 Ширина линии</v>
          </cell>
        </row>
        <row r="1176">
          <cell r="A1176" t="str">
            <v>000974 Ширина секции</v>
          </cell>
        </row>
        <row r="1177">
          <cell r="A1177" t="str">
            <v>000672 Ширина скребка</v>
          </cell>
        </row>
        <row r="1178">
          <cell r="A1178" t="str">
            <v>000679 Ширина термобумаги</v>
          </cell>
        </row>
        <row r="1179">
          <cell r="A1179" t="str">
            <v>000973 Ширина траверсы</v>
          </cell>
        </row>
        <row r="1180">
          <cell r="A1180" t="str">
            <v>001177 ширина шва</v>
          </cell>
        </row>
        <row r="1181">
          <cell r="A1181" t="str">
            <v>000671 Ширина щеток</v>
          </cell>
        </row>
        <row r="1182">
          <cell r="A1182" t="str">
            <v>001052 Ширина ячейки</v>
          </cell>
        </row>
        <row r="1183">
          <cell r="A1183" t="str">
            <v>000300 Шкала номинальной длины</v>
          </cell>
        </row>
        <row r="1184">
          <cell r="A1184" t="str">
            <v>000139 Элемент</v>
          </cell>
        </row>
        <row r="1185">
          <cell r="A1185" t="str">
            <v>000785 Энергия вспышки</v>
          </cell>
        </row>
        <row r="1186">
          <cell r="A1186" t="str">
            <v>001200 Энергия рентгеновского излучения</v>
          </cell>
        </row>
        <row r="1187">
          <cell r="A1187" t="str">
            <v>001257 Этажность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_zakupok_SKC_2018"/>
      <sheetName val="Атрибуты товар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Типы действий"/>
    </sheetNames>
    <sheetDataSet>
      <sheetData sheetId="12">
        <row r="1">
          <cell r="A1" t="str">
            <v>добавить</v>
          </cell>
        </row>
        <row r="2">
          <cell r="A2" t="str">
            <v>изменить</v>
          </cell>
        </row>
        <row r="3">
          <cell r="A3" t="str">
            <v>исключить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283"/>
  <sheetViews>
    <sheetView tabSelected="1" zoomScale="70" zoomScaleNormal="70" zoomScalePageLayoutView="0" workbookViewId="0" topLeftCell="B1">
      <pane xSplit="7" ySplit="20" topLeftCell="I21" activePane="bottomRight" state="frozen"/>
      <selection pane="topLeft" activeCell="B1" sqref="B1"/>
      <selection pane="topRight" activeCell="I1" sqref="I1"/>
      <selection pane="bottomLeft" activeCell="B9" sqref="B9"/>
      <selection pane="bottomRight" activeCell="G14" sqref="G14"/>
    </sheetView>
  </sheetViews>
  <sheetFormatPr defaultColWidth="9.140625" defaultRowHeight="19.5" customHeight="1" outlineLevelRow="1"/>
  <cols>
    <col min="1" max="3" width="20.421875" style="25" customWidth="1"/>
    <col min="4" max="4" width="12.28125" style="25" customWidth="1"/>
    <col min="5" max="5" width="20.28125" style="25" customWidth="1"/>
    <col min="6" max="6" width="36.7109375" style="25" customWidth="1"/>
    <col min="7" max="7" width="37.421875" style="25" customWidth="1"/>
    <col min="8" max="8" width="9.421875" style="25" customWidth="1"/>
    <col min="9" max="9" width="21.7109375" style="25" customWidth="1"/>
    <col min="10" max="10" width="14.28125" style="25" customWidth="1"/>
    <col min="11" max="11" width="10.8515625" style="25" customWidth="1"/>
    <col min="12" max="12" width="18.140625" style="25" customWidth="1"/>
    <col min="13" max="13" width="16.28125" style="25" customWidth="1"/>
    <col min="14" max="15" width="18.8515625" style="25" customWidth="1"/>
    <col min="16" max="16" width="19.28125" style="25" customWidth="1"/>
    <col min="17" max="17" width="20.421875" style="25" customWidth="1"/>
    <col min="18" max="18" width="12.28125" style="25" customWidth="1"/>
    <col min="19" max="19" width="19.28125" style="25" customWidth="1"/>
    <col min="20" max="20" width="17.00390625" style="25" customWidth="1"/>
    <col min="21" max="21" width="18.421875" style="25" customWidth="1"/>
    <col min="22" max="22" width="13.421875" style="25" customWidth="1"/>
    <col min="23" max="23" width="15.28125" style="25" customWidth="1"/>
    <col min="24" max="24" width="15.421875" style="25" customWidth="1"/>
    <col min="25" max="26" width="14.421875" style="25" customWidth="1"/>
    <col min="27" max="27" width="12.28125" style="25" customWidth="1"/>
    <col min="28" max="28" width="17.8515625" style="25" customWidth="1"/>
    <col min="29" max="29" width="17.28125" style="25" customWidth="1"/>
    <col min="30" max="30" width="17.140625" style="25" customWidth="1"/>
    <col min="31" max="31" width="13.7109375" style="25" customWidth="1"/>
    <col min="32" max="32" width="16.00390625" style="25" customWidth="1"/>
    <col min="33" max="33" width="17.140625" style="25" customWidth="1"/>
    <col min="34" max="34" width="18.28125" style="25" customWidth="1"/>
    <col min="35" max="35" width="13.7109375" style="25" customWidth="1"/>
    <col min="36" max="36" width="16.00390625" style="25" customWidth="1"/>
    <col min="37" max="37" width="17.140625" style="25" customWidth="1"/>
    <col min="38" max="38" width="18.28125" style="25" customWidth="1"/>
    <col min="39" max="39" width="13.7109375" style="25" customWidth="1"/>
    <col min="40" max="40" width="16.00390625" style="25" customWidth="1"/>
    <col min="41" max="41" width="17.140625" style="25" customWidth="1"/>
    <col min="42" max="42" width="18.28125" style="25" customWidth="1"/>
    <col min="43" max="43" width="13.7109375" style="25" customWidth="1"/>
    <col min="44" max="44" width="16.00390625" style="25" customWidth="1"/>
    <col min="45" max="45" width="17.140625" style="25" customWidth="1"/>
    <col min="46" max="46" width="18.28125" style="25" customWidth="1"/>
    <col min="47" max="47" width="13.7109375" style="25" customWidth="1"/>
    <col min="48" max="48" width="16.00390625" style="25" customWidth="1"/>
    <col min="49" max="49" width="17.140625" style="25" customWidth="1"/>
    <col min="50" max="135" width="18.28125" style="25" customWidth="1"/>
    <col min="136" max="136" width="37.421875" style="25" customWidth="1"/>
    <col min="137" max="137" width="18.28125" style="25" customWidth="1"/>
    <col min="138" max="138" width="17.28125" style="25" customWidth="1"/>
    <col min="139" max="139" width="20.57421875" style="42" customWidth="1"/>
    <col min="140" max="140" width="20.421875" style="42" customWidth="1"/>
    <col min="141" max="141" width="19.421875" style="42" customWidth="1"/>
    <col min="142" max="142" width="14.57421875" style="42" customWidth="1"/>
    <col min="143" max="143" width="12.28125" style="25" customWidth="1"/>
    <col min="144" max="144" width="14.57421875" style="25" customWidth="1"/>
    <col min="145" max="145" width="11.7109375" style="25" customWidth="1"/>
    <col min="146" max="146" width="14.00390625" style="25" customWidth="1"/>
    <col min="147" max="147" width="20.57421875" style="25" customWidth="1"/>
    <col min="148" max="148" width="11.7109375" style="25" customWidth="1"/>
    <col min="149" max="149" width="10.8515625" style="25" customWidth="1"/>
    <col min="150" max="16384" width="9.140625" style="25" customWidth="1"/>
  </cols>
  <sheetData>
    <row r="1" ht="19.5" customHeight="1" hidden="1" outlineLevel="1">
      <c r="G1" s="25" t="s">
        <v>2069</v>
      </c>
    </row>
    <row r="2" ht="19.5" customHeight="1" hidden="1" outlineLevel="1">
      <c r="G2" s="25" t="s">
        <v>2070</v>
      </c>
    </row>
    <row r="3" ht="19.5" customHeight="1" hidden="1" outlineLevel="1"/>
    <row r="4" ht="19.5" customHeight="1" hidden="1" outlineLevel="1">
      <c r="G4" s="25" t="s">
        <v>2071</v>
      </c>
    </row>
    <row r="5" ht="19.5" customHeight="1" hidden="1" outlineLevel="1">
      <c r="G5" s="25" t="s">
        <v>2072</v>
      </c>
    </row>
    <row r="6" ht="19.5" customHeight="1" hidden="1" outlineLevel="1">
      <c r="G6" s="25" t="s">
        <v>2103</v>
      </c>
    </row>
    <row r="7" ht="19.5" customHeight="1" hidden="1" outlineLevel="1">
      <c r="G7" s="25" t="s">
        <v>2113</v>
      </c>
    </row>
    <row r="8" ht="19.5" customHeight="1" hidden="1" outlineLevel="1">
      <c r="G8" s="25" t="s">
        <v>2130</v>
      </c>
    </row>
    <row r="9" ht="19.5" customHeight="1" hidden="1" outlineLevel="1">
      <c r="G9" s="25" t="s">
        <v>2139</v>
      </c>
    </row>
    <row r="10" ht="19.5" customHeight="1" hidden="1" outlineLevel="1">
      <c r="G10" s="25" t="s">
        <v>2142</v>
      </c>
    </row>
    <row r="11" ht="19.5" customHeight="1" hidden="1" outlineLevel="1"/>
    <row r="12" ht="19.5" customHeight="1" collapsed="1"/>
    <row r="13" spans="3:142" s="81" customFormat="1" ht="19.5" customHeight="1">
      <c r="C13" s="82" t="s">
        <v>2143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4"/>
      <c r="EJ13" s="84"/>
      <c r="EK13" s="84"/>
      <c r="EL13" s="84"/>
    </row>
    <row r="14" spans="4:138" ht="19.5" customHeight="1"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</row>
    <row r="15" spans="5:137" ht="19.5" customHeight="1"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</row>
    <row r="16" spans="1:149" ht="19.5" customHeight="1">
      <c r="A16" s="90" t="s">
        <v>2101</v>
      </c>
      <c r="B16" s="64" t="s">
        <v>1591</v>
      </c>
      <c r="C16" s="64" t="s">
        <v>1592</v>
      </c>
      <c r="D16" s="90" t="s">
        <v>31</v>
      </c>
      <c r="E16" s="90" t="s">
        <v>0</v>
      </c>
      <c r="F16" s="90" t="s">
        <v>18</v>
      </c>
      <c r="G16" s="90" t="s">
        <v>19</v>
      </c>
      <c r="H16" s="90" t="s">
        <v>1</v>
      </c>
      <c r="I16" s="90" t="s">
        <v>29</v>
      </c>
      <c r="J16" s="90" t="s">
        <v>7</v>
      </c>
      <c r="K16" s="90" t="s">
        <v>30</v>
      </c>
      <c r="L16" s="90" t="s">
        <v>2</v>
      </c>
      <c r="M16" s="90" t="s">
        <v>9</v>
      </c>
      <c r="N16" s="90" t="s">
        <v>10</v>
      </c>
      <c r="O16" s="90" t="s">
        <v>22</v>
      </c>
      <c r="P16" s="90" t="s">
        <v>16</v>
      </c>
      <c r="Q16" s="90" t="s">
        <v>11</v>
      </c>
      <c r="R16" s="90" t="s">
        <v>697</v>
      </c>
      <c r="S16" s="93" t="s">
        <v>2102</v>
      </c>
      <c r="T16" s="95"/>
      <c r="U16" s="94"/>
      <c r="V16" s="96" t="s">
        <v>17</v>
      </c>
      <c r="W16" s="97"/>
      <c r="X16" s="98"/>
      <c r="Y16" s="90" t="s">
        <v>984</v>
      </c>
      <c r="Z16" s="90" t="s">
        <v>21</v>
      </c>
      <c r="AA16" s="88" t="s">
        <v>23</v>
      </c>
      <c r="AB16" s="89"/>
      <c r="AC16" s="89"/>
      <c r="AD16" s="89"/>
      <c r="AE16" s="88" t="s">
        <v>24</v>
      </c>
      <c r="AF16" s="88"/>
      <c r="AG16" s="88"/>
      <c r="AH16" s="88"/>
      <c r="AI16" s="88" t="s">
        <v>25</v>
      </c>
      <c r="AJ16" s="88"/>
      <c r="AK16" s="88"/>
      <c r="AL16" s="88"/>
      <c r="AM16" s="88" t="s">
        <v>26</v>
      </c>
      <c r="AN16" s="88"/>
      <c r="AO16" s="88"/>
      <c r="AP16" s="88"/>
      <c r="AQ16" s="88" t="s">
        <v>27</v>
      </c>
      <c r="AR16" s="88"/>
      <c r="AS16" s="88"/>
      <c r="AT16" s="88"/>
      <c r="AU16" s="88" t="s">
        <v>28</v>
      </c>
      <c r="AV16" s="88"/>
      <c r="AW16" s="88"/>
      <c r="AX16" s="88"/>
      <c r="AY16" s="88" t="s">
        <v>1596</v>
      </c>
      <c r="AZ16" s="88"/>
      <c r="BA16" s="88"/>
      <c r="BB16" s="88"/>
      <c r="BC16" s="88" t="s">
        <v>1597</v>
      </c>
      <c r="BD16" s="88"/>
      <c r="BE16" s="88"/>
      <c r="BF16" s="88"/>
      <c r="BG16" s="88" t="s">
        <v>1598</v>
      </c>
      <c r="BH16" s="88"/>
      <c r="BI16" s="88"/>
      <c r="BJ16" s="88"/>
      <c r="BK16" s="88" t="s">
        <v>1599</v>
      </c>
      <c r="BL16" s="88"/>
      <c r="BM16" s="88"/>
      <c r="BN16" s="88"/>
      <c r="BO16" s="88" t="s">
        <v>1600</v>
      </c>
      <c r="BP16" s="88"/>
      <c r="BQ16" s="88"/>
      <c r="BR16" s="88"/>
      <c r="BS16" s="88" t="s">
        <v>1625</v>
      </c>
      <c r="BT16" s="88"/>
      <c r="BU16" s="88"/>
      <c r="BV16" s="88"/>
      <c r="BW16" s="88" t="s">
        <v>1626</v>
      </c>
      <c r="BX16" s="88"/>
      <c r="BY16" s="88"/>
      <c r="BZ16" s="88"/>
      <c r="CA16" s="88" t="s">
        <v>1640</v>
      </c>
      <c r="CB16" s="88"/>
      <c r="CC16" s="88"/>
      <c r="CD16" s="88"/>
      <c r="CE16" s="88" t="s">
        <v>1641</v>
      </c>
      <c r="CF16" s="88"/>
      <c r="CG16" s="88"/>
      <c r="CH16" s="88"/>
      <c r="CI16" s="88" t="s">
        <v>1642</v>
      </c>
      <c r="CJ16" s="88"/>
      <c r="CK16" s="88"/>
      <c r="CL16" s="88"/>
      <c r="CM16" s="88" t="s">
        <v>1643</v>
      </c>
      <c r="CN16" s="88"/>
      <c r="CO16" s="88"/>
      <c r="CP16" s="88"/>
      <c r="CQ16" s="88" t="s">
        <v>1644</v>
      </c>
      <c r="CR16" s="88"/>
      <c r="CS16" s="88"/>
      <c r="CT16" s="88"/>
      <c r="CU16" s="88" t="s">
        <v>1645</v>
      </c>
      <c r="CV16" s="88"/>
      <c r="CW16" s="88"/>
      <c r="CX16" s="88"/>
      <c r="CY16" s="88" t="s">
        <v>1646</v>
      </c>
      <c r="CZ16" s="88"/>
      <c r="DA16" s="88"/>
      <c r="DB16" s="88"/>
      <c r="DC16" s="88" t="s">
        <v>1647</v>
      </c>
      <c r="DD16" s="88"/>
      <c r="DE16" s="88"/>
      <c r="DF16" s="88"/>
      <c r="DG16" s="88" t="s">
        <v>1648</v>
      </c>
      <c r="DH16" s="88"/>
      <c r="DI16" s="88"/>
      <c r="DJ16" s="88"/>
      <c r="DK16" s="88" t="s">
        <v>1649</v>
      </c>
      <c r="DL16" s="88"/>
      <c r="DM16" s="88"/>
      <c r="DN16" s="88"/>
      <c r="DO16" s="88" t="s">
        <v>1650</v>
      </c>
      <c r="DP16" s="88"/>
      <c r="DQ16" s="88"/>
      <c r="DR16" s="88"/>
      <c r="DS16" s="88" t="s">
        <v>1651</v>
      </c>
      <c r="DT16" s="88"/>
      <c r="DU16" s="88"/>
      <c r="DV16" s="88"/>
      <c r="DW16" s="88" t="s">
        <v>1652</v>
      </c>
      <c r="DX16" s="88"/>
      <c r="DY16" s="88"/>
      <c r="DZ16" s="88"/>
      <c r="EA16" s="88" t="s">
        <v>1653</v>
      </c>
      <c r="EB16" s="88"/>
      <c r="EC16" s="88"/>
      <c r="ED16" s="88"/>
      <c r="EE16" s="93" t="s">
        <v>865</v>
      </c>
      <c r="EF16" s="95"/>
      <c r="EG16" s="94"/>
      <c r="EH16" s="88" t="s">
        <v>20</v>
      </c>
      <c r="EI16" s="93" t="s">
        <v>891</v>
      </c>
      <c r="EJ16" s="95"/>
      <c r="EK16" s="88" t="s">
        <v>892</v>
      </c>
      <c r="EL16" s="88"/>
      <c r="EM16" s="88"/>
      <c r="EN16" s="88"/>
      <c r="EO16" s="88"/>
      <c r="EP16" s="88"/>
      <c r="EQ16" s="88"/>
      <c r="ER16" s="88"/>
      <c r="ES16" s="88"/>
    </row>
    <row r="17" spans="1:149" ht="19.5" customHeight="1">
      <c r="A17" s="91"/>
      <c r="B17" s="65"/>
      <c r="C17" s="65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62" t="s">
        <v>12</v>
      </c>
      <c r="T17" s="93" t="s">
        <v>13</v>
      </c>
      <c r="U17" s="94"/>
      <c r="V17" s="99"/>
      <c r="W17" s="100"/>
      <c r="X17" s="101"/>
      <c r="Y17" s="91"/>
      <c r="Z17" s="91"/>
      <c r="AA17" s="88" t="s">
        <v>3</v>
      </c>
      <c r="AB17" s="88" t="s">
        <v>4</v>
      </c>
      <c r="AC17" s="88" t="s">
        <v>5</v>
      </c>
      <c r="AD17" s="88" t="s">
        <v>6</v>
      </c>
      <c r="AE17" s="88" t="s">
        <v>3</v>
      </c>
      <c r="AF17" s="88" t="s">
        <v>4</v>
      </c>
      <c r="AG17" s="88" t="s">
        <v>5</v>
      </c>
      <c r="AH17" s="88" t="s">
        <v>6</v>
      </c>
      <c r="AI17" s="88" t="s">
        <v>3</v>
      </c>
      <c r="AJ17" s="88" t="s">
        <v>4</v>
      </c>
      <c r="AK17" s="88" t="s">
        <v>5</v>
      </c>
      <c r="AL17" s="88" t="s">
        <v>6</v>
      </c>
      <c r="AM17" s="88" t="s">
        <v>3</v>
      </c>
      <c r="AN17" s="88" t="s">
        <v>4</v>
      </c>
      <c r="AO17" s="88" t="s">
        <v>5</v>
      </c>
      <c r="AP17" s="88" t="s">
        <v>6</v>
      </c>
      <c r="AQ17" s="88" t="s">
        <v>3</v>
      </c>
      <c r="AR17" s="88" t="s">
        <v>4</v>
      </c>
      <c r="AS17" s="88" t="s">
        <v>5</v>
      </c>
      <c r="AT17" s="88" t="s">
        <v>6</v>
      </c>
      <c r="AU17" s="88" t="s">
        <v>3</v>
      </c>
      <c r="AV17" s="88" t="s">
        <v>4</v>
      </c>
      <c r="AW17" s="88" t="s">
        <v>5</v>
      </c>
      <c r="AX17" s="88" t="s">
        <v>6</v>
      </c>
      <c r="AY17" s="88" t="s">
        <v>3</v>
      </c>
      <c r="AZ17" s="88" t="s">
        <v>4</v>
      </c>
      <c r="BA17" s="88" t="s">
        <v>5</v>
      </c>
      <c r="BB17" s="88" t="s">
        <v>6</v>
      </c>
      <c r="BC17" s="88" t="s">
        <v>3</v>
      </c>
      <c r="BD17" s="88" t="s">
        <v>4</v>
      </c>
      <c r="BE17" s="88" t="s">
        <v>5</v>
      </c>
      <c r="BF17" s="88" t="s">
        <v>6</v>
      </c>
      <c r="BG17" s="88" t="s">
        <v>3</v>
      </c>
      <c r="BH17" s="88" t="s">
        <v>4</v>
      </c>
      <c r="BI17" s="88" t="s">
        <v>5</v>
      </c>
      <c r="BJ17" s="88" t="s">
        <v>6</v>
      </c>
      <c r="BK17" s="88" t="s">
        <v>3</v>
      </c>
      <c r="BL17" s="88" t="s">
        <v>4</v>
      </c>
      <c r="BM17" s="88" t="s">
        <v>5</v>
      </c>
      <c r="BN17" s="88" t="s">
        <v>6</v>
      </c>
      <c r="BO17" s="88" t="s">
        <v>3</v>
      </c>
      <c r="BP17" s="88" t="s">
        <v>4</v>
      </c>
      <c r="BQ17" s="88" t="s">
        <v>5</v>
      </c>
      <c r="BR17" s="88" t="s">
        <v>6</v>
      </c>
      <c r="BS17" s="88" t="s">
        <v>3</v>
      </c>
      <c r="BT17" s="88" t="s">
        <v>4</v>
      </c>
      <c r="BU17" s="88" t="s">
        <v>5</v>
      </c>
      <c r="BV17" s="88" t="s">
        <v>6</v>
      </c>
      <c r="BW17" s="88" t="s">
        <v>3</v>
      </c>
      <c r="BX17" s="88" t="s">
        <v>4</v>
      </c>
      <c r="BY17" s="88" t="s">
        <v>5</v>
      </c>
      <c r="BZ17" s="88" t="s">
        <v>6</v>
      </c>
      <c r="CA17" s="88" t="s">
        <v>3</v>
      </c>
      <c r="CB17" s="88" t="s">
        <v>4</v>
      </c>
      <c r="CC17" s="88" t="s">
        <v>5</v>
      </c>
      <c r="CD17" s="88" t="s">
        <v>6</v>
      </c>
      <c r="CE17" s="88" t="s">
        <v>3</v>
      </c>
      <c r="CF17" s="88" t="s">
        <v>4</v>
      </c>
      <c r="CG17" s="88" t="s">
        <v>5</v>
      </c>
      <c r="CH17" s="88" t="s">
        <v>6</v>
      </c>
      <c r="CI17" s="88" t="s">
        <v>3</v>
      </c>
      <c r="CJ17" s="88" t="s">
        <v>4</v>
      </c>
      <c r="CK17" s="88" t="s">
        <v>5</v>
      </c>
      <c r="CL17" s="88" t="s">
        <v>6</v>
      </c>
      <c r="CM17" s="88" t="s">
        <v>3</v>
      </c>
      <c r="CN17" s="88" t="s">
        <v>4</v>
      </c>
      <c r="CO17" s="88" t="s">
        <v>5</v>
      </c>
      <c r="CP17" s="88" t="s">
        <v>6</v>
      </c>
      <c r="CQ17" s="88" t="s">
        <v>3</v>
      </c>
      <c r="CR17" s="88" t="s">
        <v>4</v>
      </c>
      <c r="CS17" s="88" t="s">
        <v>5</v>
      </c>
      <c r="CT17" s="88" t="s">
        <v>6</v>
      </c>
      <c r="CU17" s="88" t="s">
        <v>3</v>
      </c>
      <c r="CV17" s="88" t="s">
        <v>4</v>
      </c>
      <c r="CW17" s="88" t="s">
        <v>5</v>
      </c>
      <c r="CX17" s="88" t="s">
        <v>6</v>
      </c>
      <c r="CY17" s="88" t="s">
        <v>3</v>
      </c>
      <c r="CZ17" s="88" t="s">
        <v>4</v>
      </c>
      <c r="DA17" s="88" t="s">
        <v>5</v>
      </c>
      <c r="DB17" s="88" t="s">
        <v>6</v>
      </c>
      <c r="DC17" s="88" t="s">
        <v>3</v>
      </c>
      <c r="DD17" s="88" t="s">
        <v>4</v>
      </c>
      <c r="DE17" s="88" t="s">
        <v>5</v>
      </c>
      <c r="DF17" s="88" t="s">
        <v>6</v>
      </c>
      <c r="DG17" s="88" t="s">
        <v>3</v>
      </c>
      <c r="DH17" s="88" t="s">
        <v>4</v>
      </c>
      <c r="DI17" s="88" t="s">
        <v>5</v>
      </c>
      <c r="DJ17" s="88" t="s">
        <v>6</v>
      </c>
      <c r="DK17" s="88" t="s">
        <v>3</v>
      </c>
      <c r="DL17" s="88" t="s">
        <v>4</v>
      </c>
      <c r="DM17" s="88" t="s">
        <v>5</v>
      </c>
      <c r="DN17" s="88" t="s">
        <v>6</v>
      </c>
      <c r="DO17" s="88" t="s">
        <v>3</v>
      </c>
      <c r="DP17" s="88" t="s">
        <v>4</v>
      </c>
      <c r="DQ17" s="88" t="s">
        <v>5</v>
      </c>
      <c r="DR17" s="88" t="s">
        <v>6</v>
      </c>
      <c r="DS17" s="88" t="s">
        <v>3</v>
      </c>
      <c r="DT17" s="88" t="s">
        <v>4</v>
      </c>
      <c r="DU17" s="88" t="s">
        <v>5</v>
      </c>
      <c r="DV17" s="88" t="s">
        <v>6</v>
      </c>
      <c r="DW17" s="88" t="s">
        <v>3</v>
      </c>
      <c r="DX17" s="88" t="s">
        <v>4</v>
      </c>
      <c r="DY17" s="88" t="s">
        <v>5</v>
      </c>
      <c r="DZ17" s="88" t="s">
        <v>6</v>
      </c>
      <c r="EA17" s="88" t="s">
        <v>3</v>
      </c>
      <c r="EB17" s="88" t="s">
        <v>4</v>
      </c>
      <c r="EC17" s="88" t="s">
        <v>5</v>
      </c>
      <c r="ED17" s="88" t="s">
        <v>6</v>
      </c>
      <c r="EE17" s="88" t="s">
        <v>3</v>
      </c>
      <c r="EF17" s="88" t="s">
        <v>5</v>
      </c>
      <c r="EG17" s="88" t="s">
        <v>1531</v>
      </c>
      <c r="EH17" s="88"/>
      <c r="EI17" s="88" t="s">
        <v>893</v>
      </c>
      <c r="EJ17" s="93" t="s">
        <v>894</v>
      </c>
      <c r="EK17" s="88" t="s">
        <v>895</v>
      </c>
      <c r="EL17" s="88"/>
      <c r="EM17" s="88"/>
      <c r="EN17" s="88" t="s">
        <v>896</v>
      </c>
      <c r="EO17" s="88"/>
      <c r="EP17" s="88"/>
      <c r="EQ17" s="88" t="s">
        <v>897</v>
      </c>
      <c r="ER17" s="88"/>
      <c r="ES17" s="88"/>
    </row>
    <row r="18" spans="1:149" s="26" customFormat="1" ht="19.5" customHeight="1">
      <c r="A18" s="92"/>
      <c r="B18" s="66"/>
      <c r="C18" s="66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62" t="s">
        <v>14</v>
      </c>
      <c r="T18" s="62" t="s">
        <v>15</v>
      </c>
      <c r="U18" s="62" t="s">
        <v>14</v>
      </c>
      <c r="V18" s="62" t="s">
        <v>703</v>
      </c>
      <c r="W18" s="62" t="s">
        <v>704</v>
      </c>
      <c r="X18" s="62" t="s">
        <v>705</v>
      </c>
      <c r="Y18" s="92"/>
      <c r="Z18" s="92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93"/>
      <c r="EK18" s="85" t="s">
        <v>898</v>
      </c>
      <c r="EL18" s="85" t="s">
        <v>899</v>
      </c>
      <c r="EM18" s="85" t="s">
        <v>900</v>
      </c>
      <c r="EN18" s="85" t="s">
        <v>898</v>
      </c>
      <c r="EO18" s="85" t="s">
        <v>899</v>
      </c>
      <c r="EP18" s="85" t="s">
        <v>900</v>
      </c>
      <c r="EQ18" s="85" t="s">
        <v>898</v>
      </c>
      <c r="ER18" s="85" t="s">
        <v>899</v>
      </c>
      <c r="ES18" s="85" t="s">
        <v>900</v>
      </c>
    </row>
    <row r="19" spans="1:149" s="26" customFormat="1" ht="19.5" customHeight="1">
      <c r="A19" s="62" t="s">
        <v>718</v>
      </c>
      <c r="B19" s="66" t="s">
        <v>719</v>
      </c>
      <c r="C19" s="66" t="s">
        <v>721</v>
      </c>
      <c r="D19" s="66" t="s">
        <v>701</v>
      </c>
      <c r="E19" s="66" t="s">
        <v>702</v>
      </c>
      <c r="F19" s="66" t="s">
        <v>722</v>
      </c>
      <c r="G19" s="66" t="s">
        <v>723</v>
      </c>
      <c r="H19" s="66" t="s">
        <v>724</v>
      </c>
      <c r="I19" s="66" t="s">
        <v>725</v>
      </c>
      <c r="J19" s="66" t="s">
        <v>720</v>
      </c>
      <c r="K19" s="66" t="s">
        <v>726</v>
      </c>
      <c r="L19" s="66" t="s">
        <v>706</v>
      </c>
      <c r="M19" s="66" t="s">
        <v>727</v>
      </c>
      <c r="N19" s="66" t="s">
        <v>728</v>
      </c>
      <c r="O19" s="66" t="s">
        <v>729</v>
      </c>
      <c r="P19" s="66" t="s">
        <v>730</v>
      </c>
      <c r="Q19" s="66" t="s">
        <v>731</v>
      </c>
      <c r="R19" s="66" t="s">
        <v>732</v>
      </c>
      <c r="S19" s="66" t="s">
        <v>733</v>
      </c>
      <c r="T19" s="66" t="s">
        <v>734</v>
      </c>
      <c r="U19" s="66" t="s">
        <v>735</v>
      </c>
      <c r="V19" s="66" t="s">
        <v>736</v>
      </c>
      <c r="W19" s="66" t="s">
        <v>737</v>
      </c>
      <c r="X19" s="66" t="s">
        <v>738</v>
      </c>
      <c r="Y19" s="66" t="s">
        <v>739</v>
      </c>
      <c r="Z19" s="66" t="s">
        <v>740</v>
      </c>
      <c r="AA19" s="66" t="s">
        <v>741</v>
      </c>
      <c r="AB19" s="66" t="s">
        <v>742</v>
      </c>
      <c r="AC19" s="66" t="s">
        <v>743</v>
      </c>
      <c r="AD19" s="66" t="s">
        <v>744</v>
      </c>
      <c r="AE19" s="66" t="s">
        <v>745</v>
      </c>
      <c r="AF19" s="66" t="s">
        <v>746</v>
      </c>
      <c r="AG19" s="66" t="s">
        <v>747</v>
      </c>
      <c r="AH19" s="66" t="s">
        <v>748</v>
      </c>
      <c r="AI19" s="66" t="s">
        <v>749</v>
      </c>
      <c r="AJ19" s="66" t="s">
        <v>750</v>
      </c>
      <c r="AK19" s="66" t="s">
        <v>751</v>
      </c>
      <c r="AL19" s="66" t="s">
        <v>752</v>
      </c>
      <c r="AM19" s="66" t="s">
        <v>753</v>
      </c>
      <c r="AN19" s="66" t="s">
        <v>866</v>
      </c>
      <c r="AO19" s="66" t="s">
        <v>867</v>
      </c>
      <c r="AP19" s="66" t="s">
        <v>868</v>
      </c>
      <c r="AQ19" s="66" t="s">
        <v>869</v>
      </c>
      <c r="AR19" s="66" t="s">
        <v>870</v>
      </c>
      <c r="AS19" s="66" t="s">
        <v>871</v>
      </c>
      <c r="AT19" s="66" t="s">
        <v>872</v>
      </c>
      <c r="AU19" s="66" t="s">
        <v>873</v>
      </c>
      <c r="AV19" s="66" t="s">
        <v>874</v>
      </c>
      <c r="AW19" s="66" t="s">
        <v>875</v>
      </c>
      <c r="AX19" s="66" t="s">
        <v>876</v>
      </c>
      <c r="AY19" s="66" t="s">
        <v>877</v>
      </c>
      <c r="AZ19" s="66" t="s">
        <v>878</v>
      </c>
      <c r="BA19" s="66" t="s">
        <v>879</v>
      </c>
      <c r="BB19" s="66" t="s">
        <v>880</v>
      </c>
      <c r="BC19" s="66" t="s">
        <v>881</v>
      </c>
      <c r="BD19" s="66" t="s">
        <v>903</v>
      </c>
      <c r="BE19" s="66" t="s">
        <v>904</v>
      </c>
      <c r="BF19" s="66" t="s">
        <v>905</v>
      </c>
      <c r="BG19" s="66" t="s">
        <v>906</v>
      </c>
      <c r="BH19" s="66" t="s">
        <v>907</v>
      </c>
      <c r="BI19" s="66" t="s">
        <v>908</v>
      </c>
      <c r="BJ19" s="66" t="s">
        <v>909</v>
      </c>
      <c r="BK19" s="66" t="s">
        <v>1532</v>
      </c>
      <c r="BL19" s="66" t="s">
        <v>1594</v>
      </c>
      <c r="BM19" s="66" t="s">
        <v>1595</v>
      </c>
      <c r="BN19" s="66" t="s">
        <v>1601</v>
      </c>
      <c r="BO19" s="66" t="s">
        <v>1602</v>
      </c>
      <c r="BP19" s="66" t="s">
        <v>1603</v>
      </c>
      <c r="BQ19" s="66" t="s">
        <v>1604</v>
      </c>
      <c r="BR19" s="66" t="s">
        <v>1605</v>
      </c>
      <c r="BS19" s="66" t="s">
        <v>1602</v>
      </c>
      <c r="BT19" s="66" t="s">
        <v>1603</v>
      </c>
      <c r="BU19" s="66" t="s">
        <v>1604</v>
      </c>
      <c r="BV19" s="66" t="s">
        <v>1605</v>
      </c>
      <c r="BW19" s="66" t="s">
        <v>1606</v>
      </c>
      <c r="BX19" s="66" t="s">
        <v>1607</v>
      </c>
      <c r="BY19" s="66" t="s">
        <v>1608</v>
      </c>
      <c r="BZ19" s="66" t="s">
        <v>1609</v>
      </c>
      <c r="CA19" s="66" t="s">
        <v>1610</v>
      </c>
      <c r="CB19" s="66" t="s">
        <v>1611</v>
      </c>
      <c r="CC19" s="66" t="s">
        <v>1612</v>
      </c>
      <c r="CD19" s="66" t="s">
        <v>1613</v>
      </c>
      <c r="CE19" s="66" t="s">
        <v>1614</v>
      </c>
      <c r="CF19" s="66" t="s">
        <v>1615</v>
      </c>
      <c r="CG19" s="66" t="s">
        <v>1616</v>
      </c>
      <c r="CH19" s="66" t="s">
        <v>1617</v>
      </c>
      <c r="CI19" s="66" t="s">
        <v>1618</v>
      </c>
      <c r="CJ19" s="66" t="s">
        <v>1619</v>
      </c>
      <c r="CK19" s="66" t="s">
        <v>1620</v>
      </c>
      <c r="CL19" s="66" t="s">
        <v>1621</v>
      </c>
      <c r="CM19" s="66" t="s">
        <v>1622</v>
      </c>
      <c r="CN19" s="66" t="s">
        <v>1623</v>
      </c>
      <c r="CO19" s="66" t="s">
        <v>1624</v>
      </c>
      <c r="CP19" s="66" t="s">
        <v>1654</v>
      </c>
      <c r="CQ19" s="66" t="s">
        <v>1655</v>
      </c>
      <c r="CR19" s="66" t="s">
        <v>1656</v>
      </c>
      <c r="CS19" s="66" t="s">
        <v>1657</v>
      </c>
      <c r="CT19" s="66" t="s">
        <v>1658</v>
      </c>
      <c r="CU19" s="66" t="s">
        <v>1659</v>
      </c>
      <c r="CV19" s="66" t="s">
        <v>1660</v>
      </c>
      <c r="CW19" s="66" t="s">
        <v>1661</v>
      </c>
      <c r="CX19" s="66" t="s">
        <v>1662</v>
      </c>
      <c r="CY19" s="66" t="s">
        <v>1663</v>
      </c>
      <c r="CZ19" s="66" t="s">
        <v>1664</v>
      </c>
      <c r="DA19" s="66" t="s">
        <v>1665</v>
      </c>
      <c r="DB19" s="66" t="s">
        <v>1666</v>
      </c>
      <c r="DC19" s="66" t="s">
        <v>1667</v>
      </c>
      <c r="DD19" s="66" t="s">
        <v>1668</v>
      </c>
      <c r="DE19" s="66" t="s">
        <v>1669</v>
      </c>
      <c r="DF19" s="66" t="s">
        <v>1670</v>
      </c>
      <c r="DG19" s="66" t="s">
        <v>1671</v>
      </c>
      <c r="DH19" s="66" t="s">
        <v>1672</v>
      </c>
      <c r="DI19" s="66" t="s">
        <v>1673</v>
      </c>
      <c r="DJ19" s="66" t="s">
        <v>1674</v>
      </c>
      <c r="DK19" s="66" t="s">
        <v>1675</v>
      </c>
      <c r="DL19" s="66" t="s">
        <v>1676</v>
      </c>
      <c r="DM19" s="66" t="s">
        <v>1677</v>
      </c>
      <c r="DN19" s="66" t="s">
        <v>1678</v>
      </c>
      <c r="DO19" s="66" t="s">
        <v>1679</v>
      </c>
      <c r="DP19" s="66" t="s">
        <v>1680</v>
      </c>
      <c r="DQ19" s="66" t="s">
        <v>1681</v>
      </c>
      <c r="DR19" s="66" t="s">
        <v>1682</v>
      </c>
      <c r="DS19" s="66" t="s">
        <v>1683</v>
      </c>
      <c r="DT19" s="66" t="s">
        <v>1684</v>
      </c>
      <c r="DU19" s="66" t="s">
        <v>1685</v>
      </c>
      <c r="DV19" s="66" t="s">
        <v>1686</v>
      </c>
      <c r="DW19" s="66" t="s">
        <v>1687</v>
      </c>
      <c r="DX19" s="66" t="s">
        <v>1688</v>
      </c>
      <c r="DY19" s="66" t="s">
        <v>1689</v>
      </c>
      <c r="DZ19" s="66" t="s">
        <v>1690</v>
      </c>
      <c r="EA19" s="66" t="s">
        <v>1691</v>
      </c>
      <c r="EB19" s="66" t="s">
        <v>1692</v>
      </c>
      <c r="EC19" s="66" t="s">
        <v>1693</v>
      </c>
      <c r="ED19" s="66" t="s">
        <v>1694</v>
      </c>
      <c r="EE19" s="66" t="s">
        <v>1695</v>
      </c>
      <c r="EF19" s="66" t="s">
        <v>1696</v>
      </c>
      <c r="EG19" s="66" t="s">
        <v>1697</v>
      </c>
      <c r="EH19" s="66" t="s">
        <v>1698</v>
      </c>
      <c r="EI19" s="66" t="s">
        <v>1699</v>
      </c>
      <c r="EJ19" s="86" t="s">
        <v>1700</v>
      </c>
      <c r="EK19" s="85" t="s">
        <v>1701</v>
      </c>
      <c r="EL19" s="85" t="s">
        <v>1702</v>
      </c>
      <c r="EM19" s="85" t="s">
        <v>1703</v>
      </c>
      <c r="EN19" s="85" t="s">
        <v>1704</v>
      </c>
      <c r="EO19" s="85" t="s">
        <v>1705</v>
      </c>
      <c r="EP19" s="85" t="s">
        <v>1706</v>
      </c>
      <c r="EQ19" s="85" t="s">
        <v>1707</v>
      </c>
      <c r="ER19" s="85" t="s">
        <v>1708</v>
      </c>
      <c r="ES19" s="85" t="s">
        <v>1709</v>
      </c>
    </row>
    <row r="20" spans="1:149" s="26" customFormat="1" ht="19.5" customHeight="1">
      <c r="A20" s="62"/>
      <c r="B20" s="66"/>
      <c r="C20" s="66"/>
      <c r="D20" s="62" t="s">
        <v>1711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67"/>
      <c r="EI20" s="66"/>
      <c r="EJ20" s="86"/>
      <c r="EK20" s="85"/>
      <c r="EL20" s="85"/>
      <c r="EM20" s="85"/>
      <c r="EN20" s="85"/>
      <c r="EO20" s="85"/>
      <c r="EP20" s="85"/>
      <c r="EQ20" s="85"/>
      <c r="ER20" s="85"/>
      <c r="ES20" s="85"/>
    </row>
    <row r="21" spans="1:149" ht="19.5" customHeight="1">
      <c r="A21" s="63"/>
      <c r="B21" s="63" t="s">
        <v>1776</v>
      </c>
      <c r="C21" s="63"/>
      <c r="D21" s="29" t="s">
        <v>1778</v>
      </c>
      <c r="E21" s="63" t="s">
        <v>1535</v>
      </c>
      <c r="F21" s="63" t="s">
        <v>1536</v>
      </c>
      <c r="G21" s="63" t="s">
        <v>1537</v>
      </c>
      <c r="H21" s="63" t="s">
        <v>857</v>
      </c>
      <c r="I21" s="63"/>
      <c r="J21" s="63" t="s">
        <v>864</v>
      </c>
      <c r="K21" s="63">
        <v>58</v>
      </c>
      <c r="L21" s="63">
        <v>710000000</v>
      </c>
      <c r="M21" s="63" t="s">
        <v>1533</v>
      </c>
      <c r="N21" s="63" t="s">
        <v>1777</v>
      </c>
      <c r="O21" s="63" t="s">
        <v>359</v>
      </c>
      <c r="P21" s="63">
        <v>396473100</v>
      </c>
      <c r="Q21" s="63" t="s">
        <v>1549</v>
      </c>
      <c r="R21" s="63" t="s">
        <v>686</v>
      </c>
      <c r="S21" s="63" t="s">
        <v>1560</v>
      </c>
      <c r="T21" s="63"/>
      <c r="U21" s="63"/>
      <c r="V21" s="63">
        <v>0</v>
      </c>
      <c r="W21" s="63">
        <v>0</v>
      </c>
      <c r="X21" s="63">
        <v>100</v>
      </c>
      <c r="Y21" s="63" t="s">
        <v>970</v>
      </c>
      <c r="Z21" s="63" t="s">
        <v>888</v>
      </c>
      <c r="AA21" s="36">
        <v>13</v>
      </c>
      <c r="AB21" s="36">
        <v>449.4</v>
      </c>
      <c r="AC21" s="36">
        <f aca="true" t="shared" si="0" ref="AC21:AC84">AA21*AB21</f>
        <v>5842.2</v>
      </c>
      <c r="AD21" s="36">
        <f aca="true" t="shared" si="1" ref="AD21:AD84">IF(Z21="С НДС",AC21*1.12,AC21)</f>
        <v>6543.264</v>
      </c>
      <c r="AE21" s="36">
        <v>13</v>
      </c>
      <c r="AF21" s="36">
        <v>449.4</v>
      </c>
      <c r="AG21" s="36">
        <f aca="true" t="shared" si="2" ref="AG21:AG84">AE21*AF21</f>
        <v>5842.2</v>
      </c>
      <c r="AH21" s="36">
        <f aca="true" t="shared" si="3" ref="AH21:AH84">IF(Z21="С НДС",AG21*1.12,AG21)</f>
        <v>6543.264</v>
      </c>
      <c r="AI21" s="36">
        <v>13</v>
      </c>
      <c r="AJ21" s="36">
        <v>449.4</v>
      </c>
      <c r="AK21" s="36">
        <f aca="true" t="shared" si="4" ref="AK21:AK84">AI21*AJ21</f>
        <v>5842.2</v>
      </c>
      <c r="AL21" s="36">
        <f aca="true" t="shared" si="5" ref="AL21:AL52">IF(Z21="С НДС",AK21*1.12,AK21)</f>
        <v>6543.264</v>
      </c>
      <c r="AM21" s="36">
        <v>13</v>
      </c>
      <c r="AN21" s="36">
        <v>449.4</v>
      </c>
      <c r="AO21" s="36">
        <f aca="true" t="shared" si="6" ref="AO21:AO84">AM21*AN21</f>
        <v>5842.2</v>
      </c>
      <c r="AP21" s="36">
        <f aca="true" t="shared" si="7" ref="AP21:AP52">IF(Z21="С НДС",AO21*1.12,AO21)</f>
        <v>6543.264</v>
      </c>
      <c r="AQ21" s="36"/>
      <c r="AR21" s="36"/>
      <c r="AS21" s="36">
        <f aca="true" t="shared" si="8" ref="AS21:AS84">AQ21*AR21</f>
        <v>0</v>
      </c>
      <c r="AT21" s="36">
        <f aca="true" t="shared" si="9" ref="AT21:AT52">IF(Z21="С НДС",AS21*1.12,AS21)</f>
        <v>0</v>
      </c>
      <c r="AU21" s="36"/>
      <c r="AV21" s="36"/>
      <c r="AW21" s="36">
        <f aca="true" t="shared" si="10" ref="AW21:AW84">AU21*AV21</f>
        <v>0</v>
      </c>
      <c r="AX21" s="36">
        <f aca="true" t="shared" si="11" ref="AX21:AX52">IF(Z21="С НДС",AW21*1.12,AW21)</f>
        <v>0</v>
      </c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>
        <f aca="true" t="shared" si="12" ref="EE21:EE52">SUM(AA21,AE21,AI21,AM21,AQ21)</f>
        <v>52</v>
      </c>
      <c r="EF21" s="36">
        <f aca="true" t="shared" si="13" ref="EF21:EF52">SUM(AW21,AS21,AO21,AG21,AC21,AK21)</f>
        <v>23368.8</v>
      </c>
      <c r="EG21" s="36">
        <f aca="true" t="shared" si="14" ref="EG21:EG52">IF(Z21="С НДС",EF21*1.12,EF21)</f>
        <v>26173.056</v>
      </c>
      <c r="EH21" s="37" t="s">
        <v>1534</v>
      </c>
      <c r="EI21" s="63"/>
      <c r="EJ21" s="37"/>
      <c r="EK21" s="87" t="s">
        <v>1344</v>
      </c>
      <c r="EL21" s="87" t="s">
        <v>1583</v>
      </c>
      <c r="EM21" s="87" t="s">
        <v>1583</v>
      </c>
      <c r="EN21" s="87"/>
      <c r="EO21" s="87"/>
      <c r="EP21" s="87"/>
      <c r="EQ21" s="87"/>
      <c r="ER21" s="87"/>
      <c r="ES21" s="87"/>
    </row>
    <row r="22" spans="1:149" ht="19.5" customHeight="1">
      <c r="A22" s="63"/>
      <c r="B22" s="63" t="s">
        <v>1776</v>
      </c>
      <c r="C22" s="63"/>
      <c r="D22" s="29" t="s">
        <v>1779</v>
      </c>
      <c r="E22" s="63" t="s">
        <v>1535</v>
      </c>
      <c r="F22" s="63" t="s">
        <v>1536</v>
      </c>
      <c r="G22" s="63" t="s">
        <v>1537</v>
      </c>
      <c r="H22" s="63" t="s">
        <v>857</v>
      </c>
      <c r="I22" s="63"/>
      <c r="J22" s="63" t="s">
        <v>864</v>
      </c>
      <c r="K22" s="63">
        <v>58</v>
      </c>
      <c r="L22" s="63">
        <v>710000000</v>
      </c>
      <c r="M22" s="63" t="s">
        <v>1533</v>
      </c>
      <c r="N22" s="63" t="s">
        <v>1777</v>
      </c>
      <c r="O22" s="63" t="s">
        <v>359</v>
      </c>
      <c r="P22" s="63">
        <v>351010000</v>
      </c>
      <c r="Q22" s="63" t="s">
        <v>1544</v>
      </c>
      <c r="R22" s="63" t="s">
        <v>686</v>
      </c>
      <c r="S22" s="63" t="s">
        <v>1560</v>
      </c>
      <c r="T22" s="63"/>
      <c r="U22" s="63"/>
      <c r="V22" s="63">
        <v>0</v>
      </c>
      <c r="W22" s="63">
        <v>0</v>
      </c>
      <c r="X22" s="63">
        <v>100</v>
      </c>
      <c r="Y22" s="63" t="s">
        <v>970</v>
      </c>
      <c r="Z22" s="63" t="s">
        <v>888</v>
      </c>
      <c r="AA22" s="36">
        <v>26</v>
      </c>
      <c r="AB22" s="36">
        <v>449.4</v>
      </c>
      <c r="AC22" s="36">
        <f t="shared" si="0"/>
        <v>11684.4</v>
      </c>
      <c r="AD22" s="36">
        <f t="shared" si="1"/>
        <v>13086.528</v>
      </c>
      <c r="AE22" s="36">
        <v>26</v>
      </c>
      <c r="AF22" s="36">
        <v>449.4</v>
      </c>
      <c r="AG22" s="36">
        <f t="shared" si="2"/>
        <v>11684.4</v>
      </c>
      <c r="AH22" s="36">
        <f t="shared" si="3"/>
        <v>13086.528</v>
      </c>
      <c r="AI22" s="36">
        <v>26</v>
      </c>
      <c r="AJ22" s="36">
        <v>449.4</v>
      </c>
      <c r="AK22" s="36">
        <f t="shared" si="4"/>
        <v>11684.4</v>
      </c>
      <c r="AL22" s="36">
        <f t="shared" si="5"/>
        <v>13086.528</v>
      </c>
      <c r="AM22" s="36">
        <v>26</v>
      </c>
      <c r="AN22" s="36">
        <v>449.4</v>
      </c>
      <c r="AO22" s="36">
        <f t="shared" si="6"/>
        <v>11684.4</v>
      </c>
      <c r="AP22" s="36">
        <f t="shared" si="7"/>
        <v>13086.528</v>
      </c>
      <c r="AQ22" s="36"/>
      <c r="AR22" s="36"/>
      <c r="AS22" s="36">
        <f t="shared" si="8"/>
        <v>0</v>
      </c>
      <c r="AT22" s="36">
        <f t="shared" si="9"/>
        <v>0</v>
      </c>
      <c r="AU22" s="36"/>
      <c r="AV22" s="36"/>
      <c r="AW22" s="36">
        <f t="shared" si="10"/>
        <v>0</v>
      </c>
      <c r="AX22" s="36">
        <f t="shared" si="11"/>
        <v>0</v>
      </c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>
        <f t="shared" si="12"/>
        <v>104</v>
      </c>
      <c r="EF22" s="36">
        <f t="shared" si="13"/>
        <v>46737.6</v>
      </c>
      <c r="EG22" s="36">
        <f t="shared" si="14"/>
        <v>52346.112</v>
      </c>
      <c r="EH22" s="37" t="s">
        <v>1534</v>
      </c>
      <c r="EI22" s="63"/>
      <c r="EJ22" s="37"/>
      <c r="EK22" s="87" t="s">
        <v>1344</v>
      </c>
      <c r="EL22" s="87" t="s">
        <v>1583</v>
      </c>
      <c r="EM22" s="87" t="s">
        <v>1583</v>
      </c>
      <c r="EN22" s="87"/>
      <c r="EO22" s="87"/>
      <c r="EP22" s="87"/>
      <c r="EQ22" s="87"/>
      <c r="ER22" s="87"/>
      <c r="ES22" s="87"/>
    </row>
    <row r="23" spans="1:149" ht="19.5" customHeight="1">
      <c r="A23" s="63"/>
      <c r="B23" s="63" t="s">
        <v>1776</v>
      </c>
      <c r="C23" s="63"/>
      <c r="D23" s="29" t="s">
        <v>1780</v>
      </c>
      <c r="E23" s="63" t="s">
        <v>1535</v>
      </c>
      <c r="F23" s="63" t="s">
        <v>1536</v>
      </c>
      <c r="G23" s="63" t="s">
        <v>1537</v>
      </c>
      <c r="H23" s="63" t="s">
        <v>857</v>
      </c>
      <c r="I23" s="63"/>
      <c r="J23" s="63" t="s">
        <v>864</v>
      </c>
      <c r="K23" s="63">
        <v>58</v>
      </c>
      <c r="L23" s="63">
        <v>710000000</v>
      </c>
      <c r="M23" s="63" t="s">
        <v>1533</v>
      </c>
      <c r="N23" s="63" t="s">
        <v>1777</v>
      </c>
      <c r="O23" s="63" t="s">
        <v>359</v>
      </c>
      <c r="P23" s="63" t="s">
        <v>1586</v>
      </c>
      <c r="Q23" s="63" t="s">
        <v>1555</v>
      </c>
      <c r="R23" s="63" t="s">
        <v>686</v>
      </c>
      <c r="S23" s="63" t="s">
        <v>1560</v>
      </c>
      <c r="T23" s="63"/>
      <c r="U23" s="63"/>
      <c r="V23" s="63">
        <v>0</v>
      </c>
      <c r="W23" s="63">
        <v>0</v>
      </c>
      <c r="X23" s="63">
        <v>100</v>
      </c>
      <c r="Y23" s="63" t="s">
        <v>970</v>
      </c>
      <c r="Z23" s="63" t="s">
        <v>888</v>
      </c>
      <c r="AA23" s="36">
        <v>26</v>
      </c>
      <c r="AB23" s="36">
        <v>449.4</v>
      </c>
      <c r="AC23" s="36">
        <f t="shared" si="0"/>
        <v>11684.4</v>
      </c>
      <c r="AD23" s="36">
        <f t="shared" si="1"/>
        <v>13086.528</v>
      </c>
      <c r="AE23" s="36">
        <v>26</v>
      </c>
      <c r="AF23" s="36">
        <v>449.4</v>
      </c>
      <c r="AG23" s="36">
        <f t="shared" si="2"/>
        <v>11684.4</v>
      </c>
      <c r="AH23" s="36">
        <f t="shared" si="3"/>
        <v>13086.528</v>
      </c>
      <c r="AI23" s="36">
        <v>26</v>
      </c>
      <c r="AJ23" s="36">
        <v>449.4</v>
      </c>
      <c r="AK23" s="36">
        <f t="shared" si="4"/>
        <v>11684.4</v>
      </c>
      <c r="AL23" s="36">
        <f t="shared" si="5"/>
        <v>13086.528</v>
      </c>
      <c r="AM23" s="36">
        <v>26</v>
      </c>
      <c r="AN23" s="36">
        <v>449.4</v>
      </c>
      <c r="AO23" s="36">
        <f t="shared" si="6"/>
        <v>11684.4</v>
      </c>
      <c r="AP23" s="36">
        <f t="shared" si="7"/>
        <v>13086.528</v>
      </c>
      <c r="AQ23" s="36"/>
      <c r="AR23" s="36"/>
      <c r="AS23" s="36">
        <f t="shared" si="8"/>
        <v>0</v>
      </c>
      <c r="AT23" s="36">
        <f t="shared" si="9"/>
        <v>0</v>
      </c>
      <c r="AU23" s="36"/>
      <c r="AV23" s="36"/>
      <c r="AW23" s="36">
        <f t="shared" si="10"/>
        <v>0</v>
      </c>
      <c r="AX23" s="36">
        <f t="shared" si="11"/>
        <v>0</v>
      </c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>
        <f t="shared" si="12"/>
        <v>104</v>
      </c>
      <c r="EF23" s="36">
        <f t="shared" si="13"/>
        <v>46737.6</v>
      </c>
      <c r="EG23" s="36">
        <f t="shared" si="14"/>
        <v>52346.112</v>
      </c>
      <c r="EH23" s="37" t="s">
        <v>1534</v>
      </c>
      <c r="EI23" s="63"/>
      <c r="EJ23" s="37"/>
      <c r="EK23" s="87" t="s">
        <v>1344</v>
      </c>
      <c r="EL23" s="87" t="s">
        <v>1583</v>
      </c>
      <c r="EM23" s="87" t="s">
        <v>1583</v>
      </c>
      <c r="EN23" s="87"/>
      <c r="EO23" s="87"/>
      <c r="EP23" s="87"/>
      <c r="EQ23" s="87"/>
      <c r="ER23" s="87"/>
      <c r="ES23" s="87"/>
    </row>
    <row r="24" spans="1:149" ht="19.5" customHeight="1">
      <c r="A24" s="63"/>
      <c r="B24" s="63" t="s">
        <v>1776</v>
      </c>
      <c r="C24" s="63"/>
      <c r="D24" s="29" t="s">
        <v>1781</v>
      </c>
      <c r="E24" s="63" t="s">
        <v>1535</v>
      </c>
      <c r="F24" s="63" t="s">
        <v>1536</v>
      </c>
      <c r="G24" s="63" t="s">
        <v>1537</v>
      </c>
      <c r="H24" s="63" t="s">
        <v>857</v>
      </c>
      <c r="I24" s="63"/>
      <c r="J24" s="63" t="s">
        <v>864</v>
      </c>
      <c r="K24" s="63">
        <v>58</v>
      </c>
      <c r="L24" s="63">
        <v>710000000</v>
      </c>
      <c r="M24" s="63" t="s">
        <v>1533</v>
      </c>
      <c r="N24" s="63" t="s">
        <v>1777</v>
      </c>
      <c r="O24" s="63" t="s">
        <v>359</v>
      </c>
      <c r="P24" s="63">
        <v>396473100</v>
      </c>
      <c r="Q24" s="63" t="s">
        <v>1549</v>
      </c>
      <c r="R24" s="63" t="s">
        <v>686</v>
      </c>
      <c r="S24" s="63" t="s">
        <v>1560</v>
      </c>
      <c r="T24" s="63"/>
      <c r="U24" s="63"/>
      <c r="V24" s="63">
        <v>0</v>
      </c>
      <c r="W24" s="63">
        <v>0</v>
      </c>
      <c r="X24" s="63">
        <v>100</v>
      </c>
      <c r="Y24" s="63" t="s">
        <v>970</v>
      </c>
      <c r="Z24" s="63" t="s">
        <v>888</v>
      </c>
      <c r="AA24" s="36">
        <v>33</v>
      </c>
      <c r="AB24" s="36">
        <v>325.28</v>
      </c>
      <c r="AC24" s="36">
        <f t="shared" si="0"/>
        <v>10734.24</v>
      </c>
      <c r="AD24" s="36">
        <f t="shared" si="1"/>
        <v>12022.348800000002</v>
      </c>
      <c r="AE24" s="36">
        <v>33</v>
      </c>
      <c r="AF24" s="36">
        <v>325.28</v>
      </c>
      <c r="AG24" s="36">
        <f t="shared" si="2"/>
        <v>10734.24</v>
      </c>
      <c r="AH24" s="36">
        <f t="shared" si="3"/>
        <v>12022.348800000002</v>
      </c>
      <c r="AI24" s="36">
        <v>33</v>
      </c>
      <c r="AJ24" s="36">
        <v>325.28</v>
      </c>
      <c r="AK24" s="36">
        <f t="shared" si="4"/>
        <v>10734.24</v>
      </c>
      <c r="AL24" s="36">
        <f t="shared" si="5"/>
        <v>12022.348800000002</v>
      </c>
      <c r="AM24" s="36">
        <v>33</v>
      </c>
      <c r="AN24" s="36">
        <v>325.28</v>
      </c>
      <c r="AO24" s="36">
        <f t="shared" si="6"/>
        <v>10734.24</v>
      </c>
      <c r="AP24" s="36">
        <f t="shared" si="7"/>
        <v>12022.348800000002</v>
      </c>
      <c r="AQ24" s="36"/>
      <c r="AR24" s="36"/>
      <c r="AS24" s="36">
        <f t="shared" si="8"/>
        <v>0</v>
      </c>
      <c r="AT24" s="36">
        <f t="shared" si="9"/>
        <v>0</v>
      </c>
      <c r="AU24" s="36"/>
      <c r="AV24" s="36"/>
      <c r="AW24" s="36">
        <f t="shared" si="10"/>
        <v>0</v>
      </c>
      <c r="AX24" s="36">
        <f t="shared" si="11"/>
        <v>0</v>
      </c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>
        <f t="shared" si="12"/>
        <v>132</v>
      </c>
      <c r="EF24" s="36">
        <f t="shared" si="13"/>
        <v>42936.96</v>
      </c>
      <c r="EG24" s="36">
        <f t="shared" si="14"/>
        <v>48089.395200000006</v>
      </c>
      <c r="EH24" s="37" t="s">
        <v>1534</v>
      </c>
      <c r="EI24" s="63"/>
      <c r="EJ24" s="37"/>
      <c r="EK24" s="87" t="s">
        <v>1344</v>
      </c>
      <c r="EL24" s="87" t="s">
        <v>1581</v>
      </c>
      <c r="EM24" s="87" t="s">
        <v>1582</v>
      </c>
      <c r="EN24" s="87"/>
      <c r="EO24" s="87"/>
      <c r="EP24" s="87"/>
      <c r="EQ24" s="87"/>
      <c r="ER24" s="87"/>
      <c r="ES24" s="87"/>
    </row>
    <row r="25" spans="1:149" ht="19.5" customHeight="1">
      <c r="A25" s="63"/>
      <c r="B25" s="63" t="s">
        <v>1776</v>
      </c>
      <c r="C25" s="63"/>
      <c r="D25" s="29" t="s">
        <v>1782</v>
      </c>
      <c r="E25" s="63" t="s">
        <v>1535</v>
      </c>
      <c r="F25" s="63" t="s">
        <v>1536</v>
      </c>
      <c r="G25" s="63" t="s">
        <v>1537</v>
      </c>
      <c r="H25" s="63" t="s">
        <v>857</v>
      </c>
      <c r="I25" s="63"/>
      <c r="J25" s="63" t="s">
        <v>864</v>
      </c>
      <c r="K25" s="63">
        <v>58</v>
      </c>
      <c r="L25" s="63">
        <v>710000000</v>
      </c>
      <c r="M25" s="63" t="s">
        <v>1533</v>
      </c>
      <c r="N25" s="63" t="s">
        <v>1777</v>
      </c>
      <c r="O25" s="63" t="s">
        <v>359</v>
      </c>
      <c r="P25" s="63">
        <v>351010000</v>
      </c>
      <c r="Q25" s="63" t="s">
        <v>1544</v>
      </c>
      <c r="R25" s="63" t="s">
        <v>686</v>
      </c>
      <c r="S25" s="63" t="s">
        <v>1560</v>
      </c>
      <c r="T25" s="63"/>
      <c r="U25" s="63"/>
      <c r="V25" s="63">
        <v>0</v>
      </c>
      <c r="W25" s="63">
        <v>0</v>
      </c>
      <c r="X25" s="63">
        <v>100</v>
      </c>
      <c r="Y25" s="63" t="s">
        <v>970</v>
      </c>
      <c r="Z25" s="63" t="s">
        <v>888</v>
      </c>
      <c r="AA25" s="36">
        <v>66</v>
      </c>
      <c r="AB25" s="36">
        <v>325.28</v>
      </c>
      <c r="AC25" s="36">
        <f t="shared" si="0"/>
        <v>21468.48</v>
      </c>
      <c r="AD25" s="36">
        <f t="shared" si="1"/>
        <v>24044.697600000003</v>
      </c>
      <c r="AE25" s="36">
        <v>66</v>
      </c>
      <c r="AF25" s="36">
        <v>325.28</v>
      </c>
      <c r="AG25" s="36">
        <f t="shared" si="2"/>
        <v>21468.48</v>
      </c>
      <c r="AH25" s="36">
        <f t="shared" si="3"/>
        <v>24044.697600000003</v>
      </c>
      <c r="AI25" s="36">
        <v>66</v>
      </c>
      <c r="AJ25" s="36">
        <v>325.28</v>
      </c>
      <c r="AK25" s="36">
        <f t="shared" si="4"/>
        <v>21468.48</v>
      </c>
      <c r="AL25" s="36">
        <f t="shared" si="5"/>
        <v>24044.697600000003</v>
      </c>
      <c r="AM25" s="36">
        <v>66</v>
      </c>
      <c r="AN25" s="36">
        <v>325.28</v>
      </c>
      <c r="AO25" s="36">
        <f t="shared" si="6"/>
        <v>21468.48</v>
      </c>
      <c r="AP25" s="36">
        <f t="shared" si="7"/>
        <v>24044.697600000003</v>
      </c>
      <c r="AQ25" s="36"/>
      <c r="AR25" s="36"/>
      <c r="AS25" s="36">
        <f t="shared" si="8"/>
        <v>0</v>
      </c>
      <c r="AT25" s="36">
        <f t="shared" si="9"/>
        <v>0</v>
      </c>
      <c r="AU25" s="36"/>
      <c r="AV25" s="36"/>
      <c r="AW25" s="36">
        <f t="shared" si="10"/>
        <v>0</v>
      </c>
      <c r="AX25" s="36">
        <f t="shared" si="11"/>
        <v>0</v>
      </c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>
        <f t="shared" si="12"/>
        <v>264</v>
      </c>
      <c r="EF25" s="36">
        <f t="shared" si="13"/>
        <v>85873.92</v>
      </c>
      <c r="EG25" s="36">
        <f t="shared" si="14"/>
        <v>96178.79040000001</v>
      </c>
      <c r="EH25" s="37" t="s">
        <v>1534</v>
      </c>
      <c r="EI25" s="63"/>
      <c r="EJ25" s="37"/>
      <c r="EK25" s="87" t="s">
        <v>1344</v>
      </c>
      <c r="EL25" s="87" t="s">
        <v>1581</v>
      </c>
      <c r="EM25" s="87" t="s">
        <v>1582</v>
      </c>
      <c r="EN25" s="87"/>
      <c r="EO25" s="87"/>
      <c r="EP25" s="87"/>
      <c r="EQ25" s="87"/>
      <c r="ER25" s="87"/>
      <c r="ES25" s="87"/>
    </row>
    <row r="26" spans="1:149" ht="19.5" customHeight="1">
      <c r="A26" s="63"/>
      <c r="B26" s="63" t="s">
        <v>1776</v>
      </c>
      <c r="C26" s="63"/>
      <c r="D26" s="29" t="s">
        <v>1783</v>
      </c>
      <c r="E26" s="63" t="s">
        <v>1535</v>
      </c>
      <c r="F26" s="63" t="s">
        <v>1536</v>
      </c>
      <c r="G26" s="63" t="s">
        <v>1537</v>
      </c>
      <c r="H26" s="63" t="s">
        <v>857</v>
      </c>
      <c r="I26" s="63"/>
      <c r="J26" s="63" t="s">
        <v>864</v>
      </c>
      <c r="K26" s="63">
        <v>58</v>
      </c>
      <c r="L26" s="63">
        <v>710000000</v>
      </c>
      <c r="M26" s="63" t="s">
        <v>1533</v>
      </c>
      <c r="N26" s="63" t="s">
        <v>1777</v>
      </c>
      <c r="O26" s="63" t="s">
        <v>359</v>
      </c>
      <c r="P26" s="63" t="s">
        <v>1586</v>
      </c>
      <c r="Q26" s="63" t="s">
        <v>1555</v>
      </c>
      <c r="R26" s="63" t="s">
        <v>686</v>
      </c>
      <c r="S26" s="63" t="s">
        <v>1560</v>
      </c>
      <c r="T26" s="63"/>
      <c r="U26" s="63"/>
      <c r="V26" s="63">
        <v>0</v>
      </c>
      <c r="W26" s="63">
        <v>0</v>
      </c>
      <c r="X26" s="63">
        <v>100</v>
      </c>
      <c r="Y26" s="63" t="s">
        <v>970</v>
      </c>
      <c r="Z26" s="63" t="s">
        <v>888</v>
      </c>
      <c r="AA26" s="36">
        <v>64</v>
      </c>
      <c r="AB26" s="36">
        <v>325.28</v>
      </c>
      <c r="AC26" s="36">
        <f t="shared" si="0"/>
        <v>20817.92</v>
      </c>
      <c r="AD26" s="36">
        <f t="shared" si="1"/>
        <v>23316.0704</v>
      </c>
      <c r="AE26" s="36">
        <v>64</v>
      </c>
      <c r="AF26" s="36">
        <v>325.28</v>
      </c>
      <c r="AG26" s="36">
        <f t="shared" si="2"/>
        <v>20817.92</v>
      </c>
      <c r="AH26" s="36">
        <f t="shared" si="3"/>
        <v>23316.0704</v>
      </c>
      <c r="AI26" s="36">
        <v>64</v>
      </c>
      <c r="AJ26" s="36">
        <v>325.28</v>
      </c>
      <c r="AK26" s="36">
        <f t="shared" si="4"/>
        <v>20817.92</v>
      </c>
      <c r="AL26" s="36">
        <f t="shared" si="5"/>
        <v>23316.0704</v>
      </c>
      <c r="AM26" s="36">
        <v>64</v>
      </c>
      <c r="AN26" s="36">
        <v>325.28</v>
      </c>
      <c r="AO26" s="36">
        <f t="shared" si="6"/>
        <v>20817.92</v>
      </c>
      <c r="AP26" s="36">
        <f t="shared" si="7"/>
        <v>23316.0704</v>
      </c>
      <c r="AQ26" s="36"/>
      <c r="AR26" s="36"/>
      <c r="AS26" s="36">
        <f t="shared" si="8"/>
        <v>0</v>
      </c>
      <c r="AT26" s="36">
        <f t="shared" si="9"/>
        <v>0</v>
      </c>
      <c r="AU26" s="36"/>
      <c r="AV26" s="36"/>
      <c r="AW26" s="36">
        <f t="shared" si="10"/>
        <v>0</v>
      </c>
      <c r="AX26" s="36">
        <f t="shared" si="11"/>
        <v>0</v>
      </c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>
        <f t="shared" si="12"/>
        <v>256</v>
      </c>
      <c r="EF26" s="36">
        <f t="shared" si="13"/>
        <v>83271.68</v>
      </c>
      <c r="EG26" s="36">
        <f t="shared" si="14"/>
        <v>93264.2816</v>
      </c>
      <c r="EH26" s="37" t="s">
        <v>1534</v>
      </c>
      <c r="EI26" s="63"/>
      <c r="EJ26" s="37"/>
      <c r="EK26" s="87" t="s">
        <v>1344</v>
      </c>
      <c r="EL26" s="87" t="s">
        <v>1581</v>
      </c>
      <c r="EM26" s="87" t="s">
        <v>1582</v>
      </c>
      <c r="EN26" s="87"/>
      <c r="EO26" s="87"/>
      <c r="EP26" s="87"/>
      <c r="EQ26" s="87"/>
      <c r="ER26" s="87"/>
      <c r="ES26" s="87"/>
    </row>
    <row r="27" spans="1:149" ht="19.5" customHeight="1">
      <c r="A27" s="63"/>
      <c r="B27" s="63" t="s">
        <v>1776</v>
      </c>
      <c r="C27" s="63"/>
      <c r="D27" s="29" t="s">
        <v>1784</v>
      </c>
      <c r="E27" s="63" t="s">
        <v>1535</v>
      </c>
      <c r="F27" s="63" t="s">
        <v>1536</v>
      </c>
      <c r="G27" s="63" t="s">
        <v>1537</v>
      </c>
      <c r="H27" s="63" t="s">
        <v>857</v>
      </c>
      <c r="I27" s="63"/>
      <c r="J27" s="63" t="s">
        <v>864</v>
      </c>
      <c r="K27" s="63">
        <v>58</v>
      </c>
      <c r="L27" s="63">
        <v>710000000</v>
      </c>
      <c r="M27" s="63" t="s">
        <v>1533</v>
      </c>
      <c r="N27" s="63" t="s">
        <v>1777</v>
      </c>
      <c r="O27" s="63" t="s">
        <v>359</v>
      </c>
      <c r="P27" s="63">
        <v>396473100</v>
      </c>
      <c r="Q27" s="63" t="s">
        <v>1549</v>
      </c>
      <c r="R27" s="63" t="s">
        <v>686</v>
      </c>
      <c r="S27" s="63" t="s">
        <v>1560</v>
      </c>
      <c r="T27" s="63"/>
      <c r="U27" s="63"/>
      <c r="V27" s="63">
        <v>0</v>
      </c>
      <c r="W27" s="63">
        <v>0</v>
      </c>
      <c r="X27" s="63">
        <v>100</v>
      </c>
      <c r="Y27" s="63" t="s">
        <v>970</v>
      </c>
      <c r="Z27" s="63" t="s">
        <v>888</v>
      </c>
      <c r="AA27" s="36">
        <v>26</v>
      </c>
      <c r="AB27" s="36">
        <v>850.65</v>
      </c>
      <c r="AC27" s="36">
        <f t="shared" si="0"/>
        <v>22116.899999999998</v>
      </c>
      <c r="AD27" s="36">
        <f t="shared" si="1"/>
        <v>24770.928</v>
      </c>
      <c r="AE27" s="36">
        <v>26</v>
      </c>
      <c r="AF27" s="36">
        <v>850.65</v>
      </c>
      <c r="AG27" s="36">
        <f t="shared" si="2"/>
        <v>22116.899999999998</v>
      </c>
      <c r="AH27" s="36">
        <f t="shared" si="3"/>
        <v>24770.928</v>
      </c>
      <c r="AI27" s="36">
        <v>26</v>
      </c>
      <c r="AJ27" s="36">
        <v>850.65</v>
      </c>
      <c r="AK27" s="36">
        <f t="shared" si="4"/>
        <v>22116.899999999998</v>
      </c>
      <c r="AL27" s="36">
        <f t="shared" si="5"/>
        <v>24770.928</v>
      </c>
      <c r="AM27" s="36">
        <v>26</v>
      </c>
      <c r="AN27" s="36">
        <v>850.65</v>
      </c>
      <c r="AO27" s="36">
        <f t="shared" si="6"/>
        <v>22116.899999999998</v>
      </c>
      <c r="AP27" s="36">
        <f t="shared" si="7"/>
        <v>24770.928</v>
      </c>
      <c r="AQ27" s="36"/>
      <c r="AR27" s="36"/>
      <c r="AS27" s="36">
        <f t="shared" si="8"/>
        <v>0</v>
      </c>
      <c r="AT27" s="36">
        <f t="shared" si="9"/>
        <v>0</v>
      </c>
      <c r="AU27" s="36"/>
      <c r="AV27" s="36"/>
      <c r="AW27" s="36">
        <f t="shared" si="10"/>
        <v>0</v>
      </c>
      <c r="AX27" s="36">
        <f t="shared" si="11"/>
        <v>0</v>
      </c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>
        <f t="shared" si="12"/>
        <v>104</v>
      </c>
      <c r="EF27" s="36">
        <f t="shared" si="13"/>
        <v>88467.59999999999</v>
      </c>
      <c r="EG27" s="36">
        <f t="shared" si="14"/>
        <v>99083.712</v>
      </c>
      <c r="EH27" s="37" t="s">
        <v>1534</v>
      </c>
      <c r="EI27" s="63"/>
      <c r="EJ27" s="37"/>
      <c r="EK27" s="87" t="s">
        <v>1344</v>
      </c>
      <c r="EL27" s="87" t="s">
        <v>1579</v>
      </c>
      <c r="EM27" s="87" t="s">
        <v>1580</v>
      </c>
      <c r="EN27" s="87"/>
      <c r="EO27" s="87"/>
      <c r="EP27" s="87"/>
      <c r="EQ27" s="87"/>
      <c r="ER27" s="87"/>
      <c r="ES27" s="87"/>
    </row>
    <row r="28" spans="1:149" ht="19.5" customHeight="1">
      <c r="A28" s="63"/>
      <c r="B28" s="63" t="s">
        <v>1776</v>
      </c>
      <c r="C28" s="63"/>
      <c r="D28" s="29" t="s">
        <v>1785</v>
      </c>
      <c r="E28" s="63" t="s">
        <v>1535</v>
      </c>
      <c r="F28" s="63" t="s">
        <v>1536</v>
      </c>
      <c r="G28" s="63" t="s">
        <v>1537</v>
      </c>
      <c r="H28" s="63" t="s">
        <v>857</v>
      </c>
      <c r="I28" s="63"/>
      <c r="J28" s="63" t="s">
        <v>864</v>
      </c>
      <c r="K28" s="63">
        <v>58</v>
      </c>
      <c r="L28" s="63">
        <v>710000000</v>
      </c>
      <c r="M28" s="63" t="s">
        <v>1533</v>
      </c>
      <c r="N28" s="63" t="s">
        <v>1777</v>
      </c>
      <c r="O28" s="63" t="s">
        <v>359</v>
      </c>
      <c r="P28" s="63">
        <v>351010000</v>
      </c>
      <c r="Q28" s="63" t="s">
        <v>1544</v>
      </c>
      <c r="R28" s="63" t="s">
        <v>686</v>
      </c>
      <c r="S28" s="63" t="s">
        <v>1560</v>
      </c>
      <c r="T28" s="63"/>
      <c r="U28" s="63"/>
      <c r="V28" s="63">
        <v>0</v>
      </c>
      <c r="W28" s="63">
        <v>0</v>
      </c>
      <c r="X28" s="63">
        <v>100</v>
      </c>
      <c r="Y28" s="63" t="s">
        <v>970</v>
      </c>
      <c r="Z28" s="63" t="s">
        <v>888</v>
      </c>
      <c r="AA28" s="36">
        <v>53</v>
      </c>
      <c r="AB28" s="36">
        <v>850.65</v>
      </c>
      <c r="AC28" s="36">
        <f t="shared" si="0"/>
        <v>45084.45</v>
      </c>
      <c r="AD28" s="36">
        <f t="shared" si="1"/>
        <v>50494.584</v>
      </c>
      <c r="AE28" s="36">
        <v>53</v>
      </c>
      <c r="AF28" s="36">
        <v>850.65</v>
      </c>
      <c r="AG28" s="36">
        <f t="shared" si="2"/>
        <v>45084.45</v>
      </c>
      <c r="AH28" s="36">
        <f t="shared" si="3"/>
        <v>50494.584</v>
      </c>
      <c r="AI28" s="36">
        <v>53</v>
      </c>
      <c r="AJ28" s="36">
        <v>850.65</v>
      </c>
      <c r="AK28" s="36">
        <f t="shared" si="4"/>
        <v>45084.45</v>
      </c>
      <c r="AL28" s="36">
        <f t="shared" si="5"/>
        <v>50494.584</v>
      </c>
      <c r="AM28" s="36">
        <v>53</v>
      </c>
      <c r="AN28" s="36">
        <v>850.65</v>
      </c>
      <c r="AO28" s="36">
        <f t="shared" si="6"/>
        <v>45084.45</v>
      </c>
      <c r="AP28" s="36">
        <f t="shared" si="7"/>
        <v>50494.584</v>
      </c>
      <c r="AQ28" s="36"/>
      <c r="AR28" s="36"/>
      <c r="AS28" s="36">
        <f t="shared" si="8"/>
        <v>0</v>
      </c>
      <c r="AT28" s="36">
        <f t="shared" si="9"/>
        <v>0</v>
      </c>
      <c r="AU28" s="36"/>
      <c r="AV28" s="36"/>
      <c r="AW28" s="36">
        <f t="shared" si="10"/>
        <v>0</v>
      </c>
      <c r="AX28" s="36">
        <f t="shared" si="11"/>
        <v>0</v>
      </c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>
        <f t="shared" si="12"/>
        <v>212</v>
      </c>
      <c r="EF28" s="36">
        <f t="shared" si="13"/>
        <v>180337.8</v>
      </c>
      <c r="EG28" s="36">
        <f t="shared" si="14"/>
        <v>201978.336</v>
      </c>
      <c r="EH28" s="37" t="s">
        <v>1534</v>
      </c>
      <c r="EI28" s="63"/>
      <c r="EJ28" s="37"/>
      <c r="EK28" s="87" t="s">
        <v>1344</v>
      </c>
      <c r="EL28" s="87" t="s">
        <v>1579</v>
      </c>
      <c r="EM28" s="87" t="s">
        <v>1580</v>
      </c>
      <c r="EN28" s="87"/>
      <c r="EO28" s="87"/>
      <c r="EP28" s="87"/>
      <c r="EQ28" s="87"/>
      <c r="ER28" s="87"/>
      <c r="ES28" s="87"/>
    </row>
    <row r="29" spans="1:149" ht="19.5" customHeight="1">
      <c r="A29" s="63"/>
      <c r="B29" s="63" t="s">
        <v>1776</v>
      </c>
      <c r="C29" s="63"/>
      <c r="D29" s="29" t="s">
        <v>1786</v>
      </c>
      <c r="E29" s="63" t="s">
        <v>1535</v>
      </c>
      <c r="F29" s="63" t="s">
        <v>1536</v>
      </c>
      <c r="G29" s="63" t="s">
        <v>1537</v>
      </c>
      <c r="H29" s="63" t="s">
        <v>857</v>
      </c>
      <c r="I29" s="63"/>
      <c r="J29" s="63" t="s">
        <v>864</v>
      </c>
      <c r="K29" s="63">
        <v>58</v>
      </c>
      <c r="L29" s="63">
        <v>710000000</v>
      </c>
      <c r="M29" s="63" t="s">
        <v>1533</v>
      </c>
      <c r="N29" s="63" t="s">
        <v>1777</v>
      </c>
      <c r="O29" s="63" t="s">
        <v>359</v>
      </c>
      <c r="P29" s="63" t="s">
        <v>1586</v>
      </c>
      <c r="Q29" s="63" t="s">
        <v>1555</v>
      </c>
      <c r="R29" s="63" t="s">
        <v>686</v>
      </c>
      <c r="S29" s="63" t="s">
        <v>1560</v>
      </c>
      <c r="T29" s="63"/>
      <c r="U29" s="63"/>
      <c r="V29" s="63">
        <v>0</v>
      </c>
      <c r="W29" s="63">
        <v>0</v>
      </c>
      <c r="X29" s="63">
        <v>100</v>
      </c>
      <c r="Y29" s="63" t="s">
        <v>970</v>
      </c>
      <c r="Z29" s="63" t="s">
        <v>888</v>
      </c>
      <c r="AA29" s="36">
        <v>51</v>
      </c>
      <c r="AB29" s="36">
        <v>850.65</v>
      </c>
      <c r="AC29" s="36">
        <f t="shared" si="0"/>
        <v>43383.15</v>
      </c>
      <c r="AD29" s="36">
        <f t="shared" si="1"/>
        <v>48589.128000000004</v>
      </c>
      <c r="AE29" s="36">
        <v>51</v>
      </c>
      <c r="AF29" s="36">
        <v>850.65</v>
      </c>
      <c r="AG29" s="36">
        <f t="shared" si="2"/>
        <v>43383.15</v>
      </c>
      <c r="AH29" s="36">
        <f t="shared" si="3"/>
        <v>48589.128000000004</v>
      </c>
      <c r="AI29" s="36">
        <v>51</v>
      </c>
      <c r="AJ29" s="36">
        <v>850.65</v>
      </c>
      <c r="AK29" s="36">
        <f t="shared" si="4"/>
        <v>43383.15</v>
      </c>
      <c r="AL29" s="36">
        <f t="shared" si="5"/>
        <v>48589.128000000004</v>
      </c>
      <c r="AM29" s="36">
        <v>51</v>
      </c>
      <c r="AN29" s="36">
        <v>850.65</v>
      </c>
      <c r="AO29" s="36">
        <f t="shared" si="6"/>
        <v>43383.15</v>
      </c>
      <c r="AP29" s="36">
        <f t="shared" si="7"/>
        <v>48589.128000000004</v>
      </c>
      <c r="AQ29" s="36"/>
      <c r="AR29" s="36"/>
      <c r="AS29" s="36">
        <f t="shared" si="8"/>
        <v>0</v>
      </c>
      <c r="AT29" s="36">
        <f t="shared" si="9"/>
        <v>0</v>
      </c>
      <c r="AU29" s="36"/>
      <c r="AV29" s="36"/>
      <c r="AW29" s="36">
        <f t="shared" si="10"/>
        <v>0</v>
      </c>
      <c r="AX29" s="36">
        <f t="shared" si="11"/>
        <v>0</v>
      </c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>
        <f t="shared" si="12"/>
        <v>204</v>
      </c>
      <c r="EF29" s="36">
        <f t="shared" si="13"/>
        <v>173532.6</v>
      </c>
      <c r="EG29" s="36">
        <f t="shared" si="14"/>
        <v>194356.51200000002</v>
      </c>
      <c r="EH29" s="37" t="s">
        <v>1534</v>
      </c>
      <c r="EI29" s="63"/>
      <c r="EJ29" s="37"/>
      <c r="EK29" s="87" t="s">
        <v>1344</v>
      </c>
      <c r="EL29" s="87" t="s">
        <v>1579</v>
      </c>
      <c r="EM29" s="87" t="s">
        <v>1580</v>
      </c>
      <c r="EN29" s="87"/>
      <c r="EO29" s="87"/>
      <c r="EP29" s="87"/>
      <c r="EQ29" s="87"/>
      <c r="ER29" s="87"/>
      <c r="ES29" s="87"/>
    </row>
    <row r="30" spans="1:149" ht="19.5" customHeight="1">
      <c r="A30" s="63"/>
      <c r="B30" s="63" t="s">
        <v>1776</v>
      </c>
      <c r="C30" s="63"/>
      <c r="D30" s="29" t="s">
        <v>1787</v>
      </c>
      <c r="E30" s="63" t="s">
        <v>1535</v>
      </c>
      <c r="F30" s="63" t="s">
        <v>1536</v>
      </c>
      <c r="G30" s="63" t="s">
        <v>1537</v>
      </c>
      <c r="H30" s="63" t="s">
        <v>857</v>
      </c>
      <c r="I30" s="63"/>
      <c r="J30" s="63" t="s">
        <v>864</v>
      </c>
      <c r="K30" s="63">
        <v>58</v>
      </c>
      <c r="L30" s="63">
        <v>710000000</v>
      </c>
      <c r="M30" s="63" t="s">
        <v>1533</v>
      </c>
      <c r="N30" s="63" t="s">
        <v>1777</v>
      </c>
      <c r="O30" s="63" t="s">
        <v>359</v>
      </c>
      <c r="P30" s="63">
        <v>396473100</v>
      </c>
      <c r="Q30" s="63" t="s">
        <v>1549</v>
      </c>
      <c r="R30" s="63" t="s">
        <v>686</v>
      </c>
      <c r="S30" s="63" t="s">
        <v>1560</v>
      </c>
      <c r="T30" s="63"/>
      <c r="U30" s="63"/>
      <c r="V30" s="63">
        <v>0</v>
      </c>
      <c r="W30" s="63">
        <v>0</v>
      </c>
      <c r="X30" s="63">
        <v>100</v>
      </c>
      <c r="Y30" s="63" t="s">
        <v>970</v>
      </c>
      <c r="Z30" s="63" t="s">
        <v>888</v>
      </c>
      <c r="AA30" s="36">
        <v>33</v>
      </c>
      <c r="AB30" s="36">
        <v>419.44</v>
      </c>
      <c r="AC30" s="36">
        <f t="shared" si="0"/>
        <v>13841.52</v>
      </c>
      <c r="AD30" s="36">
        <f t="shared" si="1"/>
        <v>15502.502400000001</v>
      </c>
      <c r="AE30" s="36">
        <v>33</v>
      </c>
      <c r="AF30" s="36">
        <v>419.44</v>
      </c>
      <c r="AG30" s="36">
        <f t="shared" si="2"/>
        <v>13841.52</v>
      </c>
      <c r="AH30" s="36">
        <f t="shared" si="3"/>
        <v>15502.502400000001</v>
      </c>
      <c r="AI30" s="36">
        <v>33</v>
      </c>
      <c r="AJ30" s="36">
        <v>419.44</v>
      </c>
      <c r="AK30" s="36">
        <f t="shared" si="4"/>
        <v>13841.52</v>
      </c>
      <c r="AL30" s="36">
        <f t="shared" si="5"/>
        <v>15502.502400000001</v>
      </c>
      <c r="AM30" s="36">
        <v>33</v>
      </c>
      <c r="AN30" s="36">
        <v>419.44</v>
      </c>
      <c r="AO30" s="36">
        <f t="shared" si="6"/>
        <v>13841.52</v>
      </c>
      <c r="AP30" s="36">
        <f t="shared" si="7"/>
        <v>15502.502400000001</v>
      </c>
      <c r="AQ30" s="36"/>
      <c r="AR30" s="36"/>
      <c r="AS30" s="36">
        <f t="shared" si="8"/>
        <v>0</v>
      </c>
      <c r="AT30" s="36">
        <f t="shared" si="9"/>
        <v>0</v>
      </c>
      <c r="AU30" s="36"/>
      <c r="AV30" s="36"/>
      <c r="AW30" s="36">
        <f t="shared" si="10"/>
        <v>0</v>
      </c>
      <c r="AX30" s="36">
        <f t="shared" si="11"/>
        <v>0</v>
      </c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>
        <f t="shared" si="12"/>
        <v>132</v>
      </c>
      <c r="EF30" s="36">
        <f t="shared" si="13"/>
        <v>55366.08</v>
      </c>
      <c r="EG30" s="36">
        <f t="shared" si="14"/>
        <v>62010.009600000005</v>
      </c>
      <c r="EH30" s="37" t="s">
        <v>1534</v>
      </c>
      <c r="EI30" s="63"/>
      <c r="EJ30" s="37"/>
      <c r="EK30" s="87" t="s">
        <v>1344</v>
      </c>
      <c r="EL30" s="87" t="s">
        <v>1577</v>
      </c>
      <c r="EM30" s="87" t="s">
        <v>1578</v>
      </c>
      <c r="EN30" s="87"/>
      <c r="EO30" s="87"/>
      <c r="EP30" s="87"/>
      <c r="EQ30" s="87"/>
      <c r="ER30" s="87"/>
      <c r="ES30" s="87"/>
    </row>
    <row r="31" spans="1:149" ht="19.5" customHeight="1">
      <c r="A31" s="63"/>
      <c r="B31" s="63" t="s">
        <v>1776</v>
      </c>
      <c r="C31" s="63"/>
      <c r="D31" s="29" t="s">
        <v>1788</v>
      </c>
      <c r="E31" s="63" t="s">
        <v>1535</v>
      </c>
      <c r="F31" s="63" t="s">
        <v>1536</v>
      </c>
      <c r="G31" s="63" t="s">
        <v>1537</v>
      </c>
      <c r="H31" s="63" t="s">
        <v>857</v>
      </c>
      <c r="I31" s="63"/>
      <c r="J31" s="63" t="s">
        <v>864</v>
      </c>
      <c r="K31" s="63">
        <v>58</v>
      </c>
      <c r="L31" s="63">
        <v>710000000</v>
      </c>
      <c r="M31" s="63" t="s">
        <v>1533</v>
      </c>
      <c r="N31" s="63" t="s">
        <v>1777</v>
      </c>
      <c r="O31" s="63" t="s">
        <v>359</v>
      </c>
      <c r="P31" s="63">
        <v>351010000</v>
      </c>
      <c r="Q31" s="63" t="s">
        <v>1544</v>
      </c>
      <c r="R31" s="63" t="s">
        <v>686</v>
      </c>
      <c r="S31" s="63" t="s">
        <v>1560</v>
      </c>
      <c r="T31" s="63"/>
      <c r="U31" s="63"/>
      <c r="V31" s="63">
        <v>0</v>
      </c>
      <c r="W31" s="63">
        <v>0</v>
      </c>
      <c r="X31" s="63">
        <v>100</v>
      </c>
      <c r="Y31" s="63" t="s">
        <v>970</v>
      </c>
      <c r="Z31" s="63" t="s">
        <v>888</v>
      </c>
      <c r="AA31" s="36">
        <v>66</v>
      </c>
      <c r="AB31" s="36">
        <v>419.44</v>
      </c>
      <c r="AC31" s="36">
        <f t="shared" si="0"/>
        <v>27683.04</v>
      </c>
      <c r="AD31" s="36">
        <f t="shared" si="1"/>
        <v>31005.004800000002</v>
      </c>
      <c r="AE31" s="36">
        <v>66</v>
      </c>
      <c r="AF31" s="36">
        <v>419.44</v>
      </c>
      <c r="AG31" s="36">
        <f t="shared" si="2"/>
        <v>27683.04</v>
      </c>
      <c r="AH31" s="36">
        <f t="shared" si="3"/>
        <v>31005.004800000002</v>
      </c>
      <c r="AI31" s="36">
        <v>66</v>
      </c>
      <c r="AJ31" s="36">
        <v>419.44</v>
      </c>
      <c r="AK31" s="36">
        <f t="shared" si="4"/>
        <v>27683.04</v>
      </c>
      <c r="AL31" s="36">
        <f t="shared" si="5"/>
        <v>31005.004800000002</v>
      </c>
      <c r="AM31" s="36">
        <v>66</v>
      </c>
      <c r="AN31" s="36">
        <v>419.44</v>
      </c>
      <c r="AO31" s="36">
        <f t="shared" si="6"/>
        <v>27683.04</v>
      </c>
      <c r="AP31" s="36">
        <f t="shared" si="7"/>
        <v>31005.004800000002</v>
      </c>
      <c r="AQ31" s="36"/>
      <c r="AR31" s="36"/>
      <c r="AS31" s="36">
        <f t="shared" si="8"/>
        <v>0</v>
      </c>
      <c r="AT31" s="36">
        <f t="shared" si="9"/>
        <v>0</v>
      </c>
      <c r="AU31" s="36"/>
      <c r="AV31" s="36"/>
      <c r="AW31" s="36">
        <f t="shared" si="10"/>
        <v>0</v>
      </c>
      <c r="AX31" s="36">
        <f t="shared" si="11"/>
        <v>0</v>
      </c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>
        <f t="shared" si="12"/>
        <v>264</v>
      </c>
      <c r="EF31" s="36">
        <f t="shared" si="13"/>
        <v>110732.16</v>
      </c>
      <c r="EG31" s="36">
        <f t="shared" si="14"/>
        <v>124020.01920000001</v>
      </c>
      <c r="EH31" s="37" t="s">
        <v>1534</v>
      </c>
      <c r="EI31" s="63"/>
      <c r="EJ31" s="37"/>
      <c r="EK31" s="87" t="s">
        <v>1344</v>
      </c>
      <c r="EL31" s="87" t="s">
        <v>1577</v>
      </c>
      <c r="EM31" s="87" t="s">
        <v>1578</v>
      </c>
      <c r="EN31" s="87"/>
      <c r="EO31" s="87"/>
      <c r="EP31" s="87"/>
      <c r="EQ31" s="87"/>
      <c r="ER31" s="87"/>
      <c r="ES31" s="87"/>
    </row>
    <row r="32" spans="1:149" ht="19.5" customHeight="1">
      <c r="A32" s="63"/>
      <c r="B32" s="63" t="s">
        <v>1776</v>
      </c>
      <c r="C32" s="63"/>
      <c r="D32" s="29" t="s">
        <v>1789</v>
      </c>
      <c r="E32" s="63" t="s">
        <v>1535</v>
      </c>
      <c r="F32" s="63" t="s">
        <v>1536</v>
      </c>
      <c r="G32" s="63" t="s">
        <v>1537</v>
      </c>
      <c r="H32" s="63" t="s">
        <v>857</v>
      </c>
      <c r="I32" s="63"/>
      <c r="J32" s="63" t="s">
        <v>864</v>
      </c>
      <c r="K32" s="63">
        <v>58</v>
      </c>
      <c r="L32" s="63">
        <v>710000000</v>
      </c>
      <c r="M32" s="63" t="s">
        <v>1533</v>
      </c>
      <c r="N32" s="63" t="s">
        <v>1777</v>
      </c>
      <c r="O32" s="63" t="s">
        <v>359</v>
      </c>
      <c r="P32" s="63" t="s">
        <v>1586</v>
      </c>
      <c r="Q32" s="63" t="s">
        <v>1555</v>
      </c>
      <c r="R32" s="63" t="s">
        <v>686</v>
      </c>
      <c r="S32" s="63" t="s">
        <v>1560</v>
      </c>
      <c r="T32" s="63"/>
      <c r="U32" s="63"/>
      <c r="V32" s="63">
        <v>0</v>
      </c>
      <c r="W32" s="63">
        <v>0</v>
      </c>
      <c r="X32" s="63">
        <v>100</v>
      </c>
      <c r="Y32" s="63" t="s">
        <v>970</v>
      </c>
      <c r="Z32" s="63" t="s">
        <v>888</v>
      </c>
      <c r="AA32" s="36">
        <v>64</v>
      </c>
      <c r="AB32" s="36">
        <v>419.44</v>
      </c>
      <c r="AC32" s="36">
        <f t="shared" si="0"/>
        <v>26844.16</v>
      </c>
      <c r="AD32" s="36">
        <f t="shared" si="1"/>
        <v>30065.4592</v>
      </c>
      <c r="AE32" s="36">
        <v>64</v>
      </c>
      <c r="AF32" s="36">
        <v>419.44</v>
      </c>
      <c r="AG32" s="36">
        <f t="shared" si="2"/>
        <v>26844.16</v>
      </c>
      <c r="AH32" s="36">
        <f t="shared" si="3"/>
        <v>30065.4592</v>
      </c>
      <c r="AI32" s="36">
        <v>64</v>
      </c>
      <c r="AJ32" s="36">
        <v>419.44</v>
      </c>
      <c r="AK32" s="36">
        <f t="shared" si="4"/>
        <v>26844.16</v>
      </c>
      <c r="AL32" s="36">
        <f t="shared" si="5"/>
        <v>30065.4592</v>
      </c>
      <c r="AM32" s="36">
        <v>64</v>
      </c>
      <c r="AN32" s="36">
        <v>419.44</v>
      </c>
      <c r="AO32" s="36">
        <f t="shared" si="6"/>
        <v>26844.16</v>
      </c>
      <c r="AP32" s="36">
        <f t="shared" si="7"/>
        <v>30065.4592</v>
      </c>
      <c r="AQ32" s="36"/>
      <c r="AR32" s="36"/>
      <c r="AS32" s="36">
        <f t="shared" si="8"/>
        <v>0</v>
      </c>
      <c r="AT32" s="36">
        <f t="shared" si="9"/>
        <v>0</v>
      </c>
      <c r="AU32" s="36"/>
      <c r="AV32" s="36"/>
      <c r="AW32" s="36">
        <f t="shared" si="10"/>
        <v>0</v>
      </c>
      <c r="AX32" s="36">
        <f t="shared" si="11"/>
        <v>0</v>
      </c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>
        <f t="shared" si="12"/>
        <v>256</v>
      </c>
      <c r="EF32" s="36">
        <f t="shared" si="13"/>
        <v>107376.64</v>
      </c>
      <c r="EG32" s="36">
        <f t="shared" si="14"/>
        <v>120261.8368</v>
      </c>
      <c r="EH32" s="37" t="s">
        <v>1534</v>
      </c>
      <c r="EI32" s="63"/>
      <c r="EJ32" s="37"/>
      <c r="EK32" s="87" t="s">
        <v>1344</v>
      </c>
      <c r="EL32" s="87" t="s">
        <v>1577</v>
      </c>
      <c r="EM32" s="87" t="s">
        <v>1578</v>
      </c>
      <c r="EN32" s="87"/>
      <c r="EO32" s="87"/>
      <c r="EP32" s="87"/>
      <c r="EQ32" s="87"/>
      <c r="ER32" s="87"/>
      <c r="ES32" s="87"/>
    </row>
    <row r="33" spans="1:149" ht="19.5" customHeight="1">
      <c r="A33" s="63"/>
      <c r="B33" s="63" t="s">
        <v>1776</v>
      </c>
      <c r="C33" s="63"/>
      <c r="D33" s="29" t="s">
        <v>1790</v>
      </c>
      <c r="E33" s="63" t="s">
        <v>1535</v>
      </c>
      <c r="F33" s="63" t="s">
        <v>1536</v>
      </c>
      <c r="G33" s="63" t="s">
        <v>1537</v>
      </c>
      <c r="H33" s="63" t="s">
        <v>857</v>
      </c>
      <c r="I33" s="63"/>
      <c r="J33" s="63" t="s">
        <v>864</v>
      </c>
      <c r="K33" s="63">
        <v>58</v>
      </c>
      <c r="L33" s="63">
        <v>710000000</v>
      </c>
      <c r="M33" s="63" t="s">
        <v>1533</v>
      </c>
      <c r="N33" s="63" t="s">
        <v>1777</v>
      </c>
      <c r="O33" s="63" t="s">
        <v>359</v>
      </c>
      <c r="P33" s="63">
        <v>396473100</v>
      </c>
      <c r="Q33" s="63" t="s">
        <v>1549</v>
      </c>
      <c r="R33" s="63" t="s">
        <v>686</v>
      </c>
      <c r="S33" s="63" t="s">
        <v>1560</v>
      </c>
      <c r="T33" s="63"/>
      <c r="U33" s="63"/>
      <c r="V33" s="63">
        <v>0</v>
      </c>
      <c r="W33" s="63">
        <v>0</v>
      </c>
      <c r="X33" s="63">
        <v>100</v>
      </c>
      <c r="Y33" s="63" t="s">
        <v>970</v>
      </c>
      <c r="Z33" s="63" t="s">
        <v>888</v>
      </c>
      <c r="AA33" s="36">
        <v>20</v>
      </c>
      <c r="AB33" s="36">
        <v>1101.03</v>
      </c>
      <c r="AC33" s="36">
        <f t="shared" si="0"/>
        <v>22020.6</v>
      </c>
      <c r="AD33" s="36">
        <f t="shared" si="1"/>
        <v>24663.072</v>
      </c>
      <c r="AE33" s="36">
        <v>20</v>
      </c>
      <c r="AF33" s="36">
        <v>1101.03</v>
      </c>
      <c r="AG33" s="36">
        <f t="shared" si="2"/>
        <v>22020.6</v>
      </c>
      <c r="AH33" s="36">
        <f t="shared" si="3"/>
        <v>24663.072</v>
      </c>
      <c r="AI33" s="36">
        <v>20</v>
      </c>
      <c r="AJ33" s="36">
        <v>1101.03</v>
      </c>
      <c r="AK33" s="36">
        <f t="shared" si="4"/>
        <v>22020.6</v>
      </c>
      <c r="AL33" s="36">
        <f t="shared" si="5"/>
        <v>24663.072</v>
      </c>
      <c r="AM33" s="36">
        <v>20</v>
      </c>
      <c r="AN33" s="36">
        <v>1101.03</v>
      </c>
      <c r="AO33" s="36">
        <f t="shared" si="6"/>
        <v>22020.6</v>
      </c>
      <c r="AP33" s="36">
        <f t="shared" si="7"/>
        <v>24663.072</v>
      </c>
      <c r="AQ33" s="36"/>
      <c r="AR33" s="36"/>
      <c r="AS33" s="36">
        <f t="shared" si="8"/>
        <v>0</v>
      </c>
      <c r="AT33" s="36">
        <f t="shared" si="9"/>
        <v>0</v>
      </c>
      <c r="AU33" s="36"/>
      <c r="AV33" s="36"/>
      <c r="AW33" s="36">
        <f t="shared" si="10"/>
        <v>0</v>
      </c>
      <c r="AX33" s="36">
        <f t="shared" si="11"/>
        <v>0</v>
      </c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>
        <f t="shared" si="12"/>
        <v>80</v>
      </c>
      <c r="EF33" s="36">
        <f t="shared" si="13"/>
        <v>88082.4</v>
      </c>
      <c r="EG33" s="36">
        <f t="shared" si="14"/>
        <v>98652.288</v>
      </c>
      <c r="EH33" s="37" t="s">
        <v>1534</v>
      </c>
      <c r="EI33" s="63"/>
      <c r="EJ33" s="37"/>
      <c r="EK33" s="87" t="s">
        <v>1344</v>
      </c>
      <c r="EL33" s="87" t="s">
        <v>1575</v>
      </c>
      <c r="EM33" s="87" t="s">
        <v>1576</v>
      </c>
      <c r="EN33" s="87"/>
      <c r="EO33" s="87"/>
      <c r="EP33" s="87"/>
      <c r="EQ33" s="87"/>
      <c r="ER33" s="87"/>
      <c r="ES33" s="87"/>
    </row>
    <row r="34" spans="1:149" ht="19.5" customHeight="1">
      <c r="A34" s="63"/>
      <c r="B34" s="63" t="s">
        <v>1776</v>
      </c>
      <c r="C34" s="63"/>
      <c r="D34" s="29" t="s">
        <v>1791</v>
      </c>
      <c r="E34" s="63" t="s">
        <v>1535</v>
      </c>
      <c r="F34" s="63" t="s">
        <v>1536</v>
      </c>
      <c r="G34" s="63" t="s">
        <v>1537</v>
      </c>
      <c r="H34" s="63" t="s">
        <v>857</v>
      </c>
      <c r="I34" s="63"/>
      <c r="J34" s="63" t="s">
        <v>864</v>
      </c>
      <c r="K34" s="63">
        <v>58</v>
      </c>
      <c r="L34" s="63">
        <v>710000000</v>
      </c>
      <c r="M34" s="63" t="s">
        <v>1533</v>
      </c>
      <c r="N34" s="63" t="s">
        <v>1777</v>
      </c>
      <c r="O34" s="63" t="s">
        <v>359</v>
      </c>
      <c r="P34" s="63">
        <v>351010000</v>
      </c>
      <c r="Q34" s="63" t="s">
        <v>1544</v>
      </c>
      <c r="R34" s="63" t="s">
        <v>686</v>
      </c>
      <c r="S34" s="63" t="s">
        <v>1560</v>
      </c>
      <c r="T34" s="63"/>
      <c r="U34" s="63"/>
      <c r="V34" s="63">
        <v>0</v>
      </c>
      <c r="W34" s="63">
        <v>0</v>
      </c>
      <c r="X34" s="63">
        <v>100</v>
      </c>
      <c r="Y34" s="63" t="s">
        <v>970</v>
      </c>
      <c r="Z34" s="63" t="s">
        <v>888</v>
      </c>
      <c r="AA34" s="36">
        <v>40</v>
      </c>
      <c r="AB34" s="36">
        <v>1101.03</v>
      </c>
      <c r="AC34" s="36">
        <f t="shared" si="0"/>
        <v>44041.2</v>
      </c>
      <c r="AD34" s="36">
        <f t="shared" si="1"/>
        <v>49326.144</v>
      </c>
      <c r="AE34" s="36">
        <v>40</v>
      </c>
      <c r="AF34" s="36">
        <v>1101.03</v>
      </c>
      <c r="AG34" s="36">
        <f t="shared" si="2"/>
        <v>44041.2</v>
      </c>
      <c r="AH34" s="36">
        <f t="shared" si="3"/>
        <v>49326.144</v>
      </c>
      <c r="AI34" s="36">
        <v>40</v>
      </c>
      <c r="AJ34" s="36">
        <v>1101.03</v>
      </c>
      <c r="AK34" s="36">
        <f t="shared" si="4"/>
        <v>44041.2</v>
      </c>
      <c r="AL34" s="36">
        <f t="shared" si="5"/>
        <v>49326.144</v>
      </c>
      <c r="AM34" s="36">
        <v>40</v>
      </c>
      <c r="AN34" s="36">
        <v>1101.03</v>
      </c>
      <c r="AO34" s="36">
        <f t="shared" si="6"/>
        <v>44041.2</v>
      </c>
      <c r="AP34" s="36">
        <f t="shared" si="7"/>
        <v>49326.144</v>
      </c>
      <c r="AQ34" s="36"/>
      <c r="AR34" s="36"/>
      <c r="AS34" s="36">
        <f t="shared" si="8"/>
        <v>0</v>
      </c>
      <c r="AT34" s="36">
        <f t="shared" si="9"/>
        <v>0</v>
      </c>
      <c r="AU34" s="36"/>
      <c r="AV34" s="36"/>
      <c r="AW34" s="36">
        <f t="shared" si="10"/>
        <v>0</v>
      </c>
      <c r="AX34" s="36">
        <f t="shared" si="11"/>
        <v>0</v>
      </c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>
        <f t="shared" si="12"/>
        <v>160</v>
      </c>
      <c r="EF34" s="36">
        <f t="shared" si="13"/>
        <v>176164.8</v>
      </c>
      <c r="EG34" s="36">
        <f t="shared" si="14"/>
        <v>197304.576</v>
      </c>
      <c r="EH34" s="37" t="s">
        <v>1534</v>
      </c>
      <c r="EI34" s="63"/>
      <c r="EJ34" s="37"/>
      <c r="EK34" s="87" t="s">
        <v>1344</v>
      </c>
      <c r="EL34" s="87" t="s">
        <v>1575</v>
      </c>
      <c r="EM34" s="87" t="s">
        <v>1576</v>
      </c>
      <c r="EN34" s="87"/>
      <c r="EO34" s="87"/>
      <c r="EP34" s="87"/>
      <c r="EQ34" s="87"/>
      <c r="ER34" s="87"/>
      <c r="ES34" s="87"/>
    </row>
    <row r="35" spans="1:149" ht="19.5" customHeight="1">
      <c r="A35" s="63"/>
      <c r="B35" s="63" t="s">
        <v>1776</v>
      </c>
      <c r="C35" s="63"/>
      <c r="D35" s="29" t="s">
        <v>1792</v>
      </c>
      <c r="E35" s="63" t="s">
        <v>1535</v>
      </c>
      <c r="F35" s="63" t="s">
        <v>1536</v>
      </c>
      <c r="G35" s="63" t="s">
        <v>1537</v>
      </c>
      <c r="H35" s="63" t="s">
        <v>857</v>
      </c>
      <c r="I35" s="63"/>
      <c r="J35" s="63" t="s">
        <v>864</v>
      </c>
      <c r="K35" s="63">
        <v>58</v>
      </c>
      <c r="L35" s="63">
        <v>710000000</v>
      </c>
      <c r="M35" s="63" t="s">
        <v>1533</v>
      </c>
      <c r="N35" s="63" t="s">
        <v>1777</v>
      </c>
      <c r="O35" s="63" t="s">
        <v>359</v>
      </c>
      <c r="P35" s="63" t="s">
        <v>1586</v>
      </c>
      <c r="Q35" s="63" t="s">
        <v>1555</v>
      </c>
      <c r="R35" s="63" t="s">
        <v>686</v>
      </c>
      <c r="S35" s="63" t="s">
        <v>1560</v>
      </c>
      <c r="T35" s="63"/>
      <c r="U35" s="63"/>
      <c r="V35" s="63">
        <v>0</v>
      </c>
      <c r="W35" s="63">
        <v>0</v>
      </c>
      <c r="X35" s="63">
        <v>100</v>
      </c>
      <c r="Y35" s="63" t="s">
        <v>970</v>
      </c>
      <c r="Z35" s="63" t="s">
        <v>888</v>
      </c>
      <c r="AA35" s="36">
        <v>38</v>
      </c>
      <c r="AB35" s="36">
        <v>1101.03</v>
      </c>
      <c r="AC35" s="36">
        <f t="shared" si="0"/>
        <v>41839.14</v>
      </c>
      <c r="AD35" s="36">
        <f t="shared" si="1"/>
        <v>46859.836800000005</v>
      </c>
      <c r="AE35" s="36">
        <v>38</v>
      </c>
      <c r="AF35" s="36">
        <v>1101.03</v>
      </c>
      <c r="AG35" s="36">
        <f t="shared" si="2"/>
        <v>41839.14</v>
      </c>
      <c r="AH35" s="36">
        <f t="shared" si="3"/>
        <v>46859.836800000005</v>
      </c>
      <c r="AI35" s="36">
        <v>38</v>
      </c>
      <c r="AJ35" s="36">
        <v>1101.03</v>
      </c>
      <c r="AK35" s="36">
        <f t="shared" si="4"/>
        <v>41839.14</v>
      </c>
      <c r="AL35" s="36">
        <f t="shared" si="5"/>
        <v>46859.836800000005</v>
      </c>
      <c r="AM35" s="36">
        <v>38</v>
      </c>
      <c r="AN35" s="36">
        <v>1101.03</v>
      </c>
      <c r="AO35" s="36">
        <f t="shared" si="6"/>
        <v>41839.14</v>
      </c>
      <c r="AP35" s="36">
        <f t="shared" si="7"/>
        <v>46859.836800000005</v>
      </c>
      <c r="AQ35" s="36"/>
      <c r="AR35" s="36"/>
      <c r="AS35" s="36">
        <f t="shared" si="8"/>
        <v>0</v>
      </c>
      <c r="AT35" s="36">
        <f t="shared" si="9"/>
        <v>0</v>
      </c>
      <c r="AU35" s="36"/>
      <c r="AV35" s="36"/>
      <c r="AW35" s="36">
        <f t="shared" si="10"/>
        <v>0</v>
      </c>
      <c r="AX35" s="36">
        <f t="shared" si="11"/>
        <v>0</v>
      </c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>
        <f t="shared" si="12"/>
        <v>152</v>
      </c>
      <c r="EF35" s="36">
        <f t="shared" si="13"/>
        <v>167356.56</v>
      </c>
      <c r="EG35" s="36">
        <f t="shared" si="14"/>
        <v>187439.34720000002</v>
      </c>
      <c r="EH35" s="37" t="s">
        <v>1534</v>
      </c>
      <c r="EI35" s="63"/>
      <c r="EJ35" s="37"/>
      <c r="EK35" s="87" t="s">
        <v>1344</v>
      </c>
      <c r="EL35" s="87" t="s">
        <v>1575</v>
      </c>
      <c r="EM35" s="87" t="s">
        <v>1576</v>
      </c>
      <c r="EN35" s="87"/>
      <c r="EO35" s="87"/>
      <c r="EP35" s="87"/>
      <c r="EQ35" s="87"/>
      <c r="ER35" s="87"/>
      <c r="ES35" s="87"/>
    </row>
    <row r="36" spans="1:149" ht="19.5" customHeight="1">
      <c r="A36" s="63"/>
      <c r="B36" s="63" t="s">
        <v>1776</v>
      </c>
      <c r="C36" s="63"/>
      <c r="D36" s="29" t="s">
        <v>1793</v>
      </c>
      <c r="E36" s="63" t="s">
        <v>1535</v>
      </c>
      <c r="F36" s="63" t="s">
        <v>1536</v>
      </c>
      <c r="G36" s="63" t="s">
        <v>1537</v>
      </c>
      <c r="H36" s="63" t="s">
        <v>857</v>
      </c>
      <c r="I36" s="63"/>
      <c r="J36" s="63" t="s">
        <v>864</v>
      </c>
      <c r="K36" s="63">
        <v>58</v>
      </c>
      <c r="L36" s="63">
        <v>710000000</v>
      </c>
      <c r="M36" s="63" t="s">
        <v>1533</v>
      </c>
      <c r="N36" s="63" t="s">
        <v>1777</v>
      </c>
      <c r="O36" s="63" t="s">
        <v>359</v>
      </c>
      <c r="P36" s="63">
        <v>396473100</v>
      </c>
      <c r="Q36" s="63" t="s">
        <v>1549</v>
      </c>
      <c r="R36" s="63" t="s">
        <v>686</v>
      </c>
      <c r="S36" s="63" t="s">
        <v>1560</v>
      </c>
      <c r="T36" s="63"/>
      <c r="U36" s="63"/>
      <c r="V36" s="63">
        <v>0</v>
      </c>
      <c r="W36" s="63">
        <v>0</v>
      </c>
      <c r="X36" s="63">
        <v>100</v>
      </c>
      <c r="Y36" s="63" t="s">
        <v>970</v>
      </c>
      <c r="Z36" s="63" t="s">
        <v>888</v>
      </c>
      <c r="AA36" s="36">
        <v>98</v>
      </c>
      <c r="AB36" s="36">
        <v>2140</v>
      </c>
      <c r="AC36" s="36">
        <f t="shared" si="0"/>
        <v>209720</v>
      </c>
      <c r="AD36" s="36">
        <f t="shared" si="1"/>
        <v>234886.40000000002</v>
      </c>
      <c r="AE36" s="36">
        <v>98</v>
      </c>
      <c r="AF36" s="36">
        <v>2140</v>
      </c>
      <c r="AG36" s="36">
        <f t="shared" si="2"/>
        <v>209720</v>
      </c>
      <c r="AH36" s="36">
        <f t="shared" si="3"/>
        <v>234886.40000000002</v>
      </c>
      <c r="AI36" s="36">
        <v>98</v>
      </c>
      <c r="AJ36" s="36">
        <v>2140</v>
      </c>
      <c r="AK36" s="36">
        <f t="shared" si="4"/>
        <v>209720</v>
      </c>
      <c r="AL36" s="36">
        <f t="shared" si="5"/>
        <v>234886.40000000002</v>
      </c>
      <c r="AM36" s="36">
        <v>98</v>
      </c>
      <c r="AN36" s="36">
        <v>2140</v>
      </c>
      <c r="AO36" s="36">
        <f t="shared" si="6"/>
        <v>209720</v>
      </c>
      <c r="AP36" s="36">
        <f t="shared" si="7"/>
        <v>234886.40000000002</v>
      </c>
      <c r="AQ36" s="36"/>
      <c r="AR36" s="36"/>
      <c r="AS36" s="36">
        <f t="shared" si="8"/>
        <v>0</v>
      </c>
      <c r="AT36" s="36">
        <f t="shared" si="9"/>
        <v>0</v>
      </c>
      <c r="AU36" s="36"/>
      <c r="AV36" s="36"/>
      <c r="AW36" s="36">
        <f t="shared" si="10"/>
        <v>0</v>
      </c>
      <c r="AX36" s="36">
        <f t="shared" si="11"/>
        <v>0</v>
      </c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>
        <f t="shared" si="12"/>
        <v>392</v>
      </c>
      <c r="EF36" s="36">
        <f t="shared" si="13"/>
        <v>838880</v>
      </c>
      <c r="EG36" s="36">
        <f t="shared" si="14"/>
        <v>939545.6000000001</v>
      </c>
      <c r="EH36" s="37" t="s">
        <v>1534</v>
      </c>
      <c r="EI36" s="63"/>
      <c r="EJ36" s="37"/>
      <c r="EK36" s="87" t="s">
        <v>1344</v>
      </c>
      <c r="EL36" s="87" t="s">
        <v>1573</v>
      </c>
      <c r="EM36" s="87" t="s">
        <v>1574</v>
      </c>
      <c r="EN36" s="87"/>
      <c r="EO36" s="87"/>
      <c r="EP36" s="87"/>
      <c r="EQ36" s="87"/>
      <c r="ER36" s="87"/>
      <c r="ES36" s="87"/>
    </row>
    <row r="37" spans="1:149" ht="19.5" customHeight="1">
      <c r="A37" s="63"/>
      <c r="B37" s="63" t="s">
        <v>1776</v>
      </c>
      <c r="C37" s="63"/>
      <c r="D37" s="29" t="s">
        <v>1794</v>
      </c>
      <c r="E37" s="63" t="s">
        <v>1535</v>
      </c>
      <c r="F37" s="63" t="s">
        <v>1536</v>
      </c>
      <c r="G37" s="63" t="s">
        <v>1537</v>
      </c>
      <c r="H37" s="63" t="s">
        <v>857</v>
      </c>
      <c r="I37" s="63"/>
      <c r="J37" s="63" t="s">
        <v>864</v>
      </c>
      <c r="K37" s="63">
        <v>58</v>
      </c>
      <c r="L37" s="63">
        <v>710000000</v>
      </c>
      <c r="M37" s="63" t="s">
        <v>1533</v>
      </c>
      <c r="N37" s="63" t="s">
        <v>1777</v>
      </c>
      <c r="O37" s="63" t="s">
        <v>359</v>
      </c>
      <c r="P37" s="63">
        <v>351010000</v>
      </c>
      <c r="Q37" s="63" t="s">
        <v>1544</v>
      </c>
      <c r="R37" s="63" t="s">
        <v>686</v>
      </c>
      <c r="S37" s="63" t="s">
        <v>1560</v>
      </c>
      <c r="T37" s="63"/>
      <c r="U37" s="63"/>
      <c r="V37" s="63">
        <v>0</v>
      </c>
      <c r="W37" s="63">
        <v>0</v>
      </c>
      <c r="X37" s="63">
        <v>100</v>
      </c>
      <c r="Y37" s="63" t="s">
        <v>970</v>
      </c>
      <c r="Z37" s="63" t="s">
        <v>888</v>
      </c>
      <c r="AA37" s="36">
        <v>198</v>
      </c>
      <c r="AB37" s="36">
        <v>2140</v>
      </c>
      <c r="AC37" s="36">
        <f t="shared" si="0"/>
        <v>423720</v>
      </c>
      <c r="AD37" s="36">
        <f t="shared" si="1"/>
        <v>474566.4</v>
      </c>
      <c r="AE37" s="36">
        <v>198</v>
      </c>
      <c r="AF37" s="36">
        <v>2140</v>
      </c>
      <c r="AG37" s="36">
        <f t="shared" si="2"/>
        <v>423720</v>
      </c>
      <c r="AH37" s="36">
        <f t="shared" si="3"/>
        <v>474566.4</v>
      </c>
      <c r="AI37" s="36">
        <v>198</v>
      </c>
      <c r="AJ37" s="36">
        <v>2140</v>
      </c>
      <c r="AK37" s="36">
        <f t="shared" si="4"/>
        <v>423720</v>
      </c>
      <c r="AL37" s="36">
        <f t="shared" si="5"/>
        <v>474566.4</v>
      </c>
      <c r="AM37" s="36">
        <v>198</v>
      </c>
      <c r="AN37" s="36">
        <v>2140</v>
      </c>
      <c r="AO37" s="36">
        <f t="shared" si="6"/>
        <v>423720</v>
      </c>
      <c r="AP37" s="36">
        <f t="shared" si="7"/>
        <v>474566.4</v>
      </c>
      <c r="AQ37" s="36"/>
      <c r="AR37" s="36"/>
      <c r="AS37" s="36">
        <f t="shared" si="8"/>
        <v>0</v>
      </c>
      <c r="AT37" s="36">
        <f t="shared" si="9"/>
        <v>0</v>
      </c>
      <c r="AU37" s="36"/>
      <c r="AV37" s="36"/>
      <c r="AW37" s="36">
        <f t="shared" si="10"/>
        <v>0</v>
      </c>
      <c r="AX37" s="36">
        <f t="shared" si="11"/>
        <v>0</v>
      </c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>
        <f t="shared" si="12"/>
        <v>792</v>
      </c>
      <c r="EF37" s="36">
        <f t="shared" si="13"/>
        <v>1694880</v>
      </c>
      <c r="EG37" s="36">
        <f t="shared" si="14"/>
        <v>1898265.6</v>
      </c>
      <c r="EH37" s="37" t="s">
        <v>1534</v>
      </c>
      <c r="EI37" s="63"/>
      <c r="EJ37" s="37"/>
      <c r="EK37" s="87" t="s">
        <v>1344</v>
      </c>
      <c r="EL37" s="87" t="s">
        <v>1573</v>
      </c>
      <c r="EM37" s="87" t="s">
        <v>1574</v>
      </c>
      <c r="EN37" s="87"/>
      <c r="EO37" s="87"/>
      <c r="EP37" s="87"/>
      <c r="EQ37" s="87"/>
      <c r="ER37" s="87"/>
      <c r="ES37" s="87"/>
    </row>
    <row r="38" spans="1:149" ht="19.5" customHeight="1">
      <c r="A38" s="63"/>
      <c r="B38" s="63" t="s">
        <v>1776</v>
      </c>
      <c r="C38" s="63"/>
      <c r="D38" s="29" t="s">
        <v>1795</v>
      </c>
      <c r="E38" s="63" t="s">
        <v>1535</v>
      </c>
      <c r="F38" s="63" t="s">
        <v>1536</v>
      </c>
      <c r="G38" s="63" t="s">
        <v>1537</v>
      </c>
      <c r="H38" s="63" t="s">
        <v>857</v>
      </c>
      <c r="I38" s="63"/>
      <c r="J38" s="63" t="s">
        <v>864</v>
      </c>
      <c r="K38" s="63">
        <v>58</v>
      </c>
      <c r="L38" s="63">
        <v>710000000</v>
      </c>
      <c r="M38" s="63" t="s">
        <v>1533</v>
      </c>
      <c r="N38" s="63" t="s">
        <v>1777</v>
      </c>
      <c r="O38" s="63" t="s">
        <v>359</v>
      </c>
      <c r="P38" s="63" t="s">
        <v>1586</v>
      </c>
      <c r="Q38" s="63" t="s">
        <v>1555</v>
      </c>
      <c r="R38" s="63" t="s">
        <v>686</v>
      </c>
      <c r="S38" s="63" t="s">
        <v>1560</v>
      </c>
      <c r="T38" s="63"/>
      <c r="U38" s="63"/>
      <c r="V38" s="63">
        <v>0</v>
      </c>
      <c r="W38" s="63">
        <v>0</v>
      </c>
      <c r="X38" s="63">
        <v>100</v>
      </c>
      <c r="Y38" s="63" t="s">
        <v>970</v>
      </c>
      <c r="Z38" s="63" t="s">
        <v>888</v>
      </c>
      <c r="AA38" s="36">
        <v>192</v>
      </c>
      <c r="AB38" s="36">
        <v>2140</v>
      </c>
      <c r="AC38" s="36">
        <f t="shared" si="0"/>
        <v>410880</v>
      </c>
      <c r="AD38" s="36">
        <f t="shared" si="1"/>
        <v>460185.60000000003</v>
      </c>
      <c r="AE38" s="36">
        <v>192</v>
      </c>
      <c r="AF38" s="36">
        <v>2140</v>
      </c>
      <c r="AG38" s="36">
        <f t="shared" si="2"/>
        <v>410880</v>
      </c>
      <c r="AH38" s="36">
        <f t="shared" si="3"/>
        <v>460185.60000000003</v>
      </c>
      <c r="AI38" s="36">
        <v>192</v>
      </c>
      <c r="AJ38" s="36">
        <v>2140</v>
      </c>
      <c r="AK38" s="36">
        <f t="shared" si="4"/>
        <v>410880</v>
      </c>
      <c r="AL38" s="36">
        <f t="shared" si="5"/>
        <v>460185.60000000003</v>
      </c>
      <c r="AM38" s="36">
        <v>192</v>
      </c>
      <c r="AN38" s="36">
        <v>2140</v>
      </c>
      <c r="AO38" s="36">
        <f t="shared" si="6"/>
        <v>410880</v>
      </c>
      <c r="AP38" s="36">
        <f t="shared" si="7"/>
        <v>460185.60000000003</v>
      </c>
      <c r="AQ38" s="36"/>
      <c r="AR38" s="36"/>
      <c r="AS38" s="36">
        <f t="shared" si="8"/>
        <v>0</v>
      </c>
      <c r="AT38" s="36">
        <f t="shared" si="9"/>
        <v>0</v>
      </c>
      <c r="AU38" s="36"/>
      <c r="AV38" s="36"/>
      <c r="AW38" s="36">
        <f t="shared" si="10"/>
        <v>0</v>
      </c>
      <c r="AX38" s="36">
        <f t="shared" si="11"/>
        <v>0</v>
      </c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>
        <f t="shared" si="12"/>
        <v>768</v>
      </c>
      <c r="EF38" s="36">
        <f t="shared" si="13"/>
        <v>1643520</v>
      </c>
      <c r="EG38" s="36">
        <f t="shared" si="14"/>
        <v>1840742.4000000001</v>
      </c>
      <c r="EH38" s="37" t="s">
        <v>1534</v>
      </c>
      <c r="EI38" s="63"/>
      <c r="EJ38" s="37"/>
      <c r="EK38" s="87" t="s">
        <v>1344</v>
      </c>
      <c r="EL38" s="87" t="s">
        <v>1573</v>
      </c>
      <c r="EM38" s="87" t="s">
        <v>1574</v>
      </c>
      <c r="EN38" s="87"/>
      <c r="EO38" s="87"/>
      <c r="EP38" s="87"/>
      <c r="EQ38" s="87"/>
      <c r="ER38" s="87"/>
      <c r="ES38" s="87"/>
    </row>
    <row r="39" spans="1:149" ht="19.5" customHeight="1">
      <c r="A39" s="63"/>
      <c r="B39" s="63" t="s">
        <v>1776</v>
      </c>
      <c r="C39" s="63"/>
      <c r="D39" s="29" t="s">
        <v>1796</v>
      </c>
      <c r="E39" s="63" t="s">
        <v>1535</v>
      </c>
      <c r="F39" s="63" t="s">
        <v>1536</v>
      </c>
      <c r="G39" s="63" t="s">
        <v>1537</v>
      </c>
      <c r="H39" s="63" t="s">
        <v>857</v>
      </c>
      <c r="I39" s="63"/>
      <c r="J39" s="63" t="s">
        <v>864</v>
      </c>
      <c r="K39" s="63">
        <v>58</v>
      </c>
      <c r="L39" s="63">
        <v>710000000</v>
      </c>
      <c r="M39" s="63" t="s">
        <v>1533</v>
      </c>
      <c r="N39" s="63" t="s">
        <v>1777</v>
      </c>
      <c r="O39" s="63" t="s">
        <v>359</v>
      </c>
      <c r="P39" s="63">
        <v>396473100</v>
      </c>
      <c r="Q39" s="63" t="s">
        <v>1549</v>
      </c>
      <c r="R39" s="63" t="s">
        <v>686</v>
      </c>
      <c r="S39" s="63" t="s">
        <v>1560</v>
      </c>
      <c r="T39" s="63"/>
      <c r="U39" s="63"/>
      <c r="V39" s="63">
        <v>0</v>
      </c>
      <c r="W39" s="63">
        <v>0</v>
      </c>
      <c r="X39" s="63">
        <v>100</v>
      </c>
      <c r="Y39" s="63" t="s">
        <v>970</v>
      </c>
      <c r="Z39" s="63" t="s">
        <v>888</v>
      </c>
      <c r="AA39" s="36">
        <v>98</v>
      </c>
      <c r="AB39" s="36">
        <v>2086.5</v>
      </c>
      <c r="AC39" s="36">
        <f t="shared" si="0"/>
        <v>204477</v>
      </c>
      <c r="AD39" s="36">
        <f t="shared" si="1"/>
        <v>229014.24000000002</v>
      </c>
      <c r="AE39" s="36">
        <v>98</v>
      </c>
      <c r="AF39" s="36">
        <v>2086.5</v>
      </c>
      <c r="AG39" s="36">
        <f t="shared" si="2"/>
        <v>204477</v>
      </c>
      <c r="AH39" s="36">
        <f t="shared" si="3"/>
        <v>229014.24000000002</v>
      </c>
      <c r="AI39" s="36">
        <v>98</v>
      </c>
      <c r="AJ39" s="36">
        <v>2086.5</v>
      </c>
      <c r="AK39" s="36">
        <f t="shared" si="4"/>
        <v>204477</v>
      </c>
      <c r="AL39" s="36">
        <f t="shared" si="5"/>
        <v>229014.24000000002</v>
      </c>
      <c r="AM39" s="36">
        <v>98</v>
      </c>
      <c r="AN39" s="36">
        <v>2086.5</v>
      </c>
      <c r="AO39" s="36">
        <f t="shared" si="6"/>
        <v>204477</v>
      </c>
      <c r="AP39" s="36">
        <f t="shared" si="7"/>
        <v>229014.24000000002</v>
      </c>
      <c r="AQ39" s="36"/>
      <c r="AR39" s="36"/>
      <c r="AS39" s="36">
        <f t="shared" si="8"/>
        <v>0</v>
      </c>
      <c r="AT39" s="36">
        <f t="shared" si="9"/>
        <v>0</v>
      </c>
      <c r="AU39" s="36"/>
      <c r="AV39" s="36"/>
      <c r="AW39" s="36">
        <f t="shared" si="10"/>
        <v>0</v>
      </c>
      <c r="AX39" s="36">
        <f t="shared" si="11"/>
        <v>0</v>
      </c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>
        <f t="shared" si="12"/>
        <v>392</v>
      </c>
      <c r="EF39" s="36">
        <f t="shared" si="13"/>
        <v>817908</v>
      </c>
      <c r="EG39" s="36">
        <f t="shared" si="14"/>
        <v>916056.9600000001</v>
      </c>
      <c r="EH39" s="37" t="s">
        <v>1534</v>
      </c>
      <c r="EI39" s="63"/>
      <c r="EJ39" s="37"/>
      <c r="EK39" s="87" t="s">
        <v>1344</v>
      </c>
      <c r="EL39" s="87" t="s">
        <v>1572</v>
      </c>
      <c r="EM39" s="87" t="s">
        <v>1572</v>
      </c>
      <c r="EN39" s="87"/>
      <c r="EO39" s="87"/>
      <c r="EP39" s="87"/>
      <c r="EQ39" s="87"/>
      <c r="ER39" s="87"/>
      <c r="ES39" s="87"/>
    </row>
    <row r="40" spans="1:149" ht="19.5" customHeight="1">
      <c r="A40" s="63"/>
      <c r="B40" s="63" t="s">
        <v>1776</v>
      </c>
      <c r="C40" s="63"/>
      <c r="D40" s="29" t="s">
        <v>1797</v>
      </c>
      <c r="E40" s="63" t="s">
        <v>1535</v>
      </c>
      <c r="F40" s="63" t="s">
        <v>1536</v>
      </c>
      <c r="G40" s="63" t="s">
        <v>1537</v>
      </c>
      <c r="H40" s="63" t="s">
        <v>857</v>
      </c>
      <c r="I40" s="63"/>
      <c r="J40" s="63" t="s">
        <v>864</v>
      </c>
      <c r="K40" s="63">
        <v>58</v>
      </c>
      <c r="L40" s="63">
        <v>710000000</v>
      </c>
      <c r="M40" s="63" t="s">
        <v>1533</v>
      </c>
      <c r="N40" s="63" t="s">
        <v>1777</v>
      </c>
      <c r="O40" s="63" t="s">
        <v>359</v>
      </c>
      <c r="P40" s="63">
        <v>351010000</v>
      </c>
      <c r="Q40" s="63" t="s">
        <v>1544</v>
      </c>
      <c r="R40" s="63" t="s">
        <v>686</v>
      </c>
      <c r="S40" s="63" t="s">
        <v>1560</v>
      </c>
      <c r="T40" s="63"/>
      <c r="U40" s="63"/>
      <c r="V40" s="63">
        <v>0</v>
      </c>
      <c r="W40" s="63">
        <v>0</v>
      </c>
      <c r="X40" s="63">
        <v>100</v>
      </c>
      <c r="Y40" s="63" t="s">
        <v>970</v>
      </c>
      <c r="Z40" s="63" t="s">
        <v>888</v>
      </c>
      <c r="AA40" s="36">
        <v>198</v>
      </c>
      <c r="AB40" s="36">
        <v>2086.5</v>
      </c>
      <c r="AC40" s="36">
        <f t="shared" si="0"/>
        <v>413127</v>
      </c>
      <c r="AD40" s="36">
        <f t="shared" si="1"/>
        <v>462702.24000000005</v>
      </c>
      <c r="AE40" s="36">
        <v>198</v>
      </c>
      <c r="AF40" s="36">
        <v>2086.5</v>
      </c>
      <c r="AG40" s="36">
        <f t="shared" si="2"/>
        <v>413127</v>
      </c>
      <c r="AH40" s="36">
        <f t="shared" si="3"/>
        <v>462702.24000000005</v>
      </c>
      <c r="AI40" s="36">
        <v>198</v>
      </c>
      <c r="AJ40" s="36">
        <v>2086.5</v>
      </c>
      <c r="AK40" s="36">
        <f t="shared" si="4"/>
        <v>413127</v>
      </c>
      <c r="AL40" s="36">
        <f t="shared" si="5"/>
        <v>462702.24000000005</v>
      </c>
      <c r="AM40" s="36">
        <v>198</v>
      </c>
      <c r="AN40" s="36">
        <v>2086.5</v>
      </c>
      <c r="AO40" s="36">
        <f t="shared" si="6"/>
        <v>413127</v>
      </c>
      <c r="AP40" s="36">
        <f t="shared" si="7"/>
        <v>462702.24000000005</v>
      </c>
      <c r="AQ40" s="36"/>
      <c r="AR40" s="36"/>
      <c r="AS40" s="36">
        <f t="shared" si="8"/>
        <v>0</v>
      </c>
      <c r="AT40" s="36">
        <f t="shared" si="9"/>
        <v>0</v>
      </c>
      <c r="AU40" s="36"/>
      <c r="AV40" s="36"/>
      <c r="AW40" s="36">
        <f t="shared" si="10"/>
        <v>0</v>
      </c>
      <c r="AX40" s="36">
        <f t="shared" si="11"/>
        <v>0</v>
      </c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>
        <f t="shared" si="12"/>
        <v>792</v>
      </c>
      <c r="EF40" s="36">
        <f t="shared" si="13"/>
        <v>1652508</v>
      </c>
      <c r="EG40" s="36">
        <f t="shared" si="14"/>
        <v>1850808.9600000002</v>
      </c>
      <c r="EH40" s="37" t="s">
        <v>1534</v>
      </c>
      <c r="EI40" s="63"/>
      <c r="EJ40" s="37"/>
      <c r="EK40" s="87" t="s">
        <v>1344</v>
      </c>
      <c r="EL40" s="87" t="s">
        <v>1572</v>
      </c>
      <c r="EM40" s="87" t="s">
        <v>1572</v>
      </c>
      <c r="EN40" s="87"/>
      <c r="EO40" s="87"/>
      <c r="EP40" s="87"/>
      <c r="EQ40" s="87"/>
      <c r="ER40" s="87"/>
      <c r="ES40" s="87"/>
    </row>
    <row r="41" spans="1:149" ht="19.5" customHeight="1">
      <c r="A41" s="63"/>
      <c r="B41" s="63" t="s">
        <v>1776</v>
      </c>
      <c r="C41" s="63"/>
      <c r="D41" s="29" t="s">
        <v>1798</v>
      </c>
      <c r="E41" s="63" t="s">
        <v>1535</v>
      </c>
      <c r="F41" s="63" t="s">
        <v>1536</v>
      </c>
      <c r="G41" s="63" t="s">
        <v>1537</v>
      </c>
      <c r="H41" s="63" t="s">
        <v>857</v>
      </c>
      <c r="I41" s="63"/>
      <c r="J41" s="63" t="s">
        <v>864</v>
      </c>
      <c r="K41" s="63">
        <v>58</v>
      </c>
      <c r="L41" s="63">
        <v>710000000</v>
      </c>
      <c r="M41" s="63" t="s">
        <v>1533</v>
      </c>
      <c r="N41" s="63" t="s">
        <v>1777</v>
      </c>
      <c r="O41" s="63" t="s">
        <v>359</v>
      </c>
      <c r="P41" s="63" t="s">
        <v>1586</v>
      </c>
      <c r="Q41" s="63" t="s">
        <v>1555</v>
      </c>
      <c r="R41" s="63" t="s">
        <v>686</v>
      </c>
      <c r="S41" s="63" t="s">
        <v>1560</v>
      </c>
      <c r="T41" s="63"/>
      <c r="U41" s="63"/>
      <c r="V41" s="63">
        <v>0</v>
      </c>
      <c r="W41" s="63">
        <v>0</v>
      </c>
      <c r="X41" s="63">
        <v>100</v>
      </c>
      <c r="Y41" s="63" t="s">
        <v>970</v>
      </c>
      <c r="Z41" s="63" t="s">
        <v>888</v>
      </c>
      <c r="AA41" s="36">
        <v>192</v>
      </c>
      <c r="AB41" s="36">
        <v>2086.5</v>
      </c>
      <c r="AC41" s="36">
        <f t="shared" si="0"/>
        <v>400608</v>
      </c>
      <c r="AD41" s="36">
        <f t="shared" si="1"/>
        <v>448680.96</v>
      </c>
      <c r="AE41" s="36">
        <v>192</v>
      </c>
      <c r="AF41" s="36">
        <v>2086.5</v>
      </c>
      <c r="AG41" s="36">
        <f t="shared" si="2"/>
        <v>400608</v>
      </c>
      <c r="AH41" s="36">
        <f t="shared" si="3"/>
        <v>448680.96</v>
      </c>
      <c r="AI41" s="36">
        <v>192</v>
      </c>
      <c r="AJ41" s="36">
        <v>2086.5</v>
      </c>
      <c r="AK41" s="36">
        <f t="shared" si="4"/>
        <v>400608</v>
      </c>
      <c r="AL41" s="36">
        <f t="shared" si="5"/>
        <v>448680.96</v>
      </c>
      <c r="AM41" s="36">
        <v>192</v>
      </c>
      <c r="AN41" s="36">
        <v>2086.5</v>
      </c>
      <c r="AO41" s="36">
        <f t="shared" si="6"/>
        <v>400608</v>
      </c>
      <c r="AP41" s="36">
        <f t="shared" si="7"/>
        <v>448680.96</v>
      </c>
      <c r="AQ41" s="36"/>
      <c r="AR41" s="36"/>
      <c r="AS41" s="36">
        <f t="shared" si="8"/>
        <v>0</v>
      </c>
      <c r="AT41" s="36">
        <f t="shared" si="9"/>
        <v>0</v>
      </c>
      <c r="AU41" s="36"/>
      <c r="AV41" s="36"/>
      <c r="AW41" s="36">
        <f t="shared" si="10"/>
        <v>0</v>
      </c>
      <c r="AX41" s="36">
        <f t="shared" si="11"/>
        <v>0</v>
      </c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>
        <f t="shared" si="12"/>
        <v>768</v>
      </c>
      <c r="EF41" s="36">
        <f t="shared" si="13"/>
        <v>1602432</v>
      </c>
      <c r="EG41" s="36">
        <f t="shared" si="14"/>
        <v>1794723.84</v>
      </c>
      <c r="EH41" s="37" t="s">
        <v>1534</v>
      </c>
      <c r="EI41" s="63"/>
      <c r="EJ41" s="37"/>
      <c r="EK41" s="87" t="s">
        <v>1344</v>
      </c>
      <c r="EL41" s="87" t="s">
        <v>1572</v>
      </c>
      <c r="EM41" s="87" t="s">
        <v>1572</v>
      </c>
      <c r="EN41" s="87"/>
      <c r="EO41" s="87"/>
      <c r="EP41" s="87"/>
      <c r="EQ41" s="87"/>
      <c r="ER41" s="87"/>
      <c r="ES41" s="87"/>
    </row>
    <row r="42" spans="1:149" ht="19.5" customHeight="1">
      <c r="A42" s="63"/>
      <c r="B42" s="63" t="s">
        <v>1776</v>
      </c>
      <c r="C42" s="63"/>
      <c r="D42" s="29" t="s">
        <v>1799</v>
      </c>
      <c r="E42" s="63" t="s">
        <v>1535</v>
      </c>
      <c r="F42" s="63" t="s">
        <v>1536</v>
      </c>
      <c r="G42" s="63" t="s">
        <v>1537</v>
      </c>
      <c r="H42" s="63" t="s">
        <v>857</v>
      </c>
      <c r="I42" s="63"/>
      <c r="J42" s="63" t="s">
        <v>864</v>
      </c>
      <c r="K42" s="63">
        <v>58</v>
      </c>
      <c r="L42" s="63">
        <v>710000000</v>
      </c>
      <c r="M42" s="63" t="s">
        <v>1533</v>
      </c>
      <c r="N42" s="63" t="s">
        <v>1777</v>
      </c>
      <c r="O42" s="63" t="s">
        <v>359</v>
      </c>
      <c r="P42" s="63">
        <v>396473100</v>
      </c>
      <c r="Q42" s="63" t="s">
        <v>1549</v>
      </c>
      <c r="R42" s="63" t="s">
        <v>686</v>
      </c>
      <c r="S42" s="63" t="s">
        <v>1560</v>
      </c>
      <c r="T42" s="63"/>
      <c r="U42" s="63"/>
      <c r="V42" s="63">
        <v>0</v>
      </c>
      <c r="W42" s="63">
        <v>0</v>
      </c>
      <c r="X42" s="63">
        <v>100</v>
      </c>
      <c r="Y42" s="63" t="s">
        <v>970</v>
      </c>
      <c r="Z42" s="63" t="s">
        <v>888</v>
      </c>
      <c r="AA42" s="36">
        <v>20</v>
      </c>
      <c r="AB42" s="36">
        <v>615.25</v>
      </c>
      <c r="AC42" s="36">
        <f t="shared" si="0"/>
        <v>12305</v>
      </c>
      <c r="AD42" s="36">
        <f t="shared" si="1"/>
        <v>13781.600000000002</v>
      </c>
      <c r="AE42" s="36">
        <v>20</v>
      </c>
      <c r="AF42" s="36">
        <v>615.25</v>
      </c>
      <c r="AG42" s="36">
        <f t="shared" si="2"/>
        <v>12305</v>
      </c>
      <c r="AH42" s="36">
        <f t="shared" si="3"/>
        <v>13781.600000000002</v>
      </c>
      <c r="AI42" s="36">
        <v>20</v>
      </c>
      <c r="AJ42" s="36">
        <v>615.25</v>
      </c>
      <c r="AK42" s="36">
        <f t="shared" si="4"/>
        <v>12305</v>
      </c>
      <c r="AL42" s="36">
        <f t="shared" si="5"/>
        <v>13781.600000000002</v>
      </c>
      <c r="AM42" s="36">
        <v>20</v>
      </c>
      <c r="AN42" s="36">
        <v>615.25</v>
      </c>
      <c r="AO42" s="36">
        <f t="shared" si="6"/>
        <v>12305</v>
      </c>
      <c r="AP42" s="36">
        <f t="shared" si="7"/>
        <v>13781.600000000002</v>
      </c>
      <c r="AQ42" s="36"/>
      <c r="AR42" s="36"/>
      <c r="AS42" s="36">
        <f t="shared" si="8"/>
        <v>0</v>
      </c>
      <c r="AT42" s="36">
        <f t="shared" si="9"/>
        <v>0</v>
      </c>
      <c r="AU42" s="36"/>
      <c r="AV42" s="36"/>
      <c r="AW42" s="36">
        <f t="shared" si="10"/>
        <v>0</v>
      </c>
      <c r="AX42" s="36">
        <f t="shared" si="11"/>
        <v>0</v>
      </c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>
        <f t="shared" si="12"/>
        <v>80</v>
      </c>
      <c r="EF42" s="36">
        <f t="shared" si="13"/>
        <v>49220</v>
      </c>
      <c r="EG42" s="36">
        <f t="shared" si="14"/>
        <v>55126.40000000001</v>
      </c>
      <c r="EH42" s="37" t="s">
        <v>1534</v>
      </c>
      <c r="EI42" s="63"/>
      <c r="EJ42" s="37"/>
      <c r="EK42" s="87" t="s">
        <v>1344</v>
      </c>
      <c r="EL42" s="87" t="s">
        <v>1570</v>
      </c>
      <c r="EM42" s="87" t="s">
        <v>1571</v>
      </c>
      <c r="EN42" s="87"/>
      <c r="EO42" s="87"/>
      <c r="EP42" s="87"/>
      <c r="EQ42" s="87"/>
      <c r="ER42" s="87"/>
      <c r="ES42" s="87"/>
    </row>
    <row r="43" spans="1:149" ht="19.5" customHeight="1">
      <c r="A43" s="63"/>
      <c r="B43" s="63" t="s">
        <v>1776</v>
      </c>
      <c r="C43" s="63"/>
      <c r="D43" s="29" t="s">
        <v>1800</v>
      </c>
      <c r="E43" s="63" t="s">
        <v>1535</v>
      </c>
      <c r="F43" s="63" t="s">
        <v>1536</v>
      </c>
      <c r="G43" s="63" t="s">
        <v>1537</v>
      </c>
      <c r="H43" s="63" t="s">
        <v>857</v>
      </c>
      <c r="I43" s="63"/>
      <c r="J43" s="63" t="s">
        <v>864</v>
      </c>
      <c r="K43" s="63">
        <v>58</v>
      </c>
      <c r="L43" s="63">
        <v>710000000</v>
      </c>
      <c r="M43" s="63" t="s">
        <v>1533</v>
      </c>
      <c r="N43" s="63" t="s">
        <v>1777</v>
      </c>
      <c r="O43" s="63" t="s">
        <v>359</v>
      </c>
      <c r="P43" s="63">
        <v>351010000</v>
      </c>
      <c r="Q43" s="63" t="s">
        <v>1544</v>
      </c>
      <c r="R43" s="63" t="s">
        <v>686</v>
      </c>
      <c r="S43" s="63" t="s">
        <v>1560</v>
      </c>
      <c r="T43" s="63"/>
      <c r="U43" s="63"/>
      <c r="V43" s="63">
        <v>0</v>
      </c>
      <c r="W43" s="63">
        <v>0</v>
      </c>
      <c r="X43" s="63">
        <v>100</v>
      </c>
      <c r="Y43" s="63" t="s">
        <v>970</v>
      </c>
      <c r="Z43" s="63" t="s">
        <v>888</v>
      </c>
      <c r="AA43" s="36">
        <v>40</v>
      </c>
      <c r="AB43" s="36">
        <v>615.25</v>
      </c>
      <c r="AC43" s="36">
        <f t="shared" si="0"/>
        <v>24610</v>
      </c>
      <c r="AD43" s="36">
        <f t="shared" si="1"/>
        <v>27563.200000000004</v>
      </c>
      <c r="AE43" s="36">
        <v>40</v>
      </c>
      <c r="AF43" s="36">
        <v>615.25</v>
      </c>
      <c r="AG43" s="36">
        <f t="shared" si="2"/>
        <v>24610</v>
      </c>
      <c r="AH43" s="36">
        <f t="shared" si="3"/>
        <v>27563.200000000004</v>
      </c>
      <c r="AI43" s="36">
        <v>40</v>
      </c>
      <c r="AJ43" s="36">
        <v>615.25</v>
      </c>
      <c r="AK43" s="36">
        <f t="shared" si="4"/>
        <v>24610</v>
      </c>
      <c r="AL43" s="36">
        <f t="shared" si="5"/>
        <v>27563.200000000004</v>
      </c>
      <c r="AM43" s="36">
        <v>40</v>
      </c>
      <c r="AN43" s="36">
        <v>615.25</v>
      </c>
      <c r="AO43" s="36">
        <f t="shared" si="6"/>
        <v>24610</v>
      </c>
      <c r="AP43" s="36">
        <f t="shared" si="7"/>
        <v>27563.200000000004</v>
      </c>
      <c r="AQ43" s="36"/>
      <c r="AR43" s="36"/>
      <c r="AS43" s="36">
        <f t="shared" si="8"/>
        <v>0</v>
      </c>
      <c r="AT43" s="36">
        <f t="shared" si="9"/>
        <v>0</v>
      </c>
      <c r="AU43" s="36"/>
      <c r="AV43" s="36"/>
      <c r="AW43" s="36">
        <f t="shared" si="10"/>
        <v>0</v>
      </c>
      <c r="AX43" s="36">
        <f t="shared" si="11"/>
        <v>0</v>
      </c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>
        <f t="shared" si="12"/>
        <v>160</v>
      </c>
      <c r="EF43" s="36">
        <f t="shared" si="13"/>
        <v>98440</v>
      </c>
      <c r="EG43" s="36">
        <f t="shared" si="14"/>
        <v>110252.80000000002</v>
      </c>
      <c r="EH43" s="37" t="s">
        <v>1534</v>
      </c>
      <c r="EI43" s="63"/>
      <c r="EJ43" s="37"/>
      <c r="EK43" s="87" t="s">
        <v>1344</v>
      </c>
      <c r="EL43" s="87" t="s">
        <v>1570</v>
      </c>
      <c r="EM43" s="87" t="s">
        <v>1571</v>
      </c>
      <c r="EN43" s="87"/>
      <c r="EO43" s="87"/>
      <c r="EP43" s="87"/>
      <c r="EQ43" s="87"/>
      <c r="ER43" s="87"/>
      <c r="ES43" s="87"/>
    </row>
    <row r="44" spans="1:149" ht="19.5" customHeight="1">
      <c r="A44" s="63"/>
      <c r="B44" s="63" t="s">
        <v>1776</v>
      </c>
      <c r="C44" s="63"/>
      <c r="D44" s="29" t="s">
        <v>1801</v>
      </c>
      <c r="E44" s="63" t="s">
        <v>1535</v>
      </c>
      <c r="F44" s="63" t="s">
        <v>1536</v>
      </c>
      <c r="G44" s="63" t="s">
        <v>1537</v>
      </c>
      <c r="H44" s="63" t="s">
        <v>857</v>
      </c>
      <c r="I44" s="63"/>
      <c r="J44" s="63" t="s">
        <v>864</v>
      </c>
      <c r="K44" s="63">
        <v>58</v>
      </c>
      <c r="L44" s="63">
        <v>710000000</v>
      </c>
      <c r="M44" s="63" t="s">
        <v>1533</v>
      </c>
      <c r="N44" s="63" t="s">
        <v>1777</v>
      </c>
      <c r="O44" s="63" t="s">
        <v>359</v>
      </c>
      <c r="P44" s="63" t="s">
        <v>1586</v>
      </c>
      <c r="Q44" s="63" t="s">
        <v>1555</v>
      </c>
      <c r="R44" s="63" t="s">
        <v>686</v>
      </c>
      <c r="S44" s="63" t="s">
        <v>1560</v>
      </c>
      <c r="T44" s="63"/>
      <c r="U44" s="63"/>
      <c r="V44" s="63">
        <v>0</v>
      </c>
      <c r="W44" s="63">
        <v>0</v>
      </c>
      <c r="X44" s="63">
        <v>100</v>
      </c>
      <c r="Y44" s="63" t="s">
        <v>970</v>
      </c>
      <c r="Z44" s="63" t="s">
        <v>888</v>
      </c>
      <c r="AA44" s="36">
        <v>38</v>
      </c>
      <c r="AB44" s="36">
        <v>615.25</v>
      </c>
      <c r="AC44" s="36">
        <f t="shared" si="0"/>
        <v>23379.5</v>
      </c>
      <c r="AD44" s="36">
        <f t="shared" si="1"/>
        <v>26185.04</v>
      </c>
      <c r="AE44" s="36">
        <v>38</v>
      </c>
      <c r="AF44" s="36">
        <v>615.25</v>
      </c>
      <c r="AG44" s="36">
        <f t="shared" si="2"/>
        <v>23379.5</v>
      </c>
      <c r="AH44" s="36">
        <f t="shared" si="3"/>
        <v>26185.04</v>
      </c>
      <c r="AI44" s="36">
        <v>38</v>
      </c>
      <c r="AJ44" s="36">
        <v>615.25</v>
      </c>
      <c r="AK44" s="36">
        <f t="shared" si="4"/>
        <v>23379.5</v>
      </c>
      <c r="AL44" s="36">
        <f t="shared" si="5"/>
        <v>26185.04</v>
      </c>
      <c r="AM44" s="36">
        <v>38</v>
      </c>
      <c r="AN44" s="36">
        <v>615.25</v>
      </c>
      <c r="AO44" s="36">
        <f t="shared" si="6"/>
        <v>23379.5</v>
      </c>
      <c r="AP44" s="36">
        <f t="shared" si="7"/>
        <v>26185.04</v>
      </c>
      <c r="AQ44" s="36"/>
      <c r="AR44" s="36"/>
      <c r="AS44" s="36">
        <f t="shared" si="8"/>
        <v>0</v>
      </c>
      <c r="AT44" s="36">
        <f t="shared" si="9"/>
        <v>0</v>
      </c>
      <c r="AU44" s="36"/>
      <c r="AV44" s="36"/>
      <c r="AW44" s="36">
        <f t="shared" si="10"/>
        <v>0</v>
      </c>
      <c r="AX44" s="36">
        <f t="shared" si="11"/>
        <v>0</v>
      </c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>
        <f t="shared" si="12"/>
        <v>152</v>
      </c>
      <c r="EF44" s="36">
        <f t="shared" si="13"/>
        <v>93518</v>
      </c>
      <c r="EG44" s="36">
        <f t="shared" si="14"/>
        <v>104740.16</v>
      </c>
      <c r="EH44" s="37" t="s">
        <v>1534</v>
      </c>
      <c r="EI44" s="63"/>
      <c r="EJ44" s="37"/>
      <c r="EK44" s="87" t="s">
        <v>1344</v>
      </c>
      <c r="EL44" s="87" t="s">
        <v>1570</v>
      </c>
      <c r="EM44" s="87" t="s">
        <v>1571</v>
      </c>
      <c r="EN44" s="87"/>
      <c r="EO44" s="87"/>
      <c r="EP44" s="87"/>
      <c r="EQ44" s="87"/>
      <c r="ER44" s="87"/>
      <c r="ES44" s="87"/>
    </row>
    <row r="45" spans="1:149" ht="19.5" customHeight="1">
      <c r="A45" s="63"/>
      <c r="B45" s="63" t="s">
        <v>1776</v>
      </c>
      <c r="C45" s="63"/>
      <c r="D45" s="29" t="s">
        <v>1802</v>
      </c>
      <c r="E45" s="63" t="s">
        <v>1535</v>
      </c>
      <c r="F45" s="63" t="s">
        <v>1536</v>
      </c>
      <c r="G45" s="63" t="s">
        <v>1537</v>
      </c>
      <c r="H45" s="63" t="s">
        <v>857</v>
      </c>
      <c r="I45" s="63"/>
      <c r="J45" s="63" t="s">
        <v>864</v>
      </c>
      <c r="K45" s="63">
        <v>58</v>
      </c>
      <c r="L45" s="63">
        <v>710000000</v>
      </c>
      <c r="M45" s="63" t="s">
        <v>1533</v>
      </c>
      <c r="N45" s="63" t="s">
        <v>1777</v>
      </c>
      <c r="O45" s="63" t="s">
        <v>359</v>
      </c>
      <c r="P45" s="63">
        <v>511610000</v>
      </c>
      <c r="Q45" s="63" t="s">
        <v>1552</v>
      </c>
      <c r="R45" s="63" t="s">
        <v>686</v>
      </c>
      <c r="S45" s="63" t="s">
        <v>1560</v>
      </c>
      <c r="T45" s="63"/>
      <c r="U45" s="63"/>
      <c r="V45" s="63">
        <v>0</v>
      </c>
      <c r="W45" s="63">
        <v>0</v>
      </c>
      <c r="X45" s="63">
        <v>100</v>
      </c>
      <c r="Y45" s="63" t="s">
        <v>970</v>
      </c>
      <c r="Z45" s="63" t="s">
        <v>888</v>
      </c>
      <c r="AA45" s="36">
        <v>300</v>
      </c>
      <c r="AB45" s="36">
        <v>341.33</v>
      </c>
      <c r="AC45" s="36">
        <f t="shared" si="0"/>
        <v>102399</v>
      </c>
      <c r="AD45" s="36">
        <f t="shared" si="1"/>
        <v>114686.88</v>
      </c>
      <c r="AE45" s="36">
        <v>300</v>
      </c>
      <c r="AF45" s="36">
        <v>341.33</v>
      </c>
      <c r="AG45" s="36">
        <f t="shared" si="2"/>
        <v>102399</v>
      </c>
      <c r="AH45" s="36">
        <f t="shared" si="3"/>
        <v>114686.88</v>
      </c>
      <c r="AI45" s="36">
        <v>300</v>
      </c>
      <c r="AJ45" s="36">
        <v>341.33</v>
      </c>
      <c r="AK45" s="36">
        <f t="shared" si="4"/>
        <v>102399</v>
      </c>
      <c r="AL45" s="36">
        <f t="shared" si="5"/>
        <v>114686.88</v>
      </c>
      <c r="AM45" s="36">
        <v>300</v>
      </c>
      <c r="AN45" s="36">
        <v>341.33</v>
      </c>
      <c r="AO45" s="36">
        <f t="shared" si="6"/>
        <v>102399</v>
      </c>
      <c r="AP45" s="36">
        <f t="shared" si="7"/>
        <v>114686.88</v>
      </c>
      <c r="AQ45" s="36"/>
      <c r="AR45" s="36"/>
      <c r="AS45" s="36">
        <f t="shared" si="8"/>
        <v>0</v>
      </c>
      <c r="AT45" s="36">
        <f t="shared" si="9"/>
        <v>0</v>
      </c>
      <c r="AU45" s="36"/>
      <c r="AV45" s="36"/>
      <c r="AW45" s="36">
        <f t="shared" si="10"/>
        <v>0</v>
      </c>
      <c r="AX45" s="36">
        <f t="shared" si="11"/>
        <v>0</v>
      </c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>
        <f t="shared" si="12"/>
        <v>1200</v>
      </c>
      <c r="EF45" s="36">
        <f t="shared" si="13"/>
        <v>409596</v>
      </c>
      <c r="EG45" s="36">
        <f t="shared" si="14"/>
        <v>458747.52</v>
      </c>
      <c r="EH45" s="37" t="s">
        <v>1534</v>
      </c>
      <c r="EI45" s="63"/>
      <c r="EJ45" s="37"/>
      <c r="EK45" s="87" t="s">
        <v>1344</v>
      </c>
      <c r="EL45" s="87" t="s">
        <v>1568</v>
      </c>
      <c r="EM45" s="87" t="s">
        <v>1569</v>
      </c>
      <c r="EN45" s="87"/>
      <c r="EO45" s="87"/>
      <c r="EP45" s="87"/>
      <c r="EQ45" s="87"/>
      <c r="ER45" s="87"/>
      <c r="ES45" s="87"/>
    </row>
    <row r="46" spans="1:149" ht="19.5" customHeight="1">
      <c r="A46" s="63"/>
      <c r="B46" s="63" t="s">
        <v>1776</v>
      </c>
      <c r="C46" s="63"/>
      <c r="D46" s="29" t="s">
        <v>1803</v>
      </c>
      <c r="E46" s="63" t="s">
        <v>1535</v>
      </c>
      <c r="F46" s="63" t="s">
        <v>1536</v>
      </c>
      <c r="G46" s="63" t="s">
        <v>1537</v>
      </c>
      <c r="H46" s="63" t="s">
        <v>857</v>
      </c>
      <c r="I46" s="63"/>
      <c r="J46" s="63" t="s">
        <v>864</v>
      </c>
      <c r="K46" s="63">
        <v>58</v>
      </c>
      <c r="L46" s="63">
        <v>710000000</v>
      </c>
      <c r="M46" s="63" t="s">
        <v>1533</v>
      </c>
      <c r="N46" s="63" t="s">
        <v>1777</v>
      </c>
      <c r="O46" s="63" t="s">
        <v>359</v>
      </c>
      <c r="P46" s="63">
        <v>316621100</v>
      </c>
      <c r="Q46" s="63" t="s">
        <v>1551</v>
      </c>
      <c r="R46" s="63" t="s">
        <v>686</v>
      </c>
      <c r="S46" s="63" t="s">
        <v>1560</v>
      </c>
      <c r="T46" s="63"/>
      <c r="U46" s="63"/>
      <c r="V46" s="63">
        <v>0</v>
      </c>
      <c r="W46" s="63">
        <v>0</v>
      </c>
      <c r="X46" s="63">
        <v>100</v>
      </c>
      <c r="Y46" s="63" t="s">
        <v>970</v>
      </c>
      <c r="Z46" s="63" t="s">
        <v>888</v>
      </c>
      <c r="AA46" s="36">
        <v>400</v>
      </c>
      <c r="AB46" s="36">
        <v>341.33</v>
      </c>
      <c r="AC46" s="36">
        <f t="shared" si="0"/>
        <v>136532</v>
      </c>
      <c r="AD46" s="36">
        <f t="shared" si="1"/>
        <v>152915.84000000003</v>
      </c>
      <c r="AE46" s="36">
        <v>400</v>
      </c>
      <c r="AF46" s="36">
        <v>341.33</v>
      </c>
      <c r="AG46" s="36">
        <f t="shared" si="2"/>
        <v>136532</v>
      </c>
      <c r="AH46" s="36">
        <f t="shared" si="3"/>
        <v>152915.84000000003</v>
      </c>
      <c r="AI46" s="36">
        <v>400</v>
      </c>
      <c r="AJ46" s="36">
        <v>341.33</v>
      </c>
      <c r="AK46" s="36">
        <f t="shared" si="4"/>
        <v>136532</v>
      </c>
      <c r="AL46" s="36">
        <f t="shared" si="5"/>
        <v>152915.84000000003</v>
      </c>
      <c r="AM46" s="36">
        <v>400</v>
      </c>
      <c r="AN46" s="36">
        <v>341.33</v>
      </c>
      <c r="AO46" s="36">
        <f t="shared" si="6"/>
        <v>136532</v>
      </c>
      <c r="AP46" s="36">
        <f t="shared" si="7"/>
        <v>152915.84000000003</v>
      </c>
      <c r="AQ46" s="36"/>
      <c r="AR46" s="36"/>
      <c r="AS46" s="36">
        <f t="shared" si="8"/>
        <v>0</v>
      </c>
      <c r="AT46" s="36">
        <f t="shared" si="9"/>
        <v>0</v>
      </c>
      <c r="AU46" s="36"/>
      <c r="AV46" s="36"/>
      <c r="AW46" s="36">
        <f t="shared" si="10"/>
        <v>0</v>
      </c>
      <c r="AX46" s="36">
        <f t="shared" si="11"/>
        <v>0</v>
      </c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>
        <f t="shared" si="12"/>
        <v>1600</v>
      </c>
      <c r="EF46" s="36">
        <f t="shared" si="13"/>
        <v>546128</v>
      </c>
      <c r="EG46" s="36">
        <f t="shared" si="14"/>
        <v>611663.3600000001</v>
      </c>
      <c r="EH46" s="37" t="s">
        <v>1534</v>
      </c>
      <c r="EI46" s="63"/>
      <c r="EJ46" s="37"/>
      <c r="EK46" s="87" t="s">
        <v>1344</v>
      </c>
      <c r="EL46" s="87" t="s">
        <v>1568</v>
      </c>
      <c r="EM46" s="87" t="s">
        <v>1569</v>
      </c>
      <c r="EN46" s="87"/>
      <c r="EO46" s="87"/>
      <c r="EP46" s="87"/>
      <c r="EQ46" s="87"/>
      <c r="ER46" s="87"/>
      <c r="ES46" s="87"/>
    </row>
    <row r="47" spans="1:149" ht="19.5" customHeight="1">
      <c r="A47" s="63"/>
      <c r="B47" s="63" t="s">
        <v>1776</v>
      </c>
      <c r="C47" s="63"/>
      <c r="D47" s="29" t="s">
        <v>1804</v>
      </c>
      <c r="E47" s="63" t="s">
        <v>1535</v>
      </c>
      <c r="F47" s="63" t="s">
        <v>1536</v>
      </c>
      <c r="G47" s="63" t="s">
        <v>1537</v>
      </c>
      <c r="H47" s="63" t="s">
        <v>857</v>
      </c>
      <c r="I47" s="63"/>
      <c r="J47" s="63" t="s">
        <v>864</v>
      </c>
      <c r="K47" s="63">
        <v>58</v>
      </c>
      <c r="L47" s="63">
        <v>710000000</v>
      </c>
      <c r="M47" s="63" t="s">
        <v>1533</v>
      </c>
      <c r="N47" s="63" t="s">
        <v>1777</v>
      </c>
      <c r="O47" s="63" t="s">
        <v>359</v>
      </c>
      <c r="P47" s="63">
        <v>750000000</v>
      </c>
      <c r="Q47" s="63" t="s">
        <v>1554</v>
      </c>
      <c r="R47" s="63" t="s">
        <v>686</v>
      </c>
      <c r="S47" s="63" t="s">
        <v>1560</v>
      </c>
      <c r="T47" s="63"/>
      <c r="U47" s="63"/>
      <c r="V47" s="63">
        <v>0</v>
      </c>
      <c r="W47" s="63">
        <v>0</v>
      </c>
      <c r="X47" s="63">
        <v>100</v>
      </c>
      <c r="Y47" s="63" t="s">
        <v>970</v>
      </c>
      <c r="Z47" s="63" t="s">
        <v>888</v>
      </c>
      <c r="AA47" s="36">
        <v>120</v>
      </c>
      <c r="AB47" s="36">
        <v>341.33</v>
      </c>
      <c r="AC47" s="36">
        <f t="shared" si="0"/>
        <v>40959.6</v>
      </c>
      <c r="AD47" s="36">
        <f t="shared" si="1"/>
        <v>45874.752</v>
      </c>
      <c r="AE47" s="36">
        <v>120</v>
      </c>
      <c r="AF47" s="36">
        <v>341.33</v>
      </c>
      <c r="AG47" s="36">
        <f t="shared" si="2"/>
        <v>40959.6</v>
      </c>
      <c r="AH47" s="36">
        <f t="shared" si="3"/>
        <v>45874.752</v>
      </c>
      <c r="AI47" s="36">
        <v>120</v>
      </c>
      <c r="AJ47" s="36">
        <v>341.33</v>
      </c>
      <c r="AK47" s="36">
        <f t="shared" si="4"/>
        <v>40959.6</v>
      </c>
      <c r="AL47" s="36">
        <f t="shared" si="5"/>
        <v>45874.752</v>
      </c>
      <c r="AM47" s="36">
        <v>120</v>
      </c>
      <c r="AN47" s="36">
        <v>341.33</v>
      </c>
      <c r="AO47" s="36">
        <f t="shared" si="6"/>
        <v>40959.6</v>
      </c>
      <c r="AP47" s="36">
        <f t="shared" si="7"/>
        <v>45874.752</v>
      </c>
      <c r="AQ47" s="36"/>
      <c r="AR47" s="36"/>
      <c r="AS47" s="36">
        <f t="shared" si="8"/>
        <v>0</v>
      </c>
      <c r="AT47" s="36">
        <f t="shared" si="9"/>
        <v>0</v>
      </c>
      <c r="AU47" s="36"/>
      <c r="AV47" s="36"/>
      <c r="AW47" s="36">
        <f t="shared" si="10"/>
        <v>0</v>
      </c>
      <c r="AX47" s="36">
        <f t="shared" si="11"/>
        <v>0</v>
      </c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>
        <f t="shared" si="12"/>
        <v>480</v>
      </c>
      <c r="EF47" s="36">
        <f t="shared" si="13"/>
        <v>163838.4</v>
      </c>
      <c r="EG47" s="36">
        <f t="shared" si="14"/>
        <v>183499.008</v>
      </c>
      <c r="EH47" s="37" t="s">
        <v>1534</v>
      </c>
      <c r="EI47" s="63"/>
      <c r="EJ47" s="37"/>
      <c r="EK47" s="87" t="s">
        <v>1344</v>
      </c>
      <c r="EL47" s="87" t="s">
        <v>1568</v>
      </c>
      <c r="EM47" s="87" t="s">
        <v>1569</v>
      </c>
      <c r="EN47" s="87"/>
      <c r="EO47" s="87"/>
      <c r="EP47" s="87"/>
      <c r="EQ47" s="87"/>
      <c r="ER47" s="87"/>
      <c r="ES47" s="87"/>
    </row>
    <row r="48" spans="1:149" ht="19.5" customHeight="1">
      <c r="A48" s="63"/>
      <c r="B48" s="63" t="s">
        <v>1776</v>
      </c>
      <c r="C48" s="63"/>
      <c r="D48" s="29" t="s">
        <v>1805</v>
      </c>
      <c r="E48" s="63" t="s">
        <v>1535</v>
      </c>
      <c r="F48" s="63" t="s">
        <v>1536</v>
      </c>
      <c r="G48" s="63" t="s">
        <v>1537</v>
      </c>
      <c r="H48" s="63" t="s">
        <v>857</v>
      </c>
      <c r="I48" s="63"/>
      <c r="J48" s="63" t="s">
        <v>864</v>
      </c>
      <c r="K48" s="63">
        <v>58</v>
      </c>
      <c r="L48" s="63">
        <v>710000000</v>
      </c>
      <c r="M48" s="63" t="s">
        <v>1533</v>
      </c>
      <c r="N48" s="63" t="s">
        <v>1777</v>
      </c>
      <c r="O48" s="63" t="s">
        <v>359</v>
      </c>
      <c r="P48" s="63">
        <v>351010000</v>
      </c>
      <c r="Q48" s="63" t="s">
        <v>1544</v>
      </c>
      <c r="R48" s="63" t="s">
        <v>686</v>
      </c>
      <c r="S48" s="63" t="s">
        <v>1560</v>
      </c>
      <c r="T48" s="63"/>
      <c r="U48" s="63"/>
      <c r="V48" s="63">
        <v>0</v>
      </c>
      <c r="W48" s="63">
        <v>0</v>
      </c>
      <c r="X48" s="63">
        <v>100</v>
      </c>
      <c r="Y48" s="63" t="s">
        <v>970</v>
      </c>
      <c r="Z48" s="63" t="s">
        <v>888</v>
      </c>
      <c r="AA48" s="36">
        <v>350</v>
      </c>
      <c r="AB48" s="36">
        <v>341.33</v>
      </c>
      <c r="AC48" s="36">
        <f t="shared" si="0"/>
        <v>119465.5</v>
      </c>
      <c r="AD48" s="36">
        <f t="shared" si="1"/>
        <v>133801.36000000002</v>
      </c>
      <c r="AE48" s="36">
        <v>350</v>
      </c>
      <c r="AF48" s="36">
        <v>341.33</v>
      </c>
      <c r="AG48" s="36">
        <f t="shared" si="2"/>
        <v>119465.5</v>
      </c>
      <c r="AH48" s="36">
        <f t="shared" si="3"/>
        <v>133801.36000000002</v>
      </c>
      <c r="AI48" s="36">
        <v>350</v>
      </c>
      <c r="AJ48" s="36">
        <v>341.33</v>
      </c>
      <c r="AK48" s="36">
        <f t="shared" si="4"/>
        <v>119465.5</v>
      </c>
      <c r="AL48" s="36">
        <f t="shared" si="5"/>
        <v>133801.36000000002</v>
      </c>
      <c r="AM48" s="36">
        <v>350</v>
      </c>
      <c r="AN48" s="36">
        <v>341.33</v>
      </c>
      <c r="AO48" s="36">
        <f t="shared" si="6"/>
        <v>119465.5</v>
      </c>
      <c r="AP48" s="36">
        <f t="shared" si="7"/>
        <v>133801.36000000002</v>
      </c>
      <c r="AQ48" s="36"/>
      <c r="AR48" s="36"/>
      <c r="AS48" s="36">
        <f t="shared" si="8"/>
        <v>0</v>
      </c>
      <c r="AT48" s="36">
        <f t="shared" si="9"/>
        <v>0</v>
      </c>
      <c r="AU48" s="36"/>
      <c r="AV48" s="36"/>
      <c r="AW48" s="36">
        <f t="shared" si="10"/>
        <v>0</v>
      </c>
      <c r="AX48" s="36">
        <f t="shared" si="11"/>
        <v>0</v>
      </c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>
        <f t="shared" si="12"/>
        <v>1400</v>
      </c>
      <c r="EF48" s="36">
        <f t="shared" si="13"/>
        <v>477862</v>
      </c>
      <c r="EG48" s="36">
        <f t="shared" si="14"/>
        <v>535205.4400000001</v>
      </c>
      <c r="EH48" s="37" t="s">
        <v>1534</v>
      </c>
      <c r="EI48" s="63"/>
      <c r="EJ48" s="37"/>
      <c r="EK48" s="87" t="s">
        <v>1344</v>
      </c>
      <c r="EL48" s="87" t="s">
        <v>1568</v>
      </c>
      <c r="EM48" s="87" t="s">
        <v>1569</v>
      </c>
      <c r="EN48" s="87"/>
      <c r="EO48" s="87"/>
      <c r="EP48" s="87"/>
      <c r="EQ48" s="87"/>
      <c r="ER48" s="87"/>
      <c r="ES48" s="87"/>
    </row>
    <row r="49" spans="1:149" ht="19.5" customHeight="1">
      <c r="A49" s="63"/>
      <c r="B49" s="63" t="s">
        <v>1776</v>
      </c>
      <c r="C49" s="63"/>
      <c r="D49" s="29" t="s">
        <v>1806</v>
      </c>
      <c r="E49" s="63" t="s">
        <v>1535</v>
      </c>
      <c r="F49" s="63" t="s">
        <v>1536</v>
      </c>
      <c r="G49" s="63" t="s">
        <v>1537</v>
      </c>
      <c r="H49" s="63" t="s">
        <v>857</v>
      </c>
      <c r="I49" s="63"/>
      <c r="J49" s="63" t="s">
        <v>864</v>
      </c>
      <c r="K49" s="63">
        <v>58</v>
      </c>
      <c r="L49" s="63">
        <v>710000000</v>
      </c>
      <c r="M49" s="63" t="s">
        <v>1533</v>
      </c>
      <c r="N49" s="63" t="s">
        <v>1777</v>
      </c>
      <c r="O49" s="63" t="s">
        <v>359</v>
      </c>
      <c r="P49" s="63" t="s">
        <v>1586</v>
      </c>
      <c r="Q49" s="63" t="s">
        <v>1555</v>
      </c>
      <c r="R49" s="63" t="s">
        <v>686</v>
      </c>
      <c r="S49" s="63" t="s">
        <v>1560</v>
      </c>
      <c r="T49" s="63"/>
      <c r="U49" s="63"/>
      <c r="V49" s="63">
        <v>0</v>
      </c>
      <c r="W49" s="63">
        <v>0</v>
      </c>
      <c r="X49" s="63">
        <v>100</v>
      </c>
      <c r="Y49" s="63" t="s">
        <v>970</v>
      </c>
      <c r="Z49" s="63" t="s">
        <v>888</v>
      </c>
      <c r="AA49" s="36">
        <v>350</v>
      </c>
      <c r="AB49" s="36">
        <v>341.33</v>
      </c>
      <c r="AC49" s="36">
        <f t="shared" si="0"/>
        <v>119465.5</v>
      </c>
      <c r="AD49" s="36">
        <f t="shared" si="1"/>
        <v>133801.36000000002</v>
      </c>
      <c r="AE49" s="36">
        <v>350</v>
      </c>
      <c r="AF49" s="36">
        <v>341.33</v>
      </c>
      <c r="AG49" s="36">
        <f t="shared" si="2"/>
        <v>119465.5</v>
      </c>
      <c r="AH49" s="36">
        <f t="shared" si="3"/>
        <v>133801.36000000002</v>
      </c>
      <c r="AI49" s="36">
        <v>350</v>
      </c>
      <c r="AJ49" s="36">
        <v>341.33</v>
      </c>
      <c r="AK49" s="36">
        <f t="shared" si="4"/>
        <v>119465.5</v>
      </c>
      <c r="AL49" s="36">
        <f t="shared" si="5"/>
        <v>133801.36000000002</v>
      </c>
      <c r="AM49" s="36">
        <v>350</v>
      </c>
      <c r="AN49" s="36">
        <v>341.33</v>
      </c>
      <c r="AO49" s="36">
        <f t="shared" si="6"/>
        <v>119465.5</v>
      </c>
      <c r="AP49" s="36">
        <f t="shared" si="7"/>
        <v>133801.36000000002</v>
      </c>
      <c r="AQ49" s="36"/>
      <c r="AR49" s="36"/>
      <c r="AS49" s="36">
        <f t="shared" si="8"/>
        <v>0</v>
      </c>
      <c r="AT49" s="36">
        <f t="shared" si="9"/>
        <v>0</v>
      </c>
      <c r="AU49" s="36"/>
      <c r="AV49" s="36"/>
      <c r="AW49" s="36">
        <f t="shared" si="10"/>
        <v>0</v>
      </c>
      <c r="AX49" s="36">
        <f t="shared" si="11"/>
        <v>0</v>
      </c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>
        <f t="shared" si="12"/>
        <v>1400</v>
      </c>
      <c r="EF49" s="36">
        <f t="shared" si="13"/>
        <v>477862</v>
      </c>
      <c r="EG49" s="36">
        <f t="shared" si="14"/>
        <v>535205.4400000001</v>
      </c>
      <c r="EH49" s="37" t="s">
        <v>1534</v>
      </c>
      <c r="EI49" s="63"/>
      <c r="EJ49" s="37"/>
      <c r="EK49" s="87" t="s">
        <v>1344</v>
      </c>
      <c r="EL49" s="87" t="s">
        <v>1568</v>
      </c>
      <c r="EM49" s="87" t="s">
        <v>1569</v>
      </c>
      <c r="EN49" s="87"/>
      <c r="EO49" s="87"/>
      <c r="EP49" s="87"/>
      <c r="EQ49" s="87"/>
      <c r="ER49" s="87"/>
      <c r="ES49" s="87"/>
    </row>
    <row r="50" spans="1:149" ht="19.5" customHeight="1">
      <c r="A50" s="63"/>
      <c r="B50" s="63" t="s">
        <v>1776</v>
      </c>
      <c r="C50" s="63"/>
      <c r="D50" s="29" t="s">
        <v>1807</v>
      </c>
      <c r="E50" s="63" t="s">
        <v>1535</v>
      </c>
      <c r="F50" s="63" t="s">
        <v>1536</v>
      </c>
      <c r="G50" s="63" t="s">
        <v>1537</v>
      </c>
      <c r="H50" s="63" t="s">
        <v>857</v>
      </c>
      <c r="I50" s="63"/>
      <c r="J50" s="63" t="s">
        <v>864</v>
      </c>
      <c r="K50" s="63">
        <v>58</v>
      </c>
      <c r="L50" s="63">
        <v>710000000</v>
      </c>
      <c r="M50" s="63" t="s">
        <v>1533</v>
      </c>
      <c r="N50" s="63" t="s">
        <v>1777</v>
      </c>
      <c r="O50" s="63" t="s">
        <v>359</v>
      </c>
      <c r="P50" s="63">
        <v>552210000</v>
      </c>
      <c r="Q50" s="63" t="s">
        <v>1547</v>
      </c>
      <c r="R50" s="63" t="s">
        <v>686</v>
      </c>
      <c r="S50" s="63" t="s">
        <v>1560</v>
      </c>
      <c r="T50" s="63"/>
      <c r="U50" s="63"/>
      <c r="V50" s="63">
        <v>0</v>
      </c>
      <c r="W50" s="63">
        <v>0</v>
      </c>
      <c r="X50" s="63">
        <v>100</v>
      </c>
      <c r="Y50" s="63" t="s">
        <v>970</v>
      </c>
      <c r="Z50" s="63" t="s">
        <v>888</v>
      </c>
      <c r="AA50" s="36">
        <v>160</v>
      </c>
      <c r="AB50" s="36">
        <v>341.33</v>
      </c>
      <c r="AC50" s="36">
        <f t="shared" si="0"/>
        <v>54612.799999999996</v>
      </c>
      <c r="AD50" s="36">
        <f t="shared" si="1"/>
        <v>61166.336</v>
      </c>
      <c r="AE50" s="36">
        <v>160</v>
      </c>
      <c r="AF50" s="36">
        <v>341.33</v>
      </c>
      <c r="AG50" s="36">
        <f t="shared" si="2"/>
        <v>54612.799999999996</v>
      </c>
      <c r="AH50" s="36">
        <f t="shared" si="3"/>
        <v>61166.336</v>
      </c>
      <c r="AI50" s="36">
        <v>160</v>
      </c>
      <c r="AJ50" s="36">
        <v>341.33</v>
      </c>
      <c r="AK50" s="36">
        <f t="shared" si="4"/>
        <v>54612.799999999996</v>
      </c>
      <c r="AL50" s="36">
        <f t="shared" si="5"/>
        <v>61166.336</v>
      </c>
      <c r="AM50" s="36">
        <v>160</v>
      </c>
      <c r="AN50" s="36">
        <v>341.33</v>
      </c>
      <c r="AO50" s="36">
        <f t="shared" si="6"/>
        <v>54612.799999999996</v>
      </c>
      <c r="AP50" s="36">
        <f t="shared" si="7"/>
        <v>61166.336</v>
      </c>
      <c r="AQ50" s="36"/>
      <c r="AR50" s="36"/>
      <c r="AS50" s="36">
        <f t="shared" si="8"/>
        <v>0</v>
      </c>
      <c r="AT50" s="36">
        <f t="shared" si="9"/>
        <v>0</v>
      </c>
      <c r="AU50" s="36"/>
      <c r="AV50" s="36"/>
      <c r="AW50" s="36">
        <f t="shared" si="10"/>
        <v>0</v>
      </c>
      <c r="AX50" s="36">
        <f t="shared" si="11"/>
        <v>0</v>
      </c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>
        <f t="shared" si="12"/>
        <v>640</v>
      </c>
      <c r="EF50" s="36">
        <f t="shared" si="13"/>
        <v>218451.19999999998</v>
      </c>
      <c r="EG50" s="36">
        <f t="shared" si="14"/>
        <v>244665.344</v>
      </c>
      <c r="EH50" s="37" t="s">
        <v>1534</v>
      </c>
      <c r="EI50" s="63"/>
      <c r="EJ50" s="37"/>
      <c r="EK50" s="87" t="s">
        <v>1344</v>
      </c>
      <c r="EL50" s="87" t="s">
        <v>1568</v>
      </c>
      <c r="EM50" s="87" t="s">
        <v>1569</v>
      </c>
      <c r="EN50" s="87"/>
      <c r="EO50" s="87"/>
      <c r="EP50" s="87"/>
      <c r="EQ50" s="87"/>
      <c r="ER50" s="87"/>
      <c r="ES50" s="87"/>
    </row>
    <row r="51" spans="1:149" ht="19.5" customHeight="1">
      <c r="A51" s="63"/>
      <c r="B51" s="63" t="s">
        <v>1776</v>
      </c>
      <c r="C51" s="63"/>
      <c r="D51" s="29" t="s">
        <v>1808</v>
      </c>
      <c r="E51" s="63" t="s">
        <v>1535</v>
      </c>
      <c r="F51" s="63" t="s">
        <v>1536</v>
      </c>
      <c r="G51" s="63" t="s">
        <v>1537</v>
      </c>
      <c r="H51" s="63" t="s">
        <v>857</v>
      </c>
      <c r="I51" s="63"/>
      <c r="J51" s="63" t="s">
        <v>864</v>
      </c>
      <c r="K51" s="63">
        <v>58</v>
      </c>
      <c r="L51" s="63">
        <v>710000000</v>
      </c>
      <c r="M51" s="63" t="s">
        <v>1533</v>
      </c>
      <c r="N51" s="63" t="s">
        <v>1777</v>
      </c>
      <c r="O51" s="63" t="s">
        <v>359</v>
      </c>
      <c r="P51" s="63">
        <v>396473100</v>
      </c>
      <c r="Q51" s="63" t="s">
        <v>1549</v>
      </c>
      <c r="R51" s="63" t="s">
        <v>686</v>
      </c>
      <c r="S51" s="63" t="s">
        <v>1560</v>
      </c>
      <c r="T51" s="63"/>
      <c r="U51" s="63"/>
      <c r="V51" s="63">
        <v>0</v>
      </c>
      <c r="W51" s="63">
        <v>0</v>
      </c>
      <c r="X51" s="63">
        <v>100</v>
      </c>
      <c r="Y51" s="63" t="s">
        <v>970</v>
      </c>
      <c r="Z51" s="63" t="s">
        <v>888</v>
      </c>
      <c r="AA51" s="36">
        <v>220</v>
      </c>
      <c r="AB51" s="36">
        <v>341.33</v>
      </c>
      <c r="AC51" s="36">
        <f t="shared" si="0"/>
        <v>75092.59999999999</v>
      </c>
      <c r="AD51" s="36">
        <f t="shared" si="1"/>
        <v>84103.712</v>
      </c>
      <c r="AE51" s="36">
        <v>220</v>
      </c>
      <c r="AF51" s="36">
        <v>341.33</v>
      </c>
      <c r="AG51" s="36">
        <f t="shared" si="2"/>
        <v>75092.59999999999</v>
      </c>
      <c r="AH51" s="36">
        <f t="shared" si="3"/>
        <v>84103.712</v>
      </c>
      <c r="AI51" s="36">
        <v>220</v>
      </c>
      <c r="AJ51" s="36">
        <v>341.33</v>
      </c>
      <c r="AK51" s="36">
        <f t="shared" si="4"/>
        <v>75092.59999999999</v>
      </c>
      <c r="AL51" s="36">
        <f t="shared" si="5"/>
        <v>84103.712</v>
      </c>
      <c r="AM51" s="36">
        <v>220</v>
      </c>
      <c r="AN51" s="36">
        <v>341.33</v>
      </c>
      <c r="AO51" s="36">
        <f t="shared" si="6"/>
        <v>75092.59999999999</v>
      </c>
      <c r="AP51" s="36">
        <f t="shared" si="7"/>
        <v>84103.712</v>
      </c>
      <c r="AQ51" s="36"/>
      <c r="AR51" s="36"/>
      <c r="AS51" s="36">
        <f t="shared" si="8"/>
        <v>0</v>
      </c>
      <c r="AT51" s="36">
        <f t="shared" si="9"/>
        <v>0</v>
      </c>
      <c r="AU51" s="36"/>
      <c r="AV51" s="36"/>
      <c r="AW51" s="36">
        <f t="shared" si="10"/>
        <v>0</v>
      </c>
      <c r="AX51" s="36">
        <f t="shared" si="11"/>
        <v>0</v>
      </c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>
        <f t="shared" si="12"/>
        <v>880</v>
      </c>
      <c r="EF51" s="36">
        <f t="shared" si="13"/>
        <v>300370.39999999997</v>
      </c>
      <c r="EG51" s="36">
        <f t="shared" si="14"/>
        <v>336414.848</v>
      </c>
      <c r="EH51" s="37" t="s">
        <v>1534</v>
      </c>
      <c r="EI51" s="63"/>
      <c r="EJ51" s="37"/>
      <c r="EK51" s="87" t="s">
        <v>1344</v>
      </c>
      <c r="EL51" s="87" t="s">
        <v>1568</v>
      </c>
      <c r="EM51" s="87" t="s">
        <v>1569</v>
      </c>
      <c r="EN51" s="87"/>
      <c r="EO51" s="87"/>
      <c r="EP51" s="87"/>
      <c r="EQ51" s="87"/>
      <c r="ER51" s="87"/>
      <c r="ES51" s="87"/>
    </row>
    <row r="52" spans="1:149" ht="19.5" customHeight="1">
      <c r="A52" s="63"/>
      <c r="B52" s="63" t="s">
        <v>1776</v>
      </c>
      <c r="C52" s="63"/>
      <c r="D52" s="29" t="s">
        <v>1809</v>
      </c>
      <c r="E52" s="63" t="s">
        <v>1535</v>
      </c>
      <c r="F52" s="63" t="s">
        <v>1536</v>
      </c>
      <c r="G52" s="63" t="s">
        <v>1537</v>
      </c>
      <c r="H52" s="63" t="s">
        <v>857</v>
      </c>
      <c r="I52" s="63"/>
      <c r="J52" s="63" t="s">
        <v>864</v>
      </c>
      <c r="K52" s="63">
        <v>58</v>
      </c>
      <c r="L52" s="63">
        <v>710000000</v>
      </c>
      <c r="M52" s="63" t="s">
        <v>1533</v>
      </c>
      <c r="N52" s="63" t="s">
        <v>1777</v>
      </c>
      <c r="O52" s="63" t="s">
        <v>359</v>
      </c>
      <c r="P52" s="63" t="s">
        <v>1584</v>
      </c>
      <c r="Q52" s="63" t="s">
        <v>1542</v>
      </c>
      <c r="R52" s="63" t="s">
        <v>686</v>
      </c>
      <c r="S52" s="63" t="s">
        <v>1560</v>
      </c>
      <c r="T52" s="63"/>
      <c r="U52" s="63"/>
      <c r="V52" s="63">
        <v>0</v>
      </c>
      <c r="W52" s="63">
        <v>0</v>
      </c>
      <c r="X52" s="63">
        <v>100</v>
      </c>
      <c r="Y52" s="63" t="s">
        <v>970</v>
      </c>
      <c r="Z52" s="63" t="s">
        <v>888</v>
      </c>
      <c r="AA52" s="36">
        <v>100</v>
      </c>
      <c r="AB52" s="36">
        <v>341.33</v>
      </c>
      <c r="AC52" s="36">
        <f t="shared" si="0"/>
        <v>34133</v>
      </c>
      <c r="AD52" s="36">
        <f t="shared" si="1"/>
        <v>38228.96000000001</v>
      </c>
      <c r="AE52" s="36">
        <v>100</v>
      </c>
      <c r="AF52" s="36">
        <v>341.33</v>
      </c>
      <c r="AG52" s="36">
        <f t="shared" si="2"/>
        <v>34133</v>
      </c>
      <c r="AH52" s="36">
        <f t="shared" si="3"/>
        <v>38228.96000000001</v>
      </c>
      <c r="AI52" s="36">
        <v>100</v>
      </c>
      <c r="AJ52" s="36">
        <v>341.33</v>
      </c>
      <c r="AK52" s="36">
        <f t="shared" si="4"/>
        <v>34133</v>
      </c>
      <c r="AL52" s="36">
        <f t="shared" si="5"/>
        <v>38228.96000000001</v>
      </c>
      <c r="AM52" s="36">
        <v>100</v>
      </c>
      <c r="AN52" s="36">
        <v>341.33</v>
      </c>
      <c r="AO52" s="36">
        <f t="shared" si="6"/>
        <v>34133</v>
      </c>
      <c r="AP52" s="36">
        <f t="shared" si="7"/>
        <v>38228.96000000001</v>
      </c>
      <c r="AQ52" s="36"/>
      <c r="AR52" s="36"/>
      <c r="AS52" s="36">
        <f t="shared" si="8"/>
        <v>0</v>
      </c>
      <c r="AT52" s="36">
        <f t="shared" si="9"/>
        <v>0</v>
      </c>
      <c r="AU52" s="36"/>
      <c r="AV52" s="36"/>
      <c r="AW52" s="36">
        <f t="shared" si="10"/>
        <v>0</v>
      </c>
      <c r="AX52" s="36">
        <f t="shared" si="11"/>
        <v>0</v>
      </c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>
        <f t="shared" si="12"/>
        <v>400</v>
      </c>
      <c r="EF52" s="36">
        <f t="shared" si="13"/>
        <v>136532</v>
      </c>
      <c r="EG52" s="36">
        <f t="shared" si="14"/>
        <v>152915.84000000003</v>
      </c>
      <c r="EH52" s="37" t="s">
        <v>1534</v>
      </c>
      <c r="EI52" s="63"/>
      <c r="EJ52" s="37"/>
      <c r="EK52" s="87" t="s">
        <v>1344</v>
      </c>
      <c r="EL52" s="87" t="s">
        <v>1568</v>
      </c>
      <c r="EM52" s="87" t="s">
        <v>1569</v>
      </c>
      <c r="EN52" s="87"/>
      <c r="EO52" s="87"/>
      <c r="EP52" s="87"/>
      <c r="EQ52" s="87"/>
      <c r="ER52" s="87"/>
      <c r="ES52" s="87"/>
    </row>
    <row r="53" spans="1:149" ht="19.5" customHeight="1">
      <c r="A53" s="63"/>
      <c r="B53" s="63" t="s">
        <v>1776</v>
      </c>
      <c r="C53" s="63"/>
      <c r="D53" s="29" t="s">
        <v>1810</v>
      </c>
      <c r="E53" s="63" t="s">
        <v>1535</v>
      </c>
      <c r="F53" s="63" t="s">
        <v>1536</v>
      </c>
      <c r="G53" s="63" t="s">
        <v>1537</v>
      </c>
      <c r="H53" s="63" t="s">
        <v>857</v>
      </c>
      <c r="I53" s="63"/>
      <c r="J53" s="63" t="s">
        <v>864</v>
      </c>
      <c r="K53" s="63">
        <v>58</v>
      </c>
      <c r="L53" s="63">
        <v>710000000</v>
      </c>
      <c r="M53" s="63" t="s">
        <v>1533</v>
      </c>
      <c r="N53" s="63" t="s">
        <v>1777</v>
      </c>
      <c r="O53" s="63" t="s">
        <v>359</v>
      </c>
      <c r="P53" s="63">
        <v>475030100</v>
      </c>
      <c r="Q53" s="63" t="s">
        <v>1541</v>
      </c>
      <c r="R53" s="63" t="s">
        <v>686</v>
      </c>
      <c r="S53" s="63" t="s">
        <v>1560</v>
      </c>
      <c r="T53" s="63"/>
      <c r="U53" s="63"/>
      <c r="V53" s="63">
        <v>0</v>
      </c>
      <c r="W53" s="63">
        <v>0</v>
      </c>
      <c r="X53" s="63">
        <v>100</v>
      </c>
      <c r="Y53" s="63" t="s">
        <v>970</v>
      </c>
      <c r="Z53" s="63" t="s">
        <v>888</v>
      </c>
      <c r="AA53" s="36">
        <v>34</v>
      </c>
      <c r="AB53" s="36">
        <v>325.28</v>
      </c>
      <c r="AC53" s="36">
        <f t="shared" si="0"/>
        <v>11059.519999999999</v>
      </c>
      <c r="AD53" s="36">
        <f t="shared" si="1"/>
        <v>12386.6624</v>
      </c>
      <c r="AE53" s="36">
        <v>34</v>
      </c>
      <c r="AF53" s="36">
        <v>325.28</v>
      </c>
      <c r="AG53" s="36">
        <f t="shared" si="2"/>
        <v>11059.519999999999</v>
      </c>
      <c r="AH53" s="36">
        <f t="shared" si="3"/>
        <v>12386.6624</v>
      </c>
      <c r="AI53" s="36">
        <v>34</v>
      </c>
      <c r="AJ53" s="36">
        <v>325.28</v>
      </c>
      <c r="AK53" s="36">
        <f t="shared" si="4"/>
        <v>11059.519999999999</v>
      </c>
      <c r="AL53" s="36">
        <f aca="true" t="shared" si="15" ref="AL53:AL84">IF(Z53="С НДС",AK53*1.12,AK53)</f>
        <v>12386.6624</v>
      </c>
      <c r="AM53" s="36">
        <v>34</v>
      </c>
      <c r="AN53" s="36">
        <v>325.28</v>
      </c>
      <c r="AO53" s="36">
        <f t="shared" si="6"/>
        <v>11059.519999999999</v>
      </c>
      <c r="AP53" s="36">
        <f aca="true" t="shared" si="16" ref="AP53:AP84">IF(Z53="С НДС",AO53*1.12,AO53)</f>
        <v>12386.6624</v>
      </c>
      <c r="AQ53" s="36"/>
      <c r="AR53" s="36"/>
      <c r="AS53" s="36">
        <f t="shared" si="8"/>
        <v>0</v>
      </c>
      <c r="AT53" s="36">
        <f aca="true" t="shared" si="17" ref="AT53:AT84">IF(Z53="С НДС",AS53*1.12,AS53)</f>
        <v>0</v>
      </c>
      <c r="AU53" s="36"/>
      <c r="AV53" s="36"/>
      <c r="AW53" s="36">
        <f t="shared" si="10"/>
        <v>0</v>
      </c>
      <c r="AX53" s="36">
        <f aca="true" t="shared" si="18" ref="AX53:AX84">IF(Z53="С НДС",AW53*1.12,AW53)</f>
        <v>0</v>
      </c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>
        <f aca="true" t="shared" si="19" ref="EE53:EE84">SUM(AA53,AE53,AI53,AM53,AQ53)</f>
        <v>136</v>
      </c>
      <c r="EF53" s="36">
        <f aca="true" t="shared" si="20" ref="EF53:EF84">SUM(AW53,AS53,AO53,AG53,AC53,AK53)</f>
        <v>44238.079999999994</v>
      </c>
      <c r="EG53" s="36">
        <f aca="true" t="shared" si="21" ref="EG53:EG84">IF(Z53="С НДС",EF53*1.12,EF53)</f>
        <v>49546.6496</v>
      </c>
      <c r="EH53" s="37" t="s">
        <v>1534</v>
      </c>
      <c r="EI53" s="63"/>
      <c r="EJ53" s="37"/>
      <c r="EK53" s="87" t="s">
        <v>1344</v>
      </c>
      <c r="EL53" s="87" t="s">
        <v>1567</v>
      </c>
      <c r="EM53" s="87" t="s">
        <v>1567</v>
      </c>
      <c r="EN53" s="87"/>
      <c r="EO53" s="87"/>
      <c r="EP53" s="87"/>
      <c r="EQ53" s="87"/>
      <c r="ER53" s="87"/>
      <c r="ES53" s="87"/>
    </row>
    <row r="54" spans="1:149" ht="19.5" customHeight="1">
      <c r="A54" s="63"/>
      <c r="B54" s="63" t="s">
        <v>1776</v>
      </c>
      <c r="C54" s="63"/>
      <c r="D54" s="29" t="s">
        <v>1811</v>
      </c>
      <c r="E54" s="63" t="s">
        <v>1535</v>
      </c>
      <c r="F54" s="63" t="s">
        <v>1536</v>
      </c>
      <c r="G54" s="63" t="s">
        <v>1537</v>
      </c>
      <c r="H54" s="63" t="s">
        <v>857</v>
      </c>
      <c r="I54" s="63"/>
      <c r="J54" s="63" t="s">
        <v>864</v>
      </c>
      <c r="K54" s="63">
        <v>58</v>
      </c>
      <c r="L54" s="63">
        <v>710000000</v>
      </c>
      <c r="M54" s="63" t="s">
        <v>1533</v>
      </c>
      <c r="N54" s="63" t="s">
        <v>1777</v>
      </c>
      <c r="O54" s="63" t="s">
        <v>359</v>
      </c>
      <c r="P54" s="63" t="s">
        <v>1585</v>
      </c>
      <c r="Q54" s="63" t="s">
        <v>1539</v>
      </c>
      <c r="R54" s="63" t="s">
        <v>686</v>
      </c>
      <c r="S54" s="63" t="s">
        <v>1560</v>
      </c>
      <c r="T54" s="63"/>
      <c r="U54" s="63"/>
      <c r="V54" s="63">
        <v>0</v>
      </c>
      <c r="W54" s="63">
        <v>0</v>
      </c>
      <c r="X54" s="63">
        <v>100</v>
      </c>
      <c r="Y54" s="63" t="s">
        <v>970</v>
      </c>
      <c r="Z54" s="63" t="s">
        <v>888</v>
      </c>
      <c r="AA54" s="36">
        <v>10</v>
      </c>
      <c r="AB54" s="36">
        <v>325.28</v>
      </c>
      <c r="AC54" s="36">
        <f t="shared" si="0"/>
        <v>3252.7999999999997</v>
      </c>
      <c r="AD54" s="36">
        <f t="shared" si="1"/>
        <v>3643.136</v>
      </c>
      <c r="AE54" s="36">
        <v>10</v>
      </c>
      <c r="AF54" s="36">
        <v>325.28</v>
      </c>
      <c r="AG54" s="36">
        <f t="shared" si="2"/>
        <v>3252.7999999999997</v>
      </c>
      <c r="AH54" s="36">
        <f t="shared" si="3"/>
        <v>3643.136</v>
      </c>
      <c r="AI54" s="36">
        <v>10</v>
      </c>
      <c r="AJ54" s="36">
        <v>325.28</v>
      </c>
      <c r="AK54" s="36">
        <f t="shared" si="4"/>
        <v>3252.7999999999997</v>
      </c>
      <c r="AL54" s="36">
        <f t="shared" si="15"/>
        <v>3643.136</v>
      </c>
      <c r="AM54" s="36">
        <v>10</v>
      </c>
      <c r="AN54" s="36">
        <v>325.28</v>
      </c>
      <c r="AO54" s="36">
        <f t="shared" si="6"/>
        <v>3252.7999999999997</v>
      </c>
      <c r="AP54" s="36">
        <f t="shared" si="16"/>
        <v>3643.136</v>
      </c>
      <c r="AQ54" s="36"/>
      <c r="AR54" s="36"/>
      <c r="AS54" s="36">
        <f t="shared" si="8"/>
        <v>0</v>
      </c>
      <c r="AT54" s="36">
        <f t="shared" si="17"/>
        <v>0</v>
      </c>
      <c r="AU54" s="36"/>
      <c r="AV54" s="36"/>
      <c r="AW54" s="36">
        <f t="shared" si="10"/>
        <v>0</v>
      </c>
      <c r="AX54" s="36">
        <f t="shared" si="18"/>
        <v>0</v>
      </c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>
        <f t="shared" si="19"/>
        <v>40</v>
      </c>
      <c r="EF54" s="36">
        <f t="shared" si="20"/>
        <v>13011.199999999999</v>
      </c>
      <c r="EG54" s="36">
        <f t="shared" si="21"/>
        <v>14572.544</v>
      </c>
      <c r="EH54" s="37" t="s">
        <v>1534</v>
      </c>
      <c r="EI54" s="63"/>
      <c r="EJ54" s="37"/>
      <c r="EK54" s="87" t="s">
        <v>1344</v>
      </c>
      <c r="EL54" s="87" t="s">
        <v>1567</v>
      </c>
      <c r="EM54" s="87" t="s">
        <v>1567</v>
      </c>
      <c r="EN54" s="87"/>
      <c r="EO54" s="87"/>
      <c r="EP54" s="87"/>
      <c r="EQ54" s="87"/>
      <c r="ER54" s="87"/>
      <c r="ES54" s="87"/>
    </row>
    <row r="55" spans="1:149" ht="19.5" customHeight="1">
      <c r="A55" s="63"/>
      <c r="B55" s="63" t="s">
        <v>1776</v>
      </c>
      <c r="C55" s="63"/>
      <c r="D55" s="29" t="s">
        <v>1812</v>
      </c>
      <c r="E55" s="63" t="s">
        <v>1535</v>
      </c>
      <c r="F55" s="63" t="s">
        <v>1536</v>
      </c>
      <c r="G55" s="63" t="s">
        <v>1537</v>
      </c>
      <c r="H55" s="63" t="s">
        <v>857</v>
      </c>
      <c r="I55" s="63"/>
      <c r="J55" s="63" t="s">
        <v>864</v>
      </c>
      <c r="K55" s="63">
        <v>58</v>
      </c>
      <c r="L55" s="63">
        <v>710000000</v>
      </c>
      <c r="M55" s="63" t="s">
        <v>1533</v>
      </c>
      <c r="N55" s="63" t="s">
        <v>1777</v>
      </c>
      <c r="O55" s="63" t="s">
        <v>359</v>
      </c>
      <c r="P55" s="63">
        <v>231010000</v>
      </c>
      <c r="Q55" s="63" t="s">
        <v>1538</v>
      </c>
      <c r="R55" s="63" t="s">
        <v>686</v>
      </c>
      <c r="S55" s="63" t="s">
        <v>1560</v>
      </c>
      <c r="T55" s="63"/>
      <c r="U55" s="63"/>
      <c r="V55" s="63">
        <v>0</v>
      </c>
      <c r="W55" s="63">
        <v>0</v>
      </c>
      <c r="X55" s="63">
        <v>100</v>
      </c>
      <c r="Y55" s="63" t="s">
        <v>970</v>
      </c>
      <c r="Z55" s="63" t="s">
        <v>888</v>
      </c>
      <c r="AA55" s="36">
        <v>13</v>
      </c>
      <c r="AB55" s="36">
        <v>325.28</v>
      </c>
      <c r="AC55" s="36">
        <f t="shared" si="0"/>
        <v>4228.639999999999</v>
      </c>
      <c r="AD55" s="36">
        <f t="shared" si="1"/>
        <v>4736.0768</v>
      </c>
      <c r="AE55" s="36">
        <v>13</v>
      </c>
      <c r="AF55" s="36">
        <v>325.28</v>
      </c>
      <c r="AG55" s="36">
        <f t="shared" si="2"/>
        <v>4228.639999999999</v>
      </c>
      <c r="AH55" s="36">
        <f t="shared" si="3"/>
        <v>4736.0768</v>
      </c>
      <c r="AI55" s="36">
        <v>13</v>
      </c>
      <c r="AJ55" s="36">
        <v>325.28</v>
      </c>
      <c r="AK55" s="36">
        <f t="shared" si="4"/>
        <v>4228.639999999999</v>
      </c>
      <c r="AL55" s="36">
        <f t="shared" si="15"/>
        <v>4736.0768</v>
      </c>
      <c r="AM55" s="36">
        <v>13</v>
      </c>
      <c r="AN55" s="36">
        <v>325.28</v>
      </c>
      <c r="AO55" s="36">
        <f t="shared" si="6"/>
        <v>4228.639999999999</v>
      </c>
      <c r="AP55" s="36">
        <f t="shared" si="16"/>
        <v>4736.0768</v>
      </c>
      <c r="AQ55" s="36"/>
      <c r="AR55" s="36"/>
      <c r="AS55" s="36">
        <f t="shared" si="8"/>
        <v>0</v>
      </c>
      <c r="AT55" s="36">
        <f t="shared" si="17"/>
        <v>0</v>
      </c>
      <c r="AU55" s="36"/>
      <c r="AV55" s="36"/>
      <c r="AW55" s="36">
        <f t="shared" si="10"/>
        <v>0</v>
      </c>
      <c r="AX55" s="36">
        <f t="shared" si="18"/>
        <v>0</v>
      </c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>
        <f t="shared" si="19"/>
        <v>52</v>
      </c>
      <c r="EF55" s="36">
        <f t="shared" si="20"/>
        <v>16914.559999999998</v>
      </c>
      <c r="EG55" s="36">
        <f t="shared" si="21"/>
        <v>18944.3072</v>
      </c>
      <c r="EH55" s="37" t="s">
        <v>1534</v>
      </c>
      <c r="EI55" s="63"/>
      <c r="EJ55" s="37"/>
      <c r="EK55" s="87" t="s">
        <v>1344</v>
      </c>
      <c r="EL55" s="87" t="s">
        <v>1567</v>
      </c>
      <c r="EM55" s="87" t="s">
        <v>1567</v>
      </c>
      <c r="EN55" s="87"/>
      <c r="EO55" s="87"/>
      <c r="EP55" s="87"/>
      <c r="EQ55" s="87"/>
      <c r="ER55" s="87"/>
      <c r="ES55" s="87"/>
    </row>
    <row r="56" spans="1:149" ht="19.5" customHeight="1">
      <c r="A56" s="63"/>
      <c r="B56" s="63" t="s">
        <v>1776</v>
      </c>
      <c r="C56" s="63"/>
      <c r="D56" s="29" t="s">
        <v>1813</v>
      </c>
      <c r="E56" s="63" t="s">
        <v>1535</v>
      </c>
      <c r="F56" s="63" t="s">
        <v>1536</v>
      </c>
      <c r="G56" s="63" t="s">
        <v>1537</v>
      </c>
      <c r="H56" s="63" t="s">
        <v>857</v>
      </c>
      <c r="I56" s="63"/>
      <c r="J56" s="63" t="s">
        <v>864</v>
      </c>
      <c r="K56" s="63">
        <v>58</v>
      </c>
      <c r="L56" s="63">
        <v>710000000</v>
      </c>
      <c r="M56" s="63" t="s">
        <v>1533</v>
      </c>
      <c r="N56" s="63" t="s">
        <v>1777</v>
      </c>
      <c r="O56" s="63" t="s">
        <v>359</v>
      </c>
      <c r="P56" s="63">
        <v>154820100</v>
      </c>
      <c r="Q56" s="63" t="s">
        <v>1540</v>
      </c>
      <c r="R56" s="63" t="s">
        <v>686</v>
      </c>
      <c r="S56" s="63" t="s">
        <v>1560</v>
      </c>
      <c r="T56" s="63"/>
      <c r="U56" s="63"/>
      <c r="V56" s="63">
        <v>0</v>
      </c>
      <c r="W56" s="63">
        <v>0</v>
      </c>
      <c r="X56" s="63">
        <v>100</v>
      </c>
      <c r="Y56" s="63" t="s">
        <v>970</v>
      </c>
      <c r="Z56" s="63" t="s">
        <v>888</v>
      </c>
      <c r="AA56" s="36">
        <v>21</v>
      </c>
      <c r="AB56" s="36">
        <v>325.28</v>
      </c>
      <c r="AC56" s="36">
        <f t="shared" si="0"/>
        <v>6830.879999999999</v>
      </c>
      <c r="AD56" s="36">
        <f t="shared" si="1"/>
        <v>7650.585599999999</v>
      </c>
      <c r="AE56" s="36">
        <v>21</v>
      </c>
      <c r="AF56" s="36">
        <v>325.28</v>
      </c>
      <c r="AG56" s="36">
        <f t="shared" si="2"/>
        <v>6830.879999999999</v>
      </c>
      <c r="AH56" s="36">
        <f t="shared" si="3"/>
        <v>7650.585599999999</v>
      </c>
      <c r="AI56" s="36">
        <v>21</v>
      </c>
      <c r="AJ56" s="36">
        <v>325.28</v>
      </c>
      <c r="AK56" s="36">
        <f t="shared" si="4"/>
        <v>6830.879999999999</v>
      </c>
      <c r="AL56" s="36">
        <f t="shared" si="15"/>
        <v>7650.585599999999</v>
      </c>
      <c r="AM56" s="36">
        <v>21</v>
      </c>
      <c r="AN56" s="36">
        <v>325.28</v>
      </c>
      <c r="AO56" s="36">
        <f t="shared" si="6"/>
        <v>6830.879999999999</v>
      </c>
      <c r="AP56" s="36">
        <f t="shared" si="16"/>
        <v>7650.585599999999</v>
      </c>
      <c r="AQ56" s="36"/>
      <c r="AR56" s="36"/>
      <c r="AS56" s="36">
        <f t="shared" si="8"/>
        <v>0</v>
      </c>
      <c r="AT56" s="36">
        <f t="shared" si="17"/>
        <v>0</v>
      </c>
      <c r="AU56" s="36"/>
      <c r="AV56" s="36"/>
      <c r="AW56" s="36">
        <f t="shared" si="10"/>
        <v>0</v>
      </c>
      <c r="AX56" s="36">
        <f t="shared" si="18"/>
        <v>0</v>
      </c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>
        <f t="shared" si="19"/>
        <v>84</v>
      </c>
      <c r="EF56" s="36">
        <f t="shared" si="20"/>
        <v>27323.519999999997</v>
      </c>
      <c r="EG56" s="36">
        <f t="shared" si="21"/>
        <v>30602.342399999998</v>
      </c>
      <c r="EH56" s="37" t="s">
        <v>1534</v>
      </c>
      <c r="EI56" s="63"/>
      <c r="EJ56" s="37"/>
      <c r="EK56" s="87" t="s">
        <v>1344</v>
      </c>
      <c r="EL56" s="87" t="s">
        <v>1567</v>
      </c>
      <c r="EM56" s="87" t="s">
        <v>1567</v>
      </c>
      <c r="EN56" s="87"/>
      <c r="EO56" s="87"/>
      <c r="EP56" s="87"/>
      <c r="EQ56" s="87"/>
      <c r="ER56" s="87"/>
      <c r="ES56" s="87"/>
    </row>
    <row r="57" spans="1:149" ht="19.5" customHeight="1">
      <c r="A57" s="63"/>
      <c r="B57" s="63" t="s">
        <v>1776</v>
      </c>
      <c r="C57" s="63"/>
      <c r="D57" s="29" t="s">
        <v>1814</v>
      </c>
      <c r="E57" s="63" t="s">
        <v>1535</v>
      </c>
      <c r="F57" s="63" t="s">
        <v>1536</v>
      </c>
      <c r="G57" s="63" t="s">
        <v>1537</v>
      </c>
      <c r="H57" s="63" t="s">
        <v>857</v>
      </c>
      <c r="I57" s="63"/>
      <c r="J57" s="63" t="s">
        <v>864</v>
      </c>
      <c r="K57" s="63">
        <v>58</v>
      </c>
      <c r="L57" s="63">
        <v>710000000</v>
      </c>
      <c r="M57" s="63" t="s">
        <v>1533</v>
      </c>
      <c r="N57" s="63" t="s">
        <v>1777</v>
      </c>
      <c r="O57" s="63" t="s">
        <v>359</v>
      </c>
      <c r="P57" s="63">
        <v>433257100</v>
      </c>
      <c r="Q57" s="63" t="s">
        <v>1587</v>
      </c>
      <c r="R57" s="63" t="s">
        <v>686</v>
      </c>
      <c r="S57" s="63" t="s">
        <v>1560</v>
      </c>
      <c r="T57" s="63"/>
      <c r="U57" s="63"/>
      <c r="V57" s="63">
        <v>0</v>
      </c>
      <c r="W57" s="63">
        <v>0</v>
      </c>
      <c r="X57" s="63">
        <v>100</v>
      </c>
      <c r="Y57" s="63" t="s">
        <v>970</v>
      </c>
      <c r="Z57" s="63" t="s">
        <v>888</v>
      </c>
      <c r="AA57" s="36">
        <v>14</v>
      </c>
      <c r="AB57" s="36">
        <v>325.28</v>
      </c>
      <c r="AC57" s="36">
        <f t="shared" si="0"/>
        <v>4553.92</v>
      </c>
      <c r="AD57" s="36">
        <f t="shared" si="1"/>
        <v>5100.3904</v>
      </c>
      <c r="AE57" s="36">
        <v>14</v>
      </c>
      <c r="AF57" s="36">
        <v>325.28</v>
      </c>
      <c r="AG57" s="36">
        <f t="shared" si="2"/>
        <v>4553.92</v>
      </c>
      <c r="AH57" s="36">
        <f t="shared" si="3"/>
        <v>5100.3904</v>
      </c>
      <c r="AI57" s="36">
        <v>14</v>
      </c>
      <c r="AJ57" s="36">
        <v>325.28</v>
      </c>
      <c r="AK57" s="36">
        <f t="shared" si="4"/>
        <v>4553.92</v>
      </c>
      <c r="AL57" s="36">
        <f t="shared" si="15"/>
        <v>5100.3904</v>
      </c>
      <c r="AM57" s="36">
        <v>14</v>
      </c>
      <c r="AN57" s="36">
        <v>325.28</v>
      </c>
      <c r="AO57" s="36">
        <f t="shared" si="6"/>
        <v>4553.92</v>
      </c>
      <c r="AP57" s="36">
        <f t="shared" si="16"/>
        <v>5100.3904</v>
      </c>
      <c r="AQ57" s="36"/>
      <c r="AR57" s="36"/>
      <c r="AS57" s="36">
        <f t="shared" si="8"/>
        <v>0</v>
      </c>
      <c r="AT57" s="36">
        <f t="shared" si="17"/>
        <v>0</v>
      </c>
      <c r="AU57" s="36"/>
      <c r="AV57" s="36"/>
      <c r="AW57" s="36">
        <f t="shared" si="10"/>
        <v>0</v>
      </c>
      <c r="AX57" s="36">
        <f t="shared" si="18"/>
        <v>0</v>
      </c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>
        <f t="shared" si="19"/>
        <v>56</v>
      </c>
      <c r="EF57" s="36">
        <f t="shared" si="20"/>
        <v>18215.68</v>
      </c>
      <c r="EG57" s="36">
        <f t="shared" si="21"/>
        <v>20401.5616</v>
      </c>
      <c r="EH57" s="37" t="s">
        <v>1534</v>
      </c>
      <c r="EI57" s="63"/>
      <c r="EJ57" s="37"/>
      <c r="EK57" s="87" t="s">
        <v>1344</v>
      </c>
      <c r="EL57" s="87" t="s">
        <v>1567</v>
      </c>
      <c r="EM57" s="87" t="s">
        <v>1567</v>
      </c>
      <c r="EN57" s="87"/>
      <c r="EO57" s="87"/>
      <c r="EP57" s="87"/>
      <c r="EQ57" s="87"/>
      <c r="ER57" s="87"/>
      <c r="ES57" s="87"/>
    </row>
    <row r="58" spans="1:149" ht="19.5" customHeight="1">
      <c r="A58" s="63"/>
      <c r="B58" s="63" t="s">
        <v>1776</v>
      </c>
      <c r="C58" s="63"/>
      <c r="D58" s="29" t="s">
        <v>1815</v>
      </c>
      <c r="E58" s="63" t="s">
        <v>1535</v>
      </c>
      <c r="F58" s="63" t="s">
        <v>1536</v>
      </c>
      <c r="G58" s="63" t="s">
        <v>1537</v>
      </c>
      <c r="H58" s="63" t="s">
        <v>857</v>
      </c>
      <c r="I58" s="63"/>
      <c r="J58" s="63" t="s">
        <v>864</v>
      </c>
      <c r="K58" s="63">
        <v>58</v>
      </c>
      <c r="L58" s="63">
        <v>710000000</v>
      </c>
      <c r="M58" s="63" t="s">
        <v>1533</v>
      </c>
      <c r="N58" s="63" t="s">
        <v>1777</v>
      </c>
      <c r="O58" s="63" t="s">
        <v>359</v>
      </c>
      <c r="P58" s="63">
        <v>431010000</v>
      </c>
      <c r="Q58" s="63" t="s">
        <v>1553</v>
      </c>
      <c r="R58" s="63" t="s">
        <v>686</v>
      </c>
      <c r="S58" s="63" t="s">
        <v>1560</v>
      </c>
      <c r="T58" s="63"/>
      <c r="U58" s="63"/>
      <c r="V58" s="63">
        <v>0</v>
      </c>
      <c r="W58" s="63">
        <v>0</v>
      </c>
      <c r="X58" s="63">
        <v>100</v>
      </c>
      <c r="Y58" s="63" t="s">
        <v>970</v>
      </c>
      <c r="Z58" s="63" t="s">
        <v>888</v>
      </c>
      <c r="AA58" s="36">
        <v>19</v>
      </c>
      <c r="AB58" s="36">
        <v>325.28</v>
      </c>
      <c r="AC58" s="36">
        <f t="shared" si="0"/>
        <v>6180.32</v>
      </c>
      <c r="AD58" s="36">
        <f t="shared" si="1"/>
        <v>6921.9584</v>
      </c>
      <c r="AE58" s="36">
        <v>19</v>
      </c>
      <c r="AF58" s="36">
        <v>325.28</v>
      </c>
      <c r="AG58" s="36">
        <f t="shared" si="2"/>
        <v>6180.32</v>
      </c>
      <c r="AH58" s="36">
        <f t="shared" si="3"/>
        <v>6921.9584</v>
      </c>
      <c r="AI58" s="36">
        <v>19</v>
      </c>
      <c r="AJ58" s="36">
        <v>325.28</v>
      </c>
      <c r="AK58" s="36">
        <f t="shared" si="4"/>
        <v>6180.32</v>
      </c>
      <c r="AL58" s="36">
        <f t="shared" si="15"/>
        <v>6921.9584</v>
      </c>
      <c r="AM58" s="36">
        <v>19</v>
      </c>
      <c r="AN58" s="36">
        <v>325.28</v>
      </c>
      <c r="AO58" s="36">
        <f t="shared" si="6"/>
        <v>6180.32</v>
      </c>
      <c r="AP58" s="36">
        <f t="shared" si="16"/>
        <v>6921.9584</v>
      </c>
      <c r="AQ58" s="36"/>
      <c r="AR58" s="36"/>
      <c r="AS58" s="36">
        <f t="shared" si="8"/>
        <v>0</v>
      </c>
      <c r="AT58" s="36">
        <f t="shared" si="17"/>
        <v>0</v>
      </c>
      <c r="AU58" s="36"/>
      <c r="AV58" s="36"/>
      <c r="AW58" s="36">
        <f t="shared" si="10"/>
        <v>0</v>
      </c>
      <c r="AX58" s="36">
        <f t="shared" si="18"/>
        <v>0</v>
      </c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>
        <f t="shared" si="19"/>
        <v>76</v>
      </c>
      <c r="EF58" s="36">
        <f t="shared" si="20"/>
        <v>24721.28</v>
      </c>
      <c r="EG58" s="36">
        <f t="shared" si="21"/>
        <v>27687.8336</v>
      </c>
      <c r="EH58" s="37" t="s">
        <v>1534</v>
      </c>
      <c r="EI58" s="63"/>
      <c r="EJ58" s="37"/>
      <c r="EK58" s="87" t="s">
        <v>1344</v>
      </c>
      <c r="EL58" s="87" t="s">
        <v>1567</v>
      </c>
      <c r="EM58" s="87" t="s">
        <v>1567</v>
      </c>
      <c r="EN58" s="87"/>
      <c r="EO58" s="87"/>
      <c r="EP58" s="87"/>
      <c r="EQ58" s="87"/>
      <c r="ER58" s="87"/>
      <c r="ES58" s="87"/>
    </row>
    <row r="59" spans="1:149" ht="19.5" customHeight="1">
      <c r="A59" s="63"/>
      <c r="B59" s="63" t="s">
        <v>1776</v>
      </c>
      <c r="C59" s="63"/>
      <c r="D59" s="29" t="s">
        <v>1816</v>
      </c>
      <c r="E59" s="63" t="s">
        <v>1535</v>
      </c>
      <c r="F59" s="63" t="s">
        <v>1536</v>
      </c>
      <c r="G59" s="63" t="s">
        <v>1537</v>
      </c>
      <c r="H59" s="63" t="s">
        <v>857</v>
      </c>
      <c r="I59" s="63"/>
      <c r="J59" s="63" t="s">
        <v>864</v>
      </c>
      <c r="K59" s="63">
        <v>58</v>
      </c>
      <c r="L59" s="63">
        <v>710000000</v>
      </c>
      <c r="M59" s="63" t="s">
        <v>1533</v>
      </c>
      <c r="N59" s="63" t="s">
        <v>1777</v>
      </c>
      <c r="O59" s="63" t="s">
        <v>359</v>
      </c>
      <c r="P59" s="63">
        <v>511610000</v>
      </c>
      <c r="Q59" s="63" t="s">
        <v>1552</v>
      </c>
      <c r="R59" s="63" t="s">
        <v>686</v>
      </c>
      <c r="S59" s="63" t="s">
        <v>1560</v>
      </c>
      <c r="T59" s="63"/>
      <c r="U59" s="63"/>
      <c r="V59" s="63">
        <v>0</v>
      </c>
      <c r="W59" s="63">
        <v>0</v>
      </c>
      <c r="X59" s="63">
        <v>100</v>
      </c>
      <c r="Y59" s="63" t="s">
        <v>970</v>
      </c>
      <c r="Z59" s="63" t="s">
        <v>888</v>
      </c>
      <c r="AA59" s="36">
        <v>21</v>
      </c>
      <c r="AB59" s="36">
        <v>325.28</v>
      </c>
      <c r="AC59" s="36">
        <f t="shared" si="0"/>
        <v>6830.879999999999</v>
      </c>
      <c r="AD59" s="36">
        <f t="shared" si="1"/>
        <v>7650.585599999999</v>
      </c>
      <c r="AE59" s="36">
        <v>21</v>
      </c>
      <c r="AF59" s="36">
        <v>325.28</v>
      </c>
      <c r="AG59" s="36">
        <f t="shared" si="2"/>
        <v>6830.879999999999</v>
      </c>
      <c r="AH59" s="36">
        <f t="shared" si="3"/>
        <v>7650.585599999999</v>
      </c>
      <c r="AI59" s="36">
        <v>21</v>
      </c>
      <c r="AJ59" s="36">
        <v>325.28</v>
      </c>
      <c r="AK59" s="36">
        <f t="shared" si="4"/>
        <v>6830.879999999999</v>
      </c>
      <c r="AL59" s="36">
        <f t="shared" si="15"/>
        <v>7650.585599999999</v>
      </c>
      <c r="AM59" s="36">
        <v>21</v>
      </c>
      <c r="AN59" s="36">
        <v>325.28</v>
      </c>
      <c r="AO59" s="36">
        <f t="shared" si="6"/>
        <v>6830.879999999999</v>
      </c>
      <c r="AP59" s="36">
        <f t="shared" si="16"/>
        <v>7650.585599999999</v>
      </c>
      <c r="AQ59" s="36"/>
      <c r="AR59" s="36"/>
      <c r="AS59" s="36">
        <f t="shared" si="8"/>
        <v>0</v>
      </c>
      <c r="AT59" s="36">
        <f t="shared" si="17"/>
        <v>0</v>
      </c>
      <c r="AU59" s="36"/>
      <c r="AV59" s="36"/>
      <c r="AW59" s="36">
        <f t="shared" si="10"/>
        <v>0</v>
      </c>
      <c r="AX59" s="36">
        <f t="shared" si="18"/>
        <v>0</v>
      </c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>
        <f t="shared" si="19"/>
        <v>84</v>
      </c>
      <c r="EF59" s="36">
        <f t="shared" si="20"/>
        <v>27323.519999999997</v>
      </c>
      <c r="EG59" s="36">
        <f t="shared" si="21"/>
        <v>30602.342399999998</v>
      </c>
      <c r="EH59" s="37" t="s">
        <v>1534</v>
      </c>
      <c r="EI59" s="63"/>
      <c r="EJ59" s="37"/>
      <c r="EK59" s="87" t="s">
        <v>1344</v>
      </c>
      <c r="EL59" s="87" t="s">
        <v>1567</v>
      </c>
      <c r="EM59" s="87" t="s">
        <v>1567</v>
      </c>
      <c r="EN59" s="87"/>
      <c r="EO59" s="87"/>
      <c r="EP59" s="87"/>
      <c r="EQ59" s="87"/>
      <c r="ER59" s="87"/>
      <c r="ES59" s="87"/>
    </row>
    <row r="60" spans="1:149" ht="19.5" customHeight="1">
      <c r="A60" s="63"/>
      <c r="B60" s="63" t="s">
        <v>1776</v>
      </c>
      <c r="C60" s="63"/>
      <c r="D60" s="29" t="s">
        <v>1817</v>
      </c>
      <c r="E60" s="63" t="s">
        <v>1535</v>
      </c>
      <c r="F60" s="63" t="s">
        <v>1536</v>
      </c>
      <c r="G60" s="63" t="s">
        <v>1537</v>
      </c>
      <c r="H60" s="63" t="s">
        <v>857</v>
      </c>
      <c r="I60" s="63"/>
      <c r="J60" s="63" t="s">
        <v>864</v>
      </c>
      <c r="K60" s="63">
        <v>58</v>
      </c>
      <c r="L60" s="63">
        <v>710000000</v>
      </c>
      <c r="M60" s="63" t="s">
        <v>1533</v>
      </c>
      <c r="N60" s="63" t="s">
        <v>1777</v>
      </c>
      <c r="O60" s="63" t="s">
        <v>359</v>
      </c>
      <c r="P60" s="63">
        <v>316621100</v>
      </c>
      <c r="Q60" s="63" t="s">
        <v>1559</v>
      </c>
      <c r="R60" s="63" t="s">
        <v>686</v>
      </c>
      <c r="S60" s="63" t="s">
        <v>1560</v>
      </c>
      <c r="T60" s="63"/>
      <c r="U60" s="63"/>
      <c r="V60" s="63">
        <v>0</v>
      </c>
      <c r="W60" s="63">
        <v>0</v>
      </c>
      <c r="X60" s="63">
        <v>100</v>
      </c>
      <c r="Y60" s="63" t="s">
        <v>970</v>
      </c>
      <c r="Z60" s="63" t="s">
        <v>888</v>
      </c>
      <c r="AA60" s="36">
        <v>16</v>
      </c>
      <c r="AB60" s="36">
        <v>325.28</v>
      </c>
      <c r="AC60" s="36">
        <f t="shared" si="0"/>
        <v>5204.48</v>
      </c>
      <c r="AD60" s="36">
        <f t="shared" si="1"/>
        <v>5829.0176</v>
      </c>
      <c r="AE60" s="36">
        <v>16</v>
      </c>
      <c r="AF60" s="36">
        <v>325.28</v>
      </c>
      <c r="AG60" s="36">
        <f t="shared" si="2"/>
        <v>5204.48</v>
      </c>
      <c r="AH60" s="36">
        <f t="shared" si="3"/>
        <v>5829.0176</v>
      </c>
      <c r="AI60" s="36">
        <v>16</v>
      </c>
      <c r="AJ60" s="36">
        <v>325.28</v>
      </c>
      <c r="AK60" s="36">
        <f t="shared" si="4"/>
        <v>5204.48</v>
      </c>
      <c r="AL60" s="36">
        <f t="shared" si="15"/>
        <v>5829.0176</v>
      </c>
      <c r="AM60" s="36">
        <v>16</v>
      </c>
      <c r="AN60" s="36">
        <v>325.28</v>
      </c>
      <c r="AO60" s="36">
        <f t="shared" si="6"/>
        <v>5204.48</v>
      </c>
      <c r="AP60" s="36">
        <f t="shared" si="16"/>
        <v>5829.0176</v>
      </c>
      <c r="AQ60" s="36"/>
      <c r="AR60" s="36"/>
      <c r="AS60" s="36">
        <f t="shared" si="8"/>
        <v>0</v>
      </c>
      <c r="AT60" s="36">
        <f t="shared" si="17"/>
        <v>0</v>
      </c>
      <c r="AU60" s="36"/>
      <c r="AV60" s="36"/>
      <c r="AW60" s="36">
        <f t="shared" si="10"/>
        <v>0</v>
      </c>
      <c r="AX60" s="36">
        <f t="shared" si="18"/>
        <v>0</v>
      </c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>
        <f t="shared" si="19"/>
        <v>64</v>
      </c>
      <c r="EF60" s="36">
        <f t="shared" si="20"/>
        <v>20817.92</v>
      </c>
      <c r="EG60" s="36">
        <f t="shared" si="21"/>
        <v>23316.0704</v>
      </c>
      <c r="EH60" s="37" t="s">
        <v>1534</v>
      </c>
      <c r="EI60" s="63"/>
      <c r="EJ60" s="37"/>
      <c r="EK60" s="87" t="s">
        <v>1344</v>
      </c>
      <c r="EL60" s="87" t="s">
        <v>1567</v>
      </c>
      <c r="EM60" s="87" t="s">
        <v>1567</v>
      </c>
      <c r="EN60" s="87"/>
      <c r="EO60" s="87"/>
      <c r="EP60" s="87"/>
      <c r="EQ60" s="87"/>
      <c r="ER60" s="87"/>
      <c r="ES60" s="87"/>
    </row>
    <row r="61" spans="1:149" ht="19.5" customHeight="1">
      <c r="A61" s="63"/>
      <c r="B61" s="63" t="s">
        <v>1776</v>
      </c>
      <c r="C61" s="63"/>
      <c r="D61" s="29" t="s">
        <v>1818</v>
      </c>
      <c r="E61" s="63" t="s">
        <v>1535</v>
      </c>
      <c r="F61" s="63" t="s">
        <v>1536</v>
      </c>
      <c r="G61" s="63" t="s">
        <v>1537</v>
      </c>
      <c r="H61" s="63" t="s">
        <v>857</v>
      </c>
      <c r="I61" s="63"/>
      <c r="J61" s="63" t="s">
        <v>864</v>
      </c>
      <c r="K61" s="63">
        <v>58</v>
      </c>
      <c r="L61" s="63">
        <v>710000000</v>
      </c>
      <c r="M61" s="63" t="s">
        <v>1533</v>
      </c>
      <c r="N61" s="63" t="s">
        <v>1777</v>
      </c>
      <c r="O61" s="63" t="s">
        <v>359</v>
      </c>
      <c r="P61" s="63">
        <v>750000000</v>
      </c>
      <c r="Q61" s="63" t="s">
        <v>1554</v>
      </c>
      <c r="R61" s="63" t="s">
        <v>686</v>
      </c>
      <c r="S61" s="63" t="s">
        <v>1560</v>
      </c>
      <c r="T61" s="63"/>
      <c r="U61" s="63"/>
      <c r="V61" s="63">
        <v>0</v>
      </c>
      <c r="W61" s="63">
        <v>0</v>
      </c>
      <c r="X61" s="63">
        <v>100</v>
      </c>
      <c r="Y61" s="63" t="s">
        <v>970</v>
      </c>
      <c r="Z61" s="63" t="s">
        <v>888</v>
      </c>
      <c r="AA61" s="36">
        <v>2</v>
      </c>
      <c r="AB61" s="36">
        <v>325.28</v>
      </c>
      <c r="AC61" s="36">
        <f t="shared" si="0"/>
        <v>650.56</v>
      </c>
      <c r="AD61" s="36">
        <f t="shared" si="1"/>
        <v>728.6272</v>
      </c>
      <c r="AE61" s="36">
        <v>2</v>
      </c>
      <c r="AF61" s="36">
        <v>325.28</v>
      </c>
      <c r="AG61" s="36">
        <f t="shared" si="2"/>
        <v>650.56</v>
      </c>
      <c r="AH61" s="36">
        <f t="shared" si="3"/>
        <v>728.6272</v>
      </c>
      <c r="AI61" s="36">
        <v>2</v>
      </c>
      <c r="AJ61" s="36">
        <v>325.28</v>
      </c>
      <c r="AK61" s="36">
        <f t="shared" si="4"/>
        <v>650.56</v>
      </c>
      <c r="AL61" s="36">
        <f t="shared" si="15"/>
        <v>728.6272</v>
      </c>
      <c r="AM61" s="36">
        <v>2</v>
      </c>
      <c r="AN61" s="36">
        <v>325.28</v>
      </c>
      <c r="AO61" s="36">
        <f t="shared" si="6"/>
        <v>650.56</v>
      </c>
      <c r="AP61" s="36">
        <f t="shared" si="16"/>
        <v>728.6272</v>
      </c>
      <c r="AQ61" s="36"/>
      <c r="AR61" s="36"/>
      <c r="AS61" s="36">
        <f t="shared" si="8"/>
        <v>0</v>
      </c>
      <c r="AT61" s="36">
        <f t="shared" si="17"/>
        <v>0</v>
      </c>
      <c r="AU61" s="36"/>
      <c r="AV61" s="36"/>
      <c r="AW61" s="36">
        <f t="shared" si="10"/>
        <v>0</v>
      </c>
      <c r="AX61" s="36">
        <f t="shared" si="18"/>
        <v>0</v>
      </c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>
        <f t="shared" si="19"/>
        <v>8</v>
      </c>
      <c r="EF61" s="36">
        <f t="shared" si="20"/>
        <v>2602.24</v>
      </c>
      <c r="EG61" s="36">
        <f t="shared" si="21"/>
        <v>2914.5088</v>
      </c>
      <c r="EH61" s="37" t="s">
        <v>1534</v>
      </c>
      <c r="EI61" s="63"/>
      <c r="EJ61" s="37"/>
      <c r="EK61" s="87" t="s">
        <v>1344</v>
      </c>
      <c r="EL61" s="87" t="s">
        <v>1567</v>
      </c>
      <c r="EM61" s="87" t="s">
        <v>1567</v>
      </c>
      <c r="EN61" s="87"/>
      <c r="EO61" s="87"/>
      <c r="EP61" s="87"/>
      <c r="EQ61" s="87"/>
      <c r="ER61" s="87"/>
      <c r="ES61" s="87"/>
    </row>
    <row r="62" spans="1:149" ht="19.5" customHeight="1">
      <c r="A62" s="63"/>
      <c r="B62" s="63" t="s">
        <v>1776</v>
      </c>
      <c r="C62" s="63"/>
      <c r="D62" s="29" t="s">
        <v>1819</v>
      </c>
      <c r="E62" s="63" t="s">
        <v>1535</v>
      </c>
      <c r="F62" s="63" t="s">
        <v>1536</v>
      </c>
      <c r="G62" s="63" t="s">
        <v>1537</v>
      </c>
      <c r="H62" s="63" t="s">
        <v>857</v>
      </c>
      <c r="I62" s="63"/>
      <c r="J62" s="63" t="s">
        <v>864</v>
      </c>
      <c r="K62" s="63">
        <v>58</v>
      </c>
      <c r="L62" s="63">
        <v>710000000</v>
      </c>
      <c r="M62" s="63" t="s">
        <v>1533</v>
      </c>
      <c r="N62" s="63" t="s">
        <v>1777</v>
      </c>
      <c r="O62" s="63" t="s">
        <v>359</v>
      </c>
      <c r="P62" s="63" t="s">
        <v>1588</v>
      </c>
      <c r="Q62" s="63" t="s">
        <v>1558</v>
      </c>
      <c r="R62" s="63" t="s">
        <v>686</v>
      </c>
      <c r="S62" s="63" t="s">
        <v>1560</v>
      </c>
      <c r="T62" s="63"/>
      <c r="U62" s="63"/>
      <c r="V62" s="63">
        <v>0</v>
      </c>
      <c r="W62" s="63">
        <v>0</v>
      </c>
      <c r="X62" s="63">
        <v>100</v>
      </c>
      <c r="Y62" s="63" t="s">
        <v>970</v>
      </c>
      <c r="Z62" s="63" t="s">
        <v>888</v>
      </c>
      <c r="AA62" s="36">
        <v>10</v>
      </c>
      <c r="AB62" s="36">
        <v>325.28</v>
      </c>
      <c r="AC62" s="36">
        <f t="shared" si="0"/>
        <v>3252.7999999999997</v>
      </c>
      <c r="AD62" s="36">
        <f t="shared" si="1"/>
        <v>3643.136</v>
      </c>
      <c r="AE62" s="36">
        <v>10</v>
      </c>
      <c r="AF62" s="36">
        <v>325.28</v>
      </c>
      <c r="AG62" s="36">
        <f t="shared" si="2"/>
        <v>3252.7999999999997</v>
      </c>
      <c r="AH62" s="36">
        <f t="shared" si="3"/>
        <v>3643.136</v>
      </c>
      <c r="AI62" s="36">
        <v>10</v>
      </c>
      <c r="AJ62" s="36">
        <v>325.28</v>
      </c>
      <c r="AK62" s="36">
        <f t="shared" si="4"/>
        <v>3252.7999999999997</v>
      </c>
      <c r="AL62" s="36">
        <f t="shared" si="15"/>
        <v>3643.136</v>
      </c>
      <c r="AM62" s="36">
        <v>10</v>
      </c>
      <c r="AN62" s="36">
        <v>325.28</v>
      </c>
      <c r="AO62" s="36">
        <f t="shared" si="6"/>
        <v>3252.7999999999997</v>
      </c>
      <c r="AP62" s="36">
        <f t="shared" si="16"/>
        <v>3643.136</v>
      </c>
      <c r="AQ62" s="36"/>
      <c r="AR62" s="36"/>
      <c r="AS62" s="36">
        <f t="shared" si="8"/>
        <v>0</v>
      </c>
      <c r="AT62" s="36">
        <f t="shared" si="17"/>
        <v>0</v>
      </c>
      <c r="AU62" s="36"/>
      <c r="AV62" s="36"/>
      <c r="AW62" s="36">
        <f t="shared" si="10"/>
        <v>0</v>
      </c>
      <c r="AX62" s="36">
        <f t="shared" si="18"/>
        <v>0</v>
      </c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>
        <f t="shared" si="19"/>
        <v>40</v>
      </c>
      <c r="EF62" s="36">
        <f t="shared" si="20"/>
        <v>13011.199999999999</v>
      </c>
      <c r="EG62" s="36">
        <f t="shared" si="21"/>
        <v>14572.544</v>
      </c>
      <c r="EH62" s="37" t="s">
        <v>1534</v>
      </c>
      <c r="EI62" s="63"/>
      <c r="EJ62" s="37"/>
      <c r="EK62" s="87" t="s">
        <v>1344</v>
      </c>
      <c r="EL62" s="87" t="s">
        <v>1567</v>
      </c>
      <c r="EM62" s="87" t="s">
        <v>1567</v>
      </c>
      <c r="EN62" s="87"/>
      <c r="EO62" s="87"/>
      <c r="EP62" s="87"/>
      <c r="EQ62" s="87"/>
      <c r="ER62" s="87"/>
      <c r="ES62" s="87"/>
    </row>
    <row r="63" spans="1:149" ht="19.5" customHeight="1">
      <c r="A63" s="63"/>
      <c r="B63" s="63" t="s">
        <v>1776</v>
      </c>
      <c r="C63" s="63"/>
      <c r="D63" s="29" t="s">
        <v>1820</v>
      </c>
      <c r="E63" s="63" t="s">
        <v>1535</v>
      </c>
      <c r="F63" s="63" t="s">
        <v>1536</v>
      </c>
      <c r="G63" s="63" t="s">
        <v>1537</v>
      </c>
      <c r="H63" s="63" t="s">
        <v>857</v>
      </c>
      <c r="I63" s="63"/>
      <c r="J63" s="63" t="s">
        <v>864</v>
      </c>
      <c r="K63" s="63">
        <v>58</v>
      </c>
      <c r="L63" s="63">
        <v>710000000</v>
      </c>
      <c r="M63" s="63" t="s">
        <v>1533</v>
      </c>
      <c r="N63" s="63" t="s">
        <v>1777</v>
      </c>
      <c r="O63" s="63" t="s">
        <v>359</v>
      </c>
      <c r="P63" s="63">
        <v>632810000</v>
      </c>
      <c r="Q63" s="63" t="s">
        <v>1557</v>
      </c>
      <c r="R63" s="63" t="s">
        <v>686</v>
      </c>
      <c r="S63" s="63" t="s">
        <v>1560</v>
      </c>
      <c r="T63" s="63"/>
      <c r="U63" s="63"/>
      <c r="V63" s="63">
        <v>0</v>
      </c>
      <c r="W63" s="63">
        <v>0</v>
      </c>
      <c r="X63" s="63">
        <v>100</v>
      </c>
      <c r="Y63" s="63" t="s">
        <v>970</v>
      </c>
      <c r="Z63" s="63" t="s">
        <v>888</v>
      </c>
      <c r="AA63" s="36">
        <v>3</v>
      </c>
      <c r="AB63" s="36">
        <v>325.28</v>
      </c>
      <c r="AC63" s="36">
        <f t="shared" si="0"/>
        <v>975.8399999999999</v>
      </c>
      <c r="AD63" s="36">
        <f t="shared" si="1"/>
        <v>1092.9408</v>
      </c>
      <c r="AE63" s="36">
        <v>3</v>
      </c>
      <c r="AF63" s="36">
        <v>325.28</v>
      </c>
      <c r="AG63" s="36">
        <f t="shared" si="2"/>
        <v>975.8399999999999</v>
      </c>
      <c r="AH63" s="36">
        <f t="shared" si="3"/>
        <v>1092.9408</v>
      </c>
      <c r="AI63" s="36">
        <v>3</v>
      </c>
      <c r="AJ63" s="36">
        <v>325.28</v>
      </c>
      <c r="AK63" s="36">
        <f t="shared" si="4"/>
        <v>975.8399999999999</v>
      </c>
      <c r="AL63" s="36">
        <f t="shared" si="15"/>
        <v>1092.9408</v>
      </c>
      <c r="AM63" s="36">
        <v>3</v>
      </c>
      <c r="AN63" s="36">
        <v>325.28</v>
      </c>
      <c r="AO63" s="36">
        <f t="shared" si="6"/>
        <v>975.8399999999999</v>
      </c>
      <c r="AP63" s="36">
        <f t="shared" si="16"/>
        <v>1092.9408</v>
      </c>
      <c r="AQ63" s="36"/>
      <c r="AR63" s="36"/>
      <c r="AS63" s="36">
        <f t="shared" si="8"/>
        <v>0</v>
      </c>
      <c r="AT63" s="36">
        <f t="shared" si="17"/>
        <v>0</v>
      </c>
      <c r="AU63" s="36"/>
      <c r="AV63" s="36"/>
      <c r="AW63" s="36">
        <f t="shared" si="10"/>
        <v>0</v>
      </c>
      <c r="AX63" s="36">
        <f t="shared" si="18"/>
        <v>0</v>
      </c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>
        <f t="shared" si="19"/>
        <v>12</v>
      </c>
      <c r="EF63" s="36">
        <f t="shared" si="20"/>
        <v>3903.3599999999997</v>
      </c>
      <c r="EG63" s="36">
        <f t="shared" si="21"/>
        <v>4371.7632</v>
      </c>
      <c r="EH63" s="37" t="s">
        <v>1534</v>
      </c>
      <c r="EI63" s="63"/>
      <c r="EJ63" s="37"/>
      <c r="EK63" s="87" t="s">
        <v>1344</v>
      </c>
      <c r="EL63" s="87" t="s">
        <v>1567</v>
      </c>
      <c r="EM63" s="87" t="s">
        <v>1567</v>
      </c>
      <c r="EN63" s="87"/>
      <c r="EO63" s="87"/>
      <c r="EP63" s="87"/>
      <c r="EQ63" s="87"/>
      <c r="ER63" s="87"/>
      <c r="ES63" s="87"/>
    </row>
    <row r="64" spans="1:149" ht="19.5" customHeight="1">
      <c r="A64" s="63"/>
      <c r="B64" s="63" t="s">
        <v>1776</v>
      </c>
      <c r="C64" s="63"/>
      <c r="D64" s="29" t="s">
        <v>1821</v>
      </c>
      <c r="E64" s="63" t="s">
        <v>1535</v>
      </c>
      <c r="F64" s="63" t="s">
        <v>1536</v>
      </c>
      <c r="G64" s="63" t="s">
        <v>1537</v>
      </c>
      <c r="H64" s="63" t="s">
        <v>857</v>
      </c>
      <c r="I64" s="63"/>
      <c r="J64" s="63" t="s">
        <v>864</v>
      </c>
      <c r="K64" s="63">
        <v>58</v>
      </c>
      <c r="L64" s="63">
        <v>710000000</v>
      </c>
      <c r="M64" s="63" t="s">
        <v>1533</v>
      </c>
      <c r="N64" s="63" t="s">
        <v>1777</v>
      </c>
      <c r="O64" s="63" t="s">
        <v>359</v>
      </c>
      <c r="P64" s="63">
        <v>631010000</v>
      </c>
      <c r="Q64" s="63" t="s">
        <v>1556</v>
      </c>
      <c r="R64" s="63" t="s">
        <v>686</v>
      </c>
      <c r="S64" s="63" t="s">
        <v>1560</v>
      </c>
      <c r="T64" s="63"/>
      <c r="U64" s="63"/>
      <c r="V64" s="63">
        <v>0</v>
      </c>
      <c r="W64" s="63">
        <v>0</v>
      </c>
      <c r="X64" s="63">
        <v>100</v>
      </c>
      <c r="Y64" s="63" t="s">
        <v>970</v>
      </c>
      <c r="Z64" s="63" t="s">
        <v>888</v>
      </c>
      <c r="AA64" s="36">
        <v>6</v>
      </c>
      <c r="AB64" s="36">
        <v>325.28</v>
      </c>
      <c r="AC64" s="36">
        <f t="shared" si="0"/>
        <v>1951.6799999999998</v>
      </c>
      <c r="AD64" s="36">
        <f t="shared" si="1"/>
        <v>2185.8816</v>
      </c>
      <c r="AE64" s="36">
        <v>6</v>
      </c>
      <c r="AF64" s="36">
        <v>325.28</v>
      </c>
      <c r="AG64" s="36">
        <f t="shared" si="2"/>
        <v>1951.6799999999998</v>
      </c>
      <c r="AH64" s="36">
        <f t="shared" si="3"/>
        <v>2185.8816</v>
      </c>
      <c r="AI64" s="36">
        <v>6</v>
      </c>
      <c r="AJ64" s="36">
        <v>325.28</v>
      </c>
      <c r="AK64" s="36">
        <f t="shared" si="4"/>
        <v>1951.6799999999998</v>
      </c>
      <c r="AL64" s="36">
        <f t="shared" si="15"/>
        <v>2185.8816</v>
      </c>
      <c r="AM64" s="36">
        <v>6</v>
      </c>
      <c r="AN64" s="36">
        <v>325.28</v>
      </c>
      <c r="AO64" s="36">
        <f t="shared" si="6"/>
        <v>1951.6799999999998</v>
      </c>
      <c r="AP64" s="36">
        <f t="shared" si="16"/>
        <v>2185.8816</v>
      </c>
      <c r="AQ64" s="36"/>
      <c r="AR64" s="36"/>
      <c r="AS64" s="36">
        <f t="shared" si="8"/>
        <v>0</v>
      </c>
      <c r="AT64" s="36">
        <f t="shared" si="17"/>
        <v>0</v>
      </c>
      <c r="AU64" s="36"/>
      <c r="AV64" s="36"/>
      <c r="AW64" s="36">
        <f t="shared" si="10"/>
        <v>0</v>
      </c>
      <c r="AX64" s="36">
        <f t="shared" si="18"/>
        <v>0</v>
      </c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>
        <f t="shared" si="19"/>
        <v>24</v>
      </c>
      <c r="EF64" s="36">
        <f t="shared" si="20"/>
        <v>7806.719999999999</v>
      </c>
      <c r="EG64" s="36">
        <f t="shared" si="21"/>
        <v>8743.5264</v>
      </c>
      <c r="EH64" s="37" t="s">
        <v>1534</v>
      </c>
      <c r="EI64" s="63"/>
      <c r="EJ64" s="37"/>
      <c r="EK64" s="87" t="s">
        <v>1344</v>
      </c>
      <c r="EL64" s="87" t="s">
        <v>1567</v>
      </c>
      <c r="EM64" s="87" t="s">
        <v>1567</v>
      </c>
      <c r="EN64" s="87"/>
      <c r="EO64" s="87"/>
      <c r="EP64" s="87"/>
      <c r="EQ64" s="87"/>
      <c r="ER64" s="87"/>
      <c r="ES64" s="87"/>
    </row>
    <row r="65" spans="1:149" ht="19.5" customHeight="1">
      <c r="A65" s="63"/>
      <c r="B65" s="63" t="s">
        <v>1776</v>
      </c>
      <c r="C65" s="63"/>
      <c r="D65" s="29" t="s">
        <v>1822</v>
      </c>
      <c r="E65" s="63" t="s">
        <v>1535</v>
      </c>
      <c r="F65" s="63" t="s">
        <v>1536</v>
      </c>
      <c r="G65" s="63" t="s">
        <v>1537</v>
      </c>
      <c r="H65" s="63" t="s">
        <v>857</v>
      </c>
      <c r="I65" s="63"/>
      <c r="J65" s="63" t="s">
        <v>864</v>
      </c>
      <c r="K65" s="63">
        <v>58</v>
      </c>
      <c r="L65" s="63">
        <v>710000000</v>
      </c>
      <c r="M65" s="63" t="s">
        <v>1533</v>
      </c>
      <c r="N65" s="63" t="s">
        <v>1777</v>
      </c>
      <c r="O65" s="63" t="s">
        <v>359</v>
      </c>
      <c r="P65" s="63">
        <v>396473100</v>
      </c>
      <c r="Q65" s="63" t="s">
        <v>1549</v>
      </c>
      <c r="R65" s="63" t="s">
        <v>686</v>
      </c>
      <c r="S65" s="63" t="s">
        <v>1560</v>
      </c>
      <c r="T65" s="63"/>
      <c r="U65" s="63"/>
      <c r="V65" s="63">
        <v>0</v>
      </c>
      <c r="W65" s="63">
        <v>0</v>
      </c>
      <c r="X65" s="63">
        <v>100</v>
      </c>
      <c r="Y65" s="63" t="s">
        <v>970</v>
      </c>
      <c r="Z65" s="63" t="s">
        <v>888</v>
      </c>
      <c r="AA65" s="36">
        <v>34</v>
      </c>
      <c r="AB65" s="36">
        <v>325.28</v>
      </c>
      <c r="AC65" s="36">
        <f t="shared" si="0"/>
        <v>11059.519999999999</v>
      </c>
      <c r="AD65" s="36">
        <f t="shared" si="1"/>
        <v>12386.6624</v>
      </c>
      <c r="AE65" s="36">
        <v>34</v>
      </c>
      <c r="AF65" s="36">
        <v>325.28</v>
      </c>
      <c r="AG65" s="36">
        <f t="shared" si="2"/>
        <v>11059.519999999999</v>
      </c>
      <c r="AH65" s="36">
        <f t="shared" si="3"/>
        <v>12386.6624</v>
      </c>
      <c r="AI65" s="36">
        <v>34</v>
      </c>
      <c r="AJ65" s="36">
        <v>325.28</v>
      </c>
      <c r="AK65" s="36">
        <f t="shared" si="4"/>
        <v>11059.519999999999</v>
      </c>
      <c r="AL65" s="36">
        <f t="shared" si="15"/>
        <v>12386.6624</v>
      </c>
      <c r="AM65" s="36">
        <v>34</v>
      </c>
      <c r="AN65" s="36">
        <v>325.28</v>
      </c>
      <c r="AO65" s="36">
        <f t="shared" si="6"/>
        <v>11059.519999999999</v>
      </c>
      <c r="AP65" s="36">
        <f t="shared" si="16"/>
        <v>12386.6624</v>
      </c>
      <c r="AQ65" s="36"/>
      <c r="AR65" s="36"/>
      <c r="AS65" s="36">
        <f t="shared" si="8"/>
        <v>0</v>
      </c>
      <c r="AT65" s="36">
        <f t="shared" si="17"/>
        <v>0</v>
      </c>
      <c r="AU65" s="36"/>
      <c r="AV65" s="36"/>
      <c r="AW65" s="36">
        <f t="shared" si="10"/>
        <v>0</v>
      </c>
      <c r="AX65" s="36">
        <f t="shared" si="18"/>
        <v>0</v>
      </c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>
        <f t="shared" si="19"/>
        <v>136</v>
      </c>
      <c r="EF65" s="36">
        <f t="shared" si="20"/>
        <v>44238.079999999994</v>
      </c>
      <c r="EG65" s="36">
        <f t="shared" si="21"/>
        <v>49546.6496</v>
      </c>
      <c r="EH65" s="37" t="s">
        <v>1534</v>
      </c>
      <c r="EI65" s="63"/>
      <c r="EJ65" s="37"/>
      <c r="EK65" s="87" t="s">
        <v>1344</v>
      </c>
      <c r="EL65" s="87" t="s">
        <v>1567</v>
      </c>
      <c r="EM65" s="87" t="s">
        <v>1567</v>
      </c>
      <c r="EN65" s="87"/>
      <c r="EO65" s="87"/>
      <c r="EP65" s="87"/>
      <c r="EQ65" s="87"/>
      <c r="ER65" s="87"/>
      <c r="ES65" s="87"/>
    </row>
    <row r="66" spans="1:149" ht="19.5" customHeight="1">
      <c r="A66" s="63"/>
      <c r="B66" s="63" t="s">
        <v>1776</v>
      </c>
      <c r="C66" s="63"/>
      <c r="D66" s="29" t="s">
        <v>1823</v>
      </c>
      <c r="E66" s="63" t="s">
        <v>1535</v>
      </c>
      <c r="F66" s="63" t="s">
        <v>1536</v>
      </c>
      <c r="G66" s="63" t="s">
        <v>1537</v>
      </c>
      <c r="H66" s="63" t="s">
        <v>857</v>
      </c>
      <c r="I66" s="63"/>
      <c r="J66" s="63" t="s">
        <v>864</v>
      </c>
      <c r="K66" s="63">
        <v>58</v>
      </c>
      <c r="L66" s="63">
        <v>710000000</v>
      </c>
      <c r="M66" s="63" t="s">
        <v>1533</v>
      </c>
      <c r="N66" s="63" t="s">
        <v>1777</v>
      </c>
      <c r="O66" s="63" t="s">
        <v>359</v>
      </c>
      <c r="P66" s="63">
        <v>552210000</v>
      </c>
      <c r="Q66" s="63" t="s">
        <v>1547</v>
      </c>
      <c r="R66" s="63" t="s">
        <v>686</v>
      </c>
      <c r="S66" s="63" t="s">
        <v>1560</v>
      </c>
      <c r="T66" s="63"/>
      <c r="U66" s="63"/>
      <c r="V66" s="63">
        <v>0</v>
      </c>
      <c r="W66" s="63">
        <v>0</v>
      </c>
      <c r="X66" s="63">
        <v>100</v>
      </c>
      <c r="Y66" s="63" t="s">
        <v>970</v>
      </c>
      <c r="Z66" s="63" t="s">
        <v>888</v>
      </c>
      <c r="AA66" s="36">
        <v>17</v>
      </c>
      <c r="AB66" s="36">
        <v>325.28</v>
      </c>
      <c r="AC66" s="36">
        <f t="shared" si="0"/>
        <v>5529.759999999999</v>
      </c>
      <c r="AD66" s="36">
        <f t="shared" si="1"/>
        <v>6193.3312</v>
      </c>
      <c r="AE66" s="36">
        <v>17</v>
      </c>
      <c r="AF66" s="36">
        <v>325.28</v>
      </c>
      <c r="AG66" s="36">
        <f t="shared" si="2"/>
        <v>5529.759999999999</v>
      </c>
      <c r="AH66" s="36">
        <f t="shared" si="3"/>
        <v>6193.3312</v>
      </c>
      <c r="AI66" s="36">
        <v>17</v>
      </c>
      <c r="AJ66" s="36">
        <v>325.28</v>
      </c>
      <c r="AK66" s="36">
        <f t="shared" si="4"/>
        <v>5529.759999999999</v>
      </c>
      <c r="AL66" s="36">
        <f t="shared" si="15"/>
        <v>6193.3312</v>
      </c>
      <c r="AM66" s="36">
        <v>17</v>
      </c>
      <c r="AN66" s="36">
        <v>325.28</v>
      </c>
      <c r="AO66" s="36">
        <f t="shared" si="6"/>
        <v>5529.759999999999</v>
      </c>
      <c r="AP66" s="36">
        <f t="shared" si="16"/>
        <v>6193.3312</v>
      </c>
      <c r="AQ66" s="36"/>
      <c r="AR66" s="36"/>
      <c r="AS66" s="36">
        <f t="shared" si="8"/>
        <v>0</v>
      </c>
      <c r="AT66" s="36">
        <f t="shared" si="17"/>
        <v>0</v>
      </c>
      <c r="AU66" s="36"/>
      <c r="AV66" s="36"/>
      <c r="AW66" s="36">
        <f t="shared" si="10"/>
        <v>0</v>
      </c>
      <c r="AX66" s="36">
        <f t="shared" si="18"/>
        <v>0</v>
      </c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>
        <f t="shared" si="19"/>
        <v>68</v>
      </c>
      <c r="EF66" s="36">
        <f t="shared" si="20"/>
        <v>22119.039999999997</v>
      </c>
      <c r="EG66" s="36">
        <f t="shared" si="21"/>
        <v>24773.3248</v>
      </c>
      <c r="EH66" s="37" t="s">
        <v>1534</v>
      </c>
      <c r="EI66" s="63"/>
      <c r="EJ66" s="37"/>
      <c r="EK66" s="87" t="s">
        <v>1344</v>
      </c>
      <c r="EL66" s="87" t="s">
        <v>1567</v>
      </c>
      <c r="EM66" s="87" t="s">
        <v>1567</v>
      </c>
      <c r="EN66" s="87"/>
      <c r="EO66" s="87"/>
      <c r="EP66" s="87"/>
      <c r="EQ66" s="87"/>
      <c r="ER66" s="87"/>
      <c r="ES66" s="87"/>
    </row>
    <row r="67" spans="1:149" ht="19.5" customHeight="1">
      <c r="A67" s="63"/>
      <c r="B67" s="63" t="s">
        <v>1776</v>
      </c>
      <c r="C67" s="63"/>
      <c r="D67" s="29" t="s">
        <v>1824</v>
      </c>
      <c r="E67" s="63" t="s">
        <v>1535</v>
      </c>
      <c r="F67" s="63" t="s">
        <v>1536</v>
      </c>
      <c r="G67" s="63" t="s">
        <v>1537</v>
      </c>
      <c r="H67" s="63" t="s">
        <v>857</v>
      </c>
      <c r="I67" s="63"/>
      <c r="J67" s="63" t="s">
        <v>864</v>
      </c>
      <c r="K67" s="63">
        <v>58</v>
      </c>
      <c r="L67" s="63">
        <v>710000000</v>
      </c>
      <c r="M67" s="63" t="s">
        <v>1533</v>
      </c>
      <c r="N67" s="63" t="s">
        <v>1777</v>
      </c>
      <c r="O67" s="63" t="s">
        <v>359</v>
      </c>
      <c r="P67" s="63">
        <v>551010000</v>
      </c>
      <c r="Q67" s="63" t="s">
        <v>1548</v>
      </c>
      <c r="R67" s="63" t="s">
        <v>686</v>
      </c>
      <c r="S67" s="63" t="s">
        <v>1560</v>
      </c>
      <c r="T67" s="63"/>
      <c r="U67" s="63"/>
      <c r="V67" s="63">
        <v>0</v>
      </c>
      <c r="W67" s="63">
        <v>0</v>
      </c>
      <c r="X67" s="63">
        <v>100</v>
      </c>
      <c r="Y67" s="63" t="s">
        <v>970</v>
      </c>
      <c r="Z67" s="63" t="s">
        <v>888</v>
      </c>
      <c r="AA67" s="36">
        <v>6</v>
      </c>
      <c r="AB67" s="36">
        <v>325.28</v>
      </c>
      <c r="AC67" s="36">
        <f t="shared" si="0"/>
        <v>1951.6799999999998</v>
      </c>
      <c r="AD67" s="36">
        <f t="shared" si="1"/>
        <v>2185.8816</v>
      </c>
      <c r="AE67" s="36">
        <v>6</v>
      </c>
      <c r="AF67" s="36">
        <v>325.28</v>
      </c>
      <c r="AG67" s="36">
        <f t="shared" si="2"/>
        <v>1951.6799999999998</v>
      </c>
      <c r="AH67" s="36">
        <f t="shared" si="3"/>
        <v>2185.8816</v>
      </c>
      <c r="AI67" s="36">
        <v>6</v>
      </c>
      <c r="AJ67" s="36">
        <v>325.28</v>
      </c>
      <c r="AK67" s="36">
        <f t="shared" si="4"/>
        <v>1951.6799999999998</v>
      </c>
      <c r="AL67" s="36">
        <f t="shared" si="15"/>
        <v>2185.8816</v>
      </c>
      <c r="AM67" s="36">
        <v>6</v>
      </c>
      <c r="AN67" s="36">
        <v>325.28</v>
      </c>
      <c r="AO67" s="36">
        <f t="shared" si="6"/>
        <v>1951.6799999999998</v>
      </c>
      <c r="AP67" s="36">
        <f t="shared" si="16"/>
        <v>2185.8816</v>
      </c>
      <c r="AQ67" s="36"/>
      <c r="AR67" s="36"/>
      <c r="AS67" s="36">
        <f t="shared" si="8"/>
        <v>0</v>
      </c>
      <c r="AT67" s="36">
        <f t="shared" si="17"/>
        <v>0</v>
      </c>
      <c r="AU67" s="36"/>
      <c r="AV67" s="36"/>
      <c r="AW67" s="36">
        <f t="shared" si="10"/>
        <v>0</v>
      </c>
      <c r="AX67" s="36">
        <f t="shared" si="18"/>
        <v>0</v>
      </c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>
        <f t="shared" si="19"/>
        <v>24</v>
      </c>
      <c r="EF67" s="36">
        <f t="shared" si="20"/>
        <v>7806.719999999999</v>
      </c>
      <c r="EG67" s="36">
        <f t="shared" si="21"/>
        <v>8743.5264</v>
      </c>
      <c r="EH67" s="37" t="s">
        <v>1534</v>
      </c>
      <c r="EI67" s="63"/>
      <c r="EJ67" s="37"/>
      <c r="EK67" s="87" t="s">
        <v>1344</v>
      </c>
      <c r="EL67" s="87" t="s">
        <v>1567</v>
      </c>
      <c r="EM67" s="87" t="s">
        <v>1567</v>
      </c>
      <c r="EN67" s="87"/>
      <c r="EO67" s="87"/>
      <c r="EP67" s="87"/>
      <c r="EQ67" s="87"/>
      <c r="ER67" s="87"/>
      <c r="ES67" s="87"/>
    </row>
    <row r="68" spans="1:149" ht="19.5" customHeight="1">
      <c r="A68" s="63"/>
      <c r="B68" s="63" t="s">
        <v>1776</v>
      </c>
      <c r="C68" s="63"/>
      <c r="D68" s="29" t="s">
        <v>1825</v>
      </c>
      <c r="E68" s="63" t="s">
        <v>1535</v>
      </c>
      <c r="F68" s="63" t="s">
        <v>1536</v>
      </c>
      <c r="G68" s="63" t="s">
        <v>1537</v>
      </c>
      <c r="H68" s="63" t="s">
        <v>857</v>
      </c>
      <c r="I68" s="63"/>
      <c r="J68" s="63" t="s">
        <v>864</v>
      </c>
      <c r="K68" s="63">
        <v>58</v>
      </c>
      <c r="L68" s="63">
        <v>710000000</v>
      </c>
      <c r="M68" s="63" t="s">
        <v>1533</v>
      </c>
      <c r="N68" s="63" t="s">
        <v>1777</v>
      </c>
      <c r="O68" s="63" t="s">
        <v>359</v>
      </c>
      <c r="P68" s="63">
        <v>351610000</v>
      </c>
      <c r="Q68" s="63" t="s">
        <v>1545</v>
      </c>
      <c r="R68" s="63" t="s">
        <v>686</v>
      </c>
      <c r="S68" s="63" t="s">
        <v>1560</v>
      </c>
      <c r="T68" s="63"/>
      <c r="U68" s="63"/>
      <c r="V68" s="63">
        <v>0</v>
      </c>
      <c r="W68" s="63">
        <v>0</v>
      </c>
      <c r="X68" s="63">
        <v>100</v>
      </c>
      <c r="Y68" s="63" t="s">
        <v>970</v>
      </c>
      <c r="Z68" s="63" t="s">
        <v>888</v>
      </c>
      <c r="AA68" s="36">
        <v>24</v>
      </c>
      <c r="AB68" s="36">
        <v>325.28</v>
      </c>
      <c r="AC68" s="36">
        <f t="shared" si="0"/>
        <v>7806.719999999999</v>
      </c>
      <c r="AD68" s="36">
        <f t="shared" si="1"/>
        <v>8743.5264</v>
      </c>
      <c r="AE68" s="36">
        <v>24</v>
      </c>
      <c r="AF68" s="36">
        <v>325.28</v>
      </c>
      <c r="AG68" s="36">
        <f t="shared" si="2"/>
        <v>7806.719999999999</v>
      </c>
      <c r="AH68" s="36">
        <f t="shared" si="3"/>
        <v>8743.5264</v>
      </c>
      <c r="AI68" s="36">
        <v>24</v>
      </c>
      <c r="AJ68" s="36">
        <v>325.28</v>
      </c>
      <c r="AK68" s="36">
        <f t="shared" si="4"/>
        <v>7806.719999999999</v>
      </c>
      <c r="AL68" s="36">
        <f t="shared" si="15"/>
        <v>8743.5264</v>
      </c>
      <c r="AM68" s="36">
        <v>24</v>
      </c>
      <c r="AN68" s="36">
        <v>325.28</v>
      </c>
      <c r="AO68" s="36">
        <f t="shared" si="6"/>
        <v>7806.719999999999</v>
      </c>
      <c r="AP68" s="36">
        <f t="shared" si="16"/>
        <v>8743.5264</v>
      </c>
      <c r="AQ68" s="36"/>
      <c r="AR68" s="36"/>
      <c r="AS68" s="36">
        <f t="shared" si="8"/>
        <v>0</v>
      </c>
      <c r="AT68" s="36">
        <f t="shared" si="17"/>
        <v>0</v>
      </c>
      <c r="AU68" s="36"/>
      <c r="AV68" s="36"/>
      <c r="AW68" s="36">
        <f t="shared" si="10"/>
        <v>0</v>
      </c>
      <c r="AX68" s="36">
        <f t="shared" si="18"/>
        <v>0</v>
      </c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>
        <f t="shared" si="19"/>
        <v>96</v>
      </c>
      <c r="EF68" s="36">
        <f t="shared" si="20"/>
        <v>31226.879999999997</v>
      </c>
      <c r="EG68" s="36">
        <f t="shared" si="21"/>
        <v>34974.1056</v>
      </c>
      <c r="EH68" s="37" t="s">
        <v>1534</v>
      </c>
      <c r="EI68" s="63"/>
      <c r="EJ68" s="37"/>
      <c r="EK68" s="87" t="s">
        <v>1344</v>
      </c>
      <c r="EL68" s="87" t="s">
        <v>1567</v>
      </c>
      <c r="EM68" s="87" t="s">
        <v>1567</v>
      </c>
      <c r="EN68" s="87"/>
      <c r="EO68" s="87"/>
      <c r="EP68" s="87"/>
      <c r="EQ68" s="87"/>
      <c r="ER68" s="87"/>
      <c r="ES68" s="87"/>
    </row>
    <row r="69" spans="1:149" ht="19.5" customHeight="1">
      <c r="A69" s="63"/>
      <c r="B69" s="63" t="s">
        <v>1776</v>
      </c>
      <c r="C69" s="63"/>
      <c r="D69" s="29" t="s">
        <v>1826</v>
      </c>
      <c r="E69" s="63" t="s">
        <v>1535</v>
      </c>
      <c r="F69" s="63" t="s">
        <v>1536</v>
      </c>
      <c r="G69" s="63" t="s">
        <v>1537</v>
      </c>
      <c r="H69" s="63" t="s">
        <v>857</v>
      </c>
      <c r="I69" s="63"/>
      <c r="J69" s="63" t="s">
        <v>864</v>
      </c>
      <c r="K69" s="63">
        <v>58</v>
      </c>
      <c r="L69" s="63">
        <v>710000000</v>
      </c>
      <c r="M69" s="63" t="s">
        <v>1533</v>
      </c>
      <c r="N69" s="63" t="s">
        <v>1777</v>
      </c>
      <c r="O69" s="63" t="s">
        <v>359</v>
      </c>
      <c r="P69" s="63">
        <v>354400000</v>
      </c>
      <c r="Q69" s="63" t="s">
        <v>1546</v>
      </c>
      <c r="R69" s="63" t="s">
        <v>686</v>
      </c>
      <c r="S69" s="63" t="s">
        <v>1560</v>
      </c>
      <c r="T69" s="63"/>
      <c r="U69" s="63"/>
      <c r="V69" s="63">
        <v>0</v>
      </c>
      <c r="W69" s="63">
        <v>0</v>
      </c>
      <c r="X69" s="63">
        <v>100</v>
      </c>
      <c r="Y69" s="63" t="s">
        <v>970</v>
      </c>
      <c r="Z69" s="63" t="s">
        <v>888</v>
      </c>
      <c r="AA69" s="36">
        <v>82</v>
      </c>
      <c r="AB69" s="36">
        <v>325.28</v>
      </c>
      <c r="AC69" s="36">
        <f t="shared" si="0"/>
        <v>26672.96</v>
      </c>
      <c r="AD69" s="36">
        <f t="shared" si="1"/>
        <v>29873.715200000002</v>
      </c>
      <c r="AE69" s="36">
        <v>82</v>
      </c>
      <c r="AF69" s="36">
        <v>325.28</v>
      </c>
      <c r="AG69" s="36">
        <f t="shared" si="2"/>
        <v>26672.96</v>
      </c>
      <c r="AH69" s="36">
        <f t="shared" si="3"/>
        <v>29873.715200000002</v>
      </c>
      <c r="AI69" s="36">
        <v>82</v>
      </c>
      <c r="AJ69" s="36">
        <v>325.28</v>
      </c>
      <c r="AK69" s="36">
        <f t="shared" si="4"/>
        <v>26672.96</v>
      </c>
      <c r="AL69" s="36">
        <f t="shared" si="15"/>
        <v>29873.715200000002</v>
      </c>
      <c r="AM69" s="36">
        <v>82</v>
      </c>
      <c r="AN69" s="36">
        <v>325.28</v>
      </c>
      <c r="AO69" s="36">
        <f t="shared" si="6"/>
        <v>26672.96</v>
      </c>
      <c r="AP69" s="36">
        <f t="shared" si="16"/>
        <v>29873.715200000002</v>
      </c>
      <c r="AQ69" s="36"/>
      <c r="AR69" s="36"/>
      <c r="AS69" s="36">
        <f t="shared" si="8"/>
        <v>0</v>
      </c>
      <c r="AT69" s="36">
        <f t="shared" si="17"/>
        <v>0</v>
      </c>
      <c r="AU69" s="36"/>
      <c r="AV69" s="36"/>
      <c r="AW69" s="36">
        <f t="shared" si="10"/>
        <v>0</v>
      </c>
      <c r="AX69" s="36">
        <f t="shared" si="18"/>
        <v>0</v>
      </c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>
        <f t="shared" si="19"/>
        <v>328</v>
      </c>
      <c r="EF69" s="36">
        <f t="shared" si="20"/>
        <v>106691.84</v>
      </c>
      <c r="EG69" s="36">
        <f t="shared" si="21"/>
        <v>119494.86080000001</v>
      </c>
      <c r="EH69" s="37" t="s">
        <v>1534</v>
      </c>
      <c r="EI69" s="63"/>
      <c r="EJ69" s="37"/>
      <c r="EK69" s="87" t="s">
        <v>1344</v>
      </c>
      <c r="EL69" s="87" t="s">
        <v>1567</v>
      </c>
      <c r="EM69" s="87" t="s">
        <v>1567</v>
      </c>
      <c r="EN69" s="87"/>
      <c r="EO69" s="87"/>
      <c r="EP69" s="87"/>
      <c r="EQ69" s="87"/>
      <c r="ER69" s="87"/>
      <c r="ES69" s="87"/>
    </row>
    <row r="70" spans="1:149" ht="19.5" customHeight="1">
      <c r="A70" s="63"/>
      <c r="B70" s="63" t="s">
        <v>1776</v>
      </c>
      <c r="C70" s="63"/>
      <c r="D70" s="29" t="s">
        <v>1827</v>
      </c>
      <c r="E70" s="63" t="s">
        <v>1535</v>
      </c>
      <c r="F70" s="63" t="s">
        <v>1536</v>
      </c>
      <c r="G70" s="63" t="s">
        <v>1537</v>
      </c>
      <c r="H70" s="63" t="s">
        <v>857</v>
      </c>
      <c r="I70" s="63"/>
      <c r="J70" s="63" t="s">
        <v>864</v>
      </c>
      <c r="K70" s="63">
        <v>58</v>
      </c>
      <c r="L70" s="63">
        <v>710000000</v>
      </c>
      <c r="M70" s="63" t="s">
        <v>1533</v>
      </c>
      <c r="N70" s="63" t="s">
        <v>1777</v>
      </c>
      <c r="O70" s="63" t="s">
        <v>359</v>
      </c>
      <c r="P70" s="63">
        <v>351010000</v>
      </c>
      <c r="Q70" s="63" t="s">
        <v>1544</v>
      </c>
      <c r="R70" s="63" t="s">
        <v>686</v>
      </c>
      <c r="S70" s="63" t="s">
        <v>1560</v>
      </c>
      <c r="T70" s="63"/>
      <c r="U70" s="63"/>
      <c r="V70" s="63">
        <v>0</v>
      </c>
      <c r="W70" s="63">
        <v>0</v>
      </c>
      <c r="X70" s="63">
        <v>100</v>
      </c>
      <c r="Y70" s="63" t="s">
        <v>970</v>
      </c>
      <c r="Z70" s="63" t="s">
        <v>888</v>
      </c>
      <c r="AA70" s="36">
        <v>10</v>
      </c>
      <c r="AB70" s="36">
        <v>325.28</v>
      </c>
      <c r="AC70" s="36">
        <f t="shared" si="0"/>
        <v>3252.7999999999997</v>
      </c>
      <c r="AD70" s="36">
        <f t="shared" si="1"/>
        <v>3643.136</v>
      </c>
      <c r="AE70" s="36">
        <v>10</v>
      </c>
      <c r="AF70" s="36">
        <v>325.28</v>
      </c>
      <c r="AG70" s="36">
        <f t="shared" si="2"/>
        <v>3252.7999999999997</v>
      </c>
      <c r="AH70" s="36">
        <f t="shared" si="3"/>
        <v>3643.136</v>
      </c>
      <c r="AI70" s="36">
        <v>10</v>
      </c>
      <c r="AJ70" s="36">
        <v>325.28</v>
      </c>
      <c r="AK70" s="36">
        <f t="shared" si="4"/>
        <v>3252.7999999999997</v>
      </c>
      <c r="AL70" s="36">
        <f t="shared" si="15"/>
        <v>3643.136</v>
      </c>
      <c r="AM70" s="36">
        <v>10</v>
      </c>
      <c r="AN70" s="36">
        <v>325.28</v>
      </c>
      <c r="AO70" s="36">
        <f t="shared" si="6"/>
        <v>3252.7999999999997</v>
      </c>
      <c r="AP70" s="36">
        <f t="shared" si="16"/>
        <v>3643.136</v>
      </c>
      <c r="AQ70" s="36"/>
      <c r="AR70" s="36"/>
      <c r="AS70" s="36">
        <f t="shared" si="8"/>
        <v>0</v>
      </c>
      <c r="AT70" s="36">
        <f t="shared" si="17"/>
        <v>0</v>
      </c>
      <c r="AU70" s="36"/>
      <c r="AV70" s="36"/>
      <c r="AW70" s="36">
        <f t="shared" si="10"/>
        <v>0</v>
      </c>
      <c r="AX70" s="36">
        <f t="shared" si="18"/>
        <v>0</v>
      </c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>
        <f t="shared" si="19"/>
        <v>40</v>
      </c>
      <c r="EF70" s="36">
        <f t="shared" si="20"/>
        <v>13011.199999999999</v>
      </c>
      <c r="EG70" s="36">
        <f t="shared" si="21"/>
        <v>14572.544</v>
      </c>
      <c r="EH70" s="37" t="s">
        <v>1534</v>
      </c>
      <c r="EI70" s="63"/>
      <c r="EJ70" s="37"/>
      <c r="EK70" s="87" t="s">
        <v>1344</v>
      </c>
      <c r="EL70" s="87" t="s">
        <v>1567</v>
      </c>
      <c r="EM70" s="87" t="s">
        <v>1567</v>
      </c>
      <c r="EN70" s="87"/>
      <c r="EO70" s="87"/>
      <c r="EP70" s="87"/>
      <c r="EQ70" s="87"/>
      <c r="ER70" s="87"/>
      <c r="ES70" s="87"/>
    </row>
    <row r="71" spans="1:149" ht="19.5" customHeight="1">
      <c r="A71" s="63"/>
      <c r="B71" s="63" t="s">
        <v>1776</v>
      </c>
      <c r="C71" s="63"/>
      <c r="D71" s="29" t="s">
        <v>1828</v>
      </c>
      <c r="E71" s="63" t="s">
        <v>1535</v>
      </c>
      <c r="F71" s="63" t="s">
        <v>1536</v>
      </c>
      <c r="G71" s="63" t="s">
        <v>1537</v>
      </c>
      <c r="H71" s="63" t="s">
        <v>857</v>
      </c>
      <c r="I71" s="63"/>
      <c r="J71" s="63" t="s">
        <v>864</v>
      </c>
      <c r="K71" s="63">
        <v>58</v>
      </c>
      <c r="L71" s="63">
        <v>710000000</v>
      </c>
      <c r="M71" s="63" t="s">
        <v>1533</v>
      </c>
      <c r="N71" s="63" t="s">
        <v>1777</v>
      </c>
      <c r="O71" s="63" t="s">
        <v>359</v>
      </c>
      <c r="P71" s="63" t="s">
        <v>1586</v>
      </c>
      <c r="Q71" s="63" t="s">
        <v>1555</v>
      </c>
      <c r="R71" s="63" t="s">
        <v>686</v>
      </c>
      <c r="S71" s="63" t="s">
        <v>1560</v>
      </c>
      <c r="T71" s="63"/>
      <c r="U71" s="63"/>
      <c r="V71" s="63">
        <v>0</v>
      </c>
      <c r="W71" s="63">
        <v>0</v>
      </c>
      <c r="X71" s="63">
        <v>100</v>
      </c>
      <c r="Y71" s="63" t="s">
        <v>970</v>
      </c>
      <c r="Z71" s="63" t="s">
        <v>888</v>
      </c>
      <c r="AA71" s="36">
        <v>11</v>
      </c>
      <c r="AB71" s="36">
        <v>325.28</v>
      </c>
      <c r="AC71" s="36">
        <f t="shared" si="0"/>
        <v>3578.08</v>
      </c>
      <c r="AD71" s="36">
        <f t="shared" si="1"/>
        <v>4007.4496000000004</v>
      </c>
      <c r="AE71" s="36">
        <v>11</v>
      </c>
      <c r="AF71" s="36">
        <v>325.28</v>
      </c>
      <c r="AG71" s="36">
        <f t="shared" si="2"/>
        <v>3578.08</v>
      </c>
      <c r="AH71" s="36">
        <f t="shared" si="3"/>
        <v>4007.4496000000004</v>
      </c>
      <c r="AI71" s="36">
        <v>11</v>
      </c>
      <c r="AJ71" s="36">
        <v>325.28</v>
      </c>
      <c r="AK71" s="36">
        <f t="shared" si="4"/>
        <v>3578.08</v>
      </c>
      <c r="AL71" s="36">
        <f t="shared" si="15"/>
        <v>4007.4496000000004</v>
      </c>
      <c r="AM71" s="36">
        <v>11</v>
      </c>
      <c r="AN71" s="36">
        <v>325.28</v>
      </c>
      <c r="AO71" s="36">
        <f t="shared" si="6"/>
        <v>3578.08</v>
      </c>
      <c r="AP71" s="36">
        <f t="shared" si="16"/>
        <v>4007.4496000000004</v>
      </c>
      <c r="AQ71" s="36"/>
      <c r="AR71" s="36"/>
      <c r="AS71" s="36">
        <f t="shared" si="8"/>
        <v>0</v>
      </c>
      <c r="AT71" s="36">
        <f t="shared" si="17"/>
        <v>0</v>
      </c>
      <c r="AU71" s="36"/>
      <c r="AV71" s="36"/>
      <c r="AW71" s="36">
        <f t="shared" si="10"/>
        <v>0</v>
      </c>
      <c r="AX71" s="36">
        <f t="shared" si="18"/>
        <v>0</v>
      </c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>
        <f t="shared" si="19"/>
        <v>44</v>
      </c>
      <c r="EF71" s="36">
        <f t="shared" si="20"/>
        <v>14312.32</v>
      </c>
      <c r="EG71" s="36">
        <f t="shared" si="21"/>
        <v>16029.798400000001</v>
      </c>
      <c r="EH71" s="37" t="s">
        <v>1534</v>
      </c>
      <c r="EI71" s="63"/>
      <c r="EJ71" s="37"/>
      <c r="EK71" s="87" t="s">
        <v>1344</v>
      </c>
      <c r="EL71" s="87" t="s">
        <v>1567</v>
      </c>
      <c r="EM71" s="87" t="s">
        <v>1567</v>
      </c>
      <c r="EN71" s="87"/>
      <c r="EO71" s="87"/>
      <c r="EP71" s="87"/>
      <c r="EQ71" s="87"/>
      <c r="ER71" s="87"/>
      <c r="ES71" s="87"/>
    </row>
    <row r="72" spans="1:149" ht="19.5" customHeight="1">
      <c r="A72" s="63"/>
      <c r="B72" s="63" t="s">
        <v>1776</v>
      </c>
      <c r="C72" s="63"/>
      <c r="D72" s="29" t="s">
        <v>1829</v>
      </c>
      <c r="E72" s="63" t="s">
        <v>1535</v>
      </c>
      <c r="F72" s="63" t="s">
        <v>1536</v>
      </c>
      <c r="G72" s="63" t="s">
        <v>1537</v>
      </c>
      <c r="H72" s="63" t="s">
        <v>857</v>
      </c>
      <c r="I72" s="63"/>
      <c r="J72" s="63" t="s">
        <v>864</v>
      </c>
      <c r="K72" s="63">
        <v>58</v>
      </c>
      <c r="L72" s="63">
        <v>710000000</v>
      </c>
      <c r="M72" s="63" t="s">
        <v>1533</v>
      </c>
      <c r="N72" s="63" t="s">
        <v>1777</v>
      </c>
      <c r="O72" s="63" t="s">
        <v>359</v>
      </c>
      <c r="P72" s="63">
        <v>111010000</v>
      </c>
      <c r="Q72" s="63" t="s">
        <v>1543</v>
      </c>
      <c r="R72" s="63" t="s">
        <v>686</v>
      </c>
      <c r="S72" s="63" t="s">
        <v>1560</v>
      </c>
      <c r="T72" s="63"/>
      <c r="U72" s="63"/>
      <c r="V72" s="63">
        <v>0</v>
      </c>
      <c r="W72" s="63">
        <v>0</v>
      </c>
      <c r="X72" s="63">
        <v>100</v>
      </c>
      <c r="Y72" s="63" t="s">
        <v>970</v>
      </c>
      <c r="Z72" s="63" t="s">
        <v>888</v>
      </c>
      <c r="AA72" s="36">
        <v>23</v>
      </c>
      <c r="AB72" s="36">
        <v>325.28</v>
      </c>
      <c r="AC72" s="36">
        <f t="shared" si="0"/>
        <v>7481.44</v>
      </c>
      <c r="AD72" s="36">
        <f t="shared" si="1"/>
        <v>8379.212800000001</v>
      </c>
      <c r="AE72" s="36">
        <v>23</v>
      </c>
      <c r="AF72" s="36">
        <v>325.28</v>
      </c>
      <c r="AG72" s="36">
        <f t="shared" si="2"/>
        <v>7481.44</v>
      </c>
      <c r="AH72" s="36">
        <f t="shared" si="3"/>
        <v>8379.212800000001</v>
      </c>
      <c r="AI72" s="36">
        <v>23</v>
      </c>
      <c r="AJ72" s="36">
        <v>325.28</v>
      </c>
      <c r="AK72" s="36">
        <f t="shared" si="4"/>
        <v>7481.44</v>
      </c>
      <c r="AL72" s="36">
        <f t="shared" si="15"/>
        <v>8379.212800000001</v>
      </c>
      <c r="AM72" s="36">
        <v>23</v>
      </c>
      <c r="AN72" s="36">
        <v>325.28</v>
      </c>
      <c r="AO72" s="36">
        <f t="shared" si="6"/>
        <v>7481.44</v>
      </c>
      <c r="AP72" s="36">
        <f t="shared" si="16"/>
        <v>8379.212800000001</v>
      </c>
      <c r="AQ72" s="36"/>
      <c r="AR72" s="36"/>
      <c r="AS72" s="36">
        <f t="shared" si="8"/>
        <v>0</v>
      </c>
      <c r="AT72" s="36">
        <f t="shared" si="17"/>
        <v>0</v>
      </c>
      <c r="AU72" s="36"/>
      <c r="AV72" s="36"/>
      <c r="AW72" s="36">
        <f t="shared" si="10"/>
        <v>0</v>
      </c>
      <c r="AX72" s="36">
        <f t="shared" si="18"/>
        <v>0</v>
      </c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>
        <f t="shared" si="19"/>
        <v>92</v>
      </c>
      <c r="EF72" s="36">
        <f t="shared" si="20"/>
        <v>29925.76</v>
      </c>
      <c r="EG72" s="36">
        <f t="shared" si="21"/>
        <v>33516.851200000005</v>
      </c>
      <c r="EH72" s="37" t="s">
        <v>1534</v>
      </c>
      <c r="EI72" s="63"/>
      <c r="EJ72" s="37"/>
      <c r="EK72" s="87" t="s">
        <v>1344</v>
      </c>
      <c r="EL72" s="87" t="s">
        <v>1567</v>
      </c>
      <c r="EM72" s="87" t="s">
        <v>1567</v>
      </c>
      <c r="EN72" s="87"/>
      <c r="EO72" s="87"/>
      <c r="EP72" s="87"/>
      <c r="EQ72" s="87"/>
      <c r="ER72" s="87"/>
      <c r="ES72" s="87"/>
    </row>
    <row r="73" spans="1:149" ht="19.5" customHeight="1">
      <c r="A73" s="63"/>
      <c r="B73" s="63" t="s">
        <v>1776</v>
      </c>
      <c r="C73" s="63"/>
      <c r="D73" s="29" t="s">
        <v>1830</v>
      </c>
      <c r="E73" s="63" t="s">
        <v>1535</v>
      </c>
      <c r="F73" s="63" t="s">
        <v>1536</v>
      </c>
      <c r="G73" s="63" t="s">
        <v>1537</v>
      </c>
      <c r="H73" s="63" t="s">
        <v>857</v>
      </c>
      <c r="I73" s="63"/>
      <c r="J73" s="63" t="s">
        <v>864</v>
      </c>
      <c r="K73" s="63">
        <v>58</v>
      </c>
      <c r="L73" s="63">
        <v>710000000</v>
      </c>
      <c r="M73" s="63" t="s">
        <v>1533</v>
      </c>
      <c r="N73" s="63" t="s">
        <v>1777</v>
      </c>
      <c r="O73" s="63" t="s">
        <v>359</v>
      </c>
      <c r="P73" s="63" t="s">
        <v>1584</v>
      </c>
      <c r="Q73" s="63" t="s">
        <v>1542</v>
      </c>
      <c r="R73" s="63" t="s">
        <v>686</v>
      </c>
      <c r="S73" s="63" t="s">
        <v>1560</v>
      </c>
      <c r="T73" s="63"/>
      <c r="U73" s="63"/>
      <c r="V73" s="63">
        <v>0</v>
      </c>
      <c r="W73" s="63">
        <v>0</v>
      </c>
      <c r="X73" s="63">
        <v>100</v>
      </c>
      <c r="Y73" s="63" t="s">
        <v>970</v>
      </c>
      <c r="Z73" s="63" t="s">
        <v>888</v>
      </c>
      <c r="AA73" s="36">
        <v>11</v>
      </c>
      <c r="AB73" s="36">
        <v>325.28</v>
      </c>
      <c r="AC73" s="36">
        <f t="shared" si="0"/>
        <v>3578.08</v>
      </c>
      <c r="AD73" s="36">
        <f t="shared" si="1"/>
        <v>4007.4496000000004</v>
      </c>
      <c r="AE73" s="36">
        <v>11</v>
      </c>
      <c r="AF73" s="36">
        <v>325.28</v>
      </c>
      <c r="AG73" s="36">
        <f t="shared" si="2"/>
        <v>3578.08</v>
      </c>
      <c r="AH73" s="36">
        <f t="shared" si="3"/>
        <v>4007.4496000000004</v>
      </c>
      <c r="AI73" s="36">
        <v>11</v>
      </c>
      <c r="AJ73" s="36">
        <v>325.28</v>
      </c>
      <c r="AK73" s="36">
        <f t="shared" si="4"/>
        <v>3578.08</v>
      </c>
      <c r="AL73" s="36">
        <f t="shared" si="15"/>
        <v>4007.4496000000004</v>
      </c>
      <c r="AM73" s="36">
        <v>11</v>
      </c>
      <c r="AN73" s="36">
        <v>325.28</v>
      </c>
      <c r="AO73" s="36">
        <f t="shared" si="6"/>
        <v>3578.08</v>
      </c>
      <c r="AP73" s="36">
        <f t="shared" si="16"/>
        <v>4007.4496000000004</v>
      </c>
      <c r="AQ73" s="36"/>
      <c r="AR73" s="36"/>
      <c r="AS73" s="36">
        <f t="shared" si="8"/>
        <v>0</v>
      </c>
      <c r="AT73" s="36">
        <f t="shared" si="17"/>
        <v>0</v>
      </c>
      <c r="AU73" s="36"/>
      <c r="AV73" s="36"/>
      <c r="AW73" s="36">
        <f t="shared" si="10"/>
        <v>0</v>
      </c>
      <c r="AX73" s="36">
        <f t="shared" si="18"/>
        <v>0</v>
      </c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>
        <f t="shared" si="19"/>
        <v>44</v>
      </c>
      <c r="EF73" s="36">
        <f t="shared" si="20"/>
        <v>14312.32</v>
      </c>
      <c r="EG73" s="36">
        <f t="shared" si="21"/>
        <v>16029.798400000001</v>
      </c>
      <c r="EH73" s="37" t="s">
        <v>1534</v>
      </c>
      <c r="EI73" s="63"/>
      <c r="EJ73" s="37"/>
      <c r="EK73" s="87" t="s">
        <v>1344</v>
      </c>
      <c r="EL73" s="87" t="s">
        <v>1567</v>
      </c>
      <c r="EM73" s="87" t="s">
        <v>1567</v>
      </c>
      <c r="EN73" s="87"/>
      <c r="EO73" s="87"/>
      <c r="EP73" s="87"/>
      <c r="EQ73" s="87"/>
      <c r="ER73" s="87"/>
      <c r="ES73" s="87"/>
    </row>
    <row r="74" spans="1:149" ht="19.5" customHeight="1">
      <c r="A74" s="63"/>
      <c r="B74" s="63" t="s">
        <v>1776</v>
      </c>
      <c r="C74" s="63"/>
      <c r="D74" s="29" t="s">
        <v>1831</v>
      </c>
      <c r="E74" s="63" t="s">
        <v>1535</v>
      </c>
      <c r="F74" s="63" t="s">
        <v>1536</v>
      </c>
      <c r="G74" s="63" t="s">
        <v>1537</v>
      </c>
      <c r="H74" s="63" t="s">
        <v>857</v>
      </c>
      <c r="I74" s="63"/>
      <c r="J74" s="63" t="s">
        <v>864</v>
      </c>
      <c r="K74" s="63">
        <v>58</v>
      </c>
      <c r="L74" s="63">
        <v>710000000</v>
      </c>
      <c r="M74" s="63" t="s">
        <v>1533</v>
      </c>
      <c r="N74" s="63" t="s">
        <v>1777</v>
      </c>
      <c r="O74" s="63" t="s">
        <v>359</v>
      </c>
      <c r="P74" s="63">
        <v>475030100</v>
      </c>
      <c r="Q74" s="63" t="s">
        <v>1541</v>
      </c>
      <c r="R74" s="63" t="s">
        <v>686</v>
      </c>
      <c r="S74" s="63" t="s">
        <v>1560</v>
      </c>
      <c r="T74" s="63"/>
      <c r="U74" s="63"/>
      <c r="V74" s="63">
        <v>0</v>
      </c>
      <c r="W74" s="63">
        <v>0</v>
      </c>
      <c r="X74" s="63">
        <v>100</v>
      </c>
      <c r="Y74" s="63" t="s">
        <v>970</v>
      </c>
      <c r="Z74" s="63" t="s">
        <v>888</v>
      </c>
      <c r="AA74" s="36">
        <v>34</v>
      </c>
      <c r="AB74" s="36">
        <v>496.48</v>
      </c>
      <c r="AC74" s="36">
        <f t="shared" si="0"/>
        <v>16880.32</v>
      </c>
      <c r="AD74" s="36">
        <f t="shared" si="1"/>
        <v>18905.958400000003</v>
      </c>
      <c r="AE74" s="36">
        <v>34</v>
      </c>
      <c r="AF74" s="36">
        <v>496.48</v>
      </c>
      <c r="AG74" s="36">
        <f t="shared" si="2"/>
        <v>16880.32</v>
      </c>
      <c r="AH74" s="36">
        <f t="shared" si="3"/>
        <v>18905.958400000003</v>
      </c>
      <c r="AI74" s="36">
        <v>34</v>
      </c>
      <c r="AJ74" s="36">
        <v>496.48</v>
      </c>
      <c r="AK74" s="36">
        <f t="shared" si="4"/>
        <v>16880.32</v>
      </c>
      <c r="AL74" s="36">
        <f t="shared" si="15"/>
        <v>18905.958400000003</v>
      </c>
      <c r="AM74" s="36">
        <v>34</v>
      </c>
      <c r="AN74" s="36">
        <v>496.48</v>
      </c>
      <c r="AO74" s="36">
        <f t="shared" si="6"/>
        <v>16880.32</v>
      </c>
      <c r="AP74" s="36">
        <f t="shared" si="16"/>
        <v>18905.958400000003</v>
      </c>
      <c r="AQ74" s="36"/>
      <c r="AR74" s="36"/>
      <c r="AS74" s="36">
        <f t="shared" si="8"/>
        <v>0</v>
      </c>
      <c r="AT74" s="36">
        <f t="shared" si="17"/>
        <v>0</v>
      </c>
      <c r="AU74" s="36"/>
      <c r="AV74" s="36"/>
      <c r="AW74" s="36">
        <f t="shared" si="10"/>
        <v>0</v>
      </c>
      <c r="AX74" s="36">
        <f t="shared" si="18"/>
        <v>0</v>
      </c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>
        <f t="shared" si="19"/>
        <v>136</v>
      </c>
      <c r="EF74" s="36">
        <f t="shared" si="20"/>
        <v>67521.28</v>
      </c>
      <c r="EG74" s="36">
        <f t="shared" si="21"/>
        <v>75623.83360000001</v>
      </c>
      <c r="EH74" s="37" t="s">
        <v>1534</v>
      </c>
      <c r="EI74" s="63"/>
      <c r="EJ74" s="37"/>
      <c r="EK74" s="87" t="s">
        <v>1344</v>
      </c>
      <c r="EL74" s="87" t="s">
        <v>1566</v>
      </c>
      <c r="EM74" s="87" t="s">
        <v>1566</v>
      </c>
      <c r="EN74" s="87"/>
      <c r="EO74" s="87"/>
      <c r="EP74" s="87"/>
      <c r="EQ74" s="87"/>
      <c r="ER74" s="87"/>
      <c r="ES74" s="87"/>
    </row>
    <row r="75" spans="1:149" ht="19.5" customHeight="1">
      <c r="A75" s="63"/>
      <c r="B75" s="63" t="s">
        <v>1776</v>
      </c>
      <c r="C75" s="63"/>
      <c r="D75" s="29" t="s">
        <v>1832</v>
      </c>
      <c r="E75" s="63" t="s">
        <v>1535</v>
      </c>
      <c r="F75" s="63" t="s">
        <v>1536</v>
      </c>
      <c r="G75" s="63" t="s">
        <v>1537</v>
      </c>
      <c r="H75" s="63" t="s">
        <v>857</v>
      </c>
      <c r="I75" s="63"/>
      <c r="J75" s="63" t="s">
        <v>864</v>
      </c>
      <c r="K75" s="63">
        <v>58</v>
      </c>
      <c r="L75" s="63">
        <v>710000000</v>
      </c>
      <c r="M75" s="63" t="s">
        <v>1533</v>
      </c>
      <c r="N75" s="63" t="s">
        <v>1777</v>
      </c>
      <c r="O75" s="63" t="s">
        <v>359</v>
      </c>
      <c r="P75" s="63" t="s">
        <v>1585</v>
      </c>
      <c r="Q75" s="63" t="s">
        <v>1539</v>
      </c>
      <c r="R75" s="63" t="s">
        <v>686</v>
      </c>
      <c r="S75" s="63" t="s">
        <v>1560</v>
      </c>
      <c r="T75" s="63"/>
      <c r="U75" s="63"/>
      <c r="V75" s="63">
        <v>0</v>
      </c>
      <c r="W75" s="63">
        <v>0</v>
      </c>
      <c r="X75" s="63">
        <v>100</v>
      </c>
      <c r="Y75" s="63" t="s">
        <v>970</v>
      </c>
      <c r="Z75" s="63" t="s">
        <v>888</v>
      </c>
      <c r="AA75" s="36">
        <v>10</v>
      </c>
      <c r="AB75" s="36">
        <v>496.48</v>
      </c>
      <c r="AC75" s="36">
        <f t="shared" si="0"/>
        <v>4964.8</v>
      </c>
      <c r="AD75" s="36">
        <f t="shared" si="1"/>
        <v>5560.576000000001</v>
      </c>
      <c r="AE75" s="36">
        <v>10</v>
      </c>
      <c r="AF75" s="36">
        <v>496.48</v>
      </c>
      <c r="AG75" s="36">
        <f t="shared" si="2"/>
        <v>4964.8</v>
      </c>
      <c r="AH75" s="36">
        <f t="shared" si="3"/>
        <v>5560.576000000001</v>
      </c>
      <c r="AI75" s="36">
        <v>10</v>
      </c>
      <c r="AJ75" s="36">
        <v>496.48</v>
      </c>
      <c r="AK75" s="36">
        <f t="shared" si="4"/>
        <v>4964.8</v>
      </c>
      <c r="AL75" s="36">
        <f t="shared" si="15"/>
        <v>5560.576000000001</v>
      </c>
      <c r="AM75" s="36">
        <v>10</v>
      </c>
      <c r="AN75" s="36">
        <v>496.48</v>
      </c>
      <c r="AO75" s="36">
        <f t="shared" si="6"/>
        <v>4964.8</v>
      </c>
      <c r="AP75" s="36">
        <f t="shared" si="16"/>
        <v>5560.576000000001</v>
      </c>
      <c r="AQ75" s="36"/>
      <c r="AR75" s="36"/>
      <c r="AS75" s="36">
        <f t="shared" si="8"/>
        <v>0</v>
      </c>
      <c r="AT75" s="36">
        <f t="shared" si="17"/>
        <v>0</v>
      </c>
      <c r="AU75" s="36"/>
      <c r="AV75" s="36"/>
      <c r="AW75" s="36">
        <f t="shared" si="10"/>
        <v>0</v>
      </c>
      <c r="AX75" s="36">
        <f t="shared" si="18"/>
        <v>0</v>
      </c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>
        <f t="shared" si="19"/>
        <v>40</v>
      </c>
      <c r="EF75" s="36">
        <f t="shared" si="20"/>
        <v>19859.2</v>
      </c>
      <c r="EG75" s="36">
        <f t="shared" si="21"/>
        <v>22242.304000000004</v>
      </c>
      <c r="EH75" s="37" t="s">
        <v>1534</v>
      </c>
      <c r="EI75" s="63"/>
      <c r="EJ75" s="37"/>
      <c r="EK75" s="87" t="s">
        <v>1344</v>
      </c>
      <c r="EL75" s="87" t="s">
        <v>1566</v>
      </c>
      <c r="EM75" s="87" t="s">
        <v>1566</v>
      </c>
      <c r="EN75" s="87"/>
      <c r="EO75" s="87"/>
      <c r="EP75" s="87"/>
      <c r="EQ75" s="87"/>
      <c r="ER75" s="87"/>
      <c r="ES75" s="87"/>
    </row>
    <row r="76" spans="1:149" ht="19.5" customHeight="1">
      <c r="A76" s="63"/>
      <c r="B76" s="63" t="s">
        <v>1776</v>
      </c>
      <c r="C76" s="63"/>
      <c r="D76" s="29" t="s">
        <v>1833</v>
      </c>
      <c r="E76" s="63" t="s">
        <v>1535</v>
      </c>
      <c r="F76" s="63" t="s">
        <v>1536</v>
      </c>
      <c r="G76" s="63" t="s">
        <v>1537</v>
      </c>
      <c r="H76" s="63" t="s">
        <v>857</v>
      </c>
      <c r="I76" s="63"/>
      <c r="J76" s="63" t="s">
        <v>864</v>
      </c>
      <c r="K76" s="63">
        <v>58</v>
      </c>
      <c r="L76" s="63">
        <v>710000000</v>
      </c>
      <c r="M76" s="63" t="s">
        <v>1533</v>
      </c>
      <c r="N76" s="63" t="s">
        <v>1777</v>
      </c>
      <c r="O76" s="63" t="s">
        <v>359</v>
      </c>
      <c r="P76" s="63">
        <v>231010000</v>
      </c>
      <c r="Q76" s="63" t="s">
        <v>1538</v>
      </c>
      <c r="R76" s="63" t="s">
        <v>686</v>
      </c>
      <c r="S76" s="63" t="s">
        <v>1560</v>
      </c>
      <c r="T76" s="63"/>
      <c r="U76" s="63"/>
      <c r="V76" s="63">
        <v>0</v>
      </c>
      <c r="W76" s="63">
        <v>0</v>
      </c>
      <c r="X76" s="63">
        <v>100</v>
      </c>
      <c r="Y76" s="63" t="s">
        <v>970</v>
      </c>
      <c r="Z76" s="63" t="s">
        <v>888</v>
      </c>
      <c r="AA76" s="36">
        <v>13</v>
      </c>
      <c r="AB76" s="36">
        <v>496.48</v>
      </c>
      <c r="AC76" s="36">
        <f t="shared" si="0"/>
        <v>6454.24</v>
      </c>
      <c r="AD76" s="36">
        <f t="shared" si="1"/>
        <v>7228.7488</v>
      </c>
      <c r="AE76" s="36">
        <v>13</v>
      </c>
      <c r="AF76" s="36">
        <v>496.48</v>
      </c>
      <c r="AG76" s="36">
        <f t="shared" si="2"/>
        <v>6454.24</v>
      </c>
      <c r="AH76" s="36">
        <f t="shared" si="3"/>
        <v>7228.7488</v>
      </c>
      <c r="AI76" s="36">
        <v>13</v>
      </c>
      <c r="AJ76" s="36">
        <v>496.48</v>
      </c>
      <c r="AK76" s="36">
        <f t="shared" si="4"/>
        <v>6454.24</v>
      </c>
      <c r="AL76" s="36">
        <f t="shared" si="15"/>
        <v>7228.7488</v>
      </c>
      <c r="AM76" s="36">
        <v>13</v>
      </c>
      <c r="AN76" s="36">
        <v>496.48</v>
      </c>
      <c r="AO76" s="36">
        <f t="shared" si="6"/>
        <v>6454.24</v>
      </c>
      <c r="AP76" s="36">
        <f t="shared" si="16"/>
        <v>7228.7488</v>
      </c>
      <c r="AQ76" s="36"/>
      <c r="AR76" s="36"/>
      <c r="AS76" s="36">
        <f t="shared" si="8"/>
        <v>0</v>
      </c>
      <c r="AT76" s="36">
        <f t="shared" si="17"/>
        <v>0</v>
      </c>
      <c r="AU76" s="36"/>
      <c r="AV76" s="36"/>
      <c r="AW76" s="36">
        <f t="shared" si="10"/>
        <v>0</v>
      </c>
      <c r="AX76" s="36">
        <f t="shared" si="18"/>
        <v>0</v>
      </c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>
        <f t="shared" si="19"/>
        <v>52</v>
      </c>
      <c r="EF76" s="36">
        <f t="shared" si="20"/>
        <v>25816.96</v>
      </c>
      <c r="EG76" s="36">
        <f t="shared" si="21"/>
        <v>28914.9952</v>
      </c>
      <c r="EH76" s="37" t="s">
        <v>1534</v>
      </c>
      <c r="EI76" s="63"/>
      <c r="EJ76" s="37"/>
      <c r="EK76" s="87" t="s">
        <v>1344</v>
      </c>
      <c r="EL76" s="87" t="s">
        <v>1566</v>
      </c>
      <c r="EM76" s="87" t="s">
        <v>1566</v>
      </c>
      <c r="EN76" s="87"/>
      <c r="EO76" s="87"/>
      <c r="EP76" s="87"/>
      <c r="EQ76" s="87"/>
      <c r="ER76" s="87"/>
      <c r="ES76" s="87"/>
    </row>
    <row r="77" spans="1:149" ht="19.5" customHeight="1">
      <c r="A77" s="63"/>
      <c r="B77" s="63" t="s">
        <v>1776</v>
      </c>
      <c r="C77" s="63"/>
      <c r="D77" s="29" t="s">
        <v>1834</v>
      </c>
      <c r="E77" s="63" t="s">
        <v>1535</v>
      </c>
      <c r="F77" s="63" t="s">
        <v>1536</v>
      </c>
      <c r="G77" s="63" t="s">
        <v>1537</v>
      </c>
      <c r="H77" s="63" t="s">
        <v>857</v>
      </c>
      <c r="I77" s="63"/>
      <c r="J77" s="63" t="s">
        <v>864</v>
      </c>
      <c r="K77" s="63">
        <v>58</v>
      </c>
      <c r="L77" s="63">
        <v>710000000</v>
      </c>
      <c r="M77" s="63" t="s">
        <v>1533</v>
      </c>
      <c r="N77" s="63" t="s">
        <v>1777</v>
      </c>
      <c r="O77" s="63" t="s">
        <v>359</v>
      </c>
      <c r="P77" s="63">
        <v>154820100</v>
      </c>
      <c r="Q77" s="63" t="s">
        <v>1540</v>
      </c>
      <c r="R77" s="63" t="s">
        <v>686</v>
      </c>
      <c r="S77" s="63" t="s">
        <v>1560</v>
      </c>
      <c r="T77" s="63"/>
      <c r="U77" s="63"/>
      <c r="V77" s="63">
        <v>0</v>
      </c>
      <c r="W77" s="63">
        <v>0</v>
      </c>
      <c r="X77" s="63">
        <v>100</v>
      </c>
      <c r="Y77" s="63" t="s">
        <v>970</v>
      </c>
      <c r="Z77" s="63" t="s">
        <v>888</v>
      </c>
      <c r="AA77" s="36">
        <v>21</v>
      </c>
      <c r="AB77" s="36">
        <v>496.48</v>
      </c>
      <c r="AC77" s="36">
        <f t="shared" si="0"/>
        <v>10426.08</v>
      </c>
      <c r="AD77" s="36">
        <f t="shared" si="1"/>
        <v>11677.2096</v>
      </c>
      <c r="AE77" s="36">
        <v>21</v>
      </c>
      <c r="AF77" s="36">
        <v>496.48</v>
      </c>
      <c r="AG77" s="36">
        <f t="shared" si="2"/>
        <v>10426.08</v>
      </c>
      <c r="AH77" s="36">
        <f t="shared" si="3"/>
        <v>11677.2096</v>
      </c>
      <c r="AI77" s="36">
        <v>21</v>
      </c>
      <c r="AJ77" s="36">
        <v>496.48</v>
      </c>
      <c r="AK77" s="36">
        <f t="shared" si="4"/>
        <v>10426.08</v>
      </c>
      <c r="AL77" s="36">
        <f t="shared" si="15"/>
        <v>11677.2096</v>
      </c>
      <c r="AM77" s="36">
        <v>21</v>
      </c>
      <c r="AN77" s="36">
        <v>496.48</v>
      </c>
      <c r="AO77" s="36">
        <f t="shared" si="6"/>
        <v>10426.08</v>
      </c>
      <c r="AP77" s="36">
        <f t="shared" si="16"/>
        <v>11677.2096</v>
      </c>
      <c r="AQ77" s="36"/>
      <c r="AR77" s="36"/>
      <c r="AS77" s="36">
        <f t="shared" si="8"/>
        <v>0</v>
      </c>
      <c r="AT77" s="36">
        <f t="shared" si="17"/>
        <v>0</v>
      </c>
      <c r="AU77" s="36"/>
      <c r="AV77" s="36"/>
      <c r="AW77" s="36">
        <f t="shared" si="10"/>
        <v>0</v>
      </c>
      <c r="AX77" s="36">
        <f t="shared" si="18"/>
        <v>0</v>
      </c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>
        <f t="shared" si="19"/>
        <v>84</v>
      </c>
      <c r="EF77" s="36">
        <f t="shared" si="20"/>
        <v>41704.32</v>
      </c>
      <c r="EG77" s="36">
        <f t="shared" si="21"/>
        <v>46708.8384</v>
      </c>
      <c r="EH77" s="37" t="s">
        <v>1534</v>
      </c>
      <c r="EI77" s="63"/>
      <c r="EJ77" s="37"/>
      <c r="EK77" s="87" t="s">
        <v>1344</v>
      </c>
      <c r="EL77" s="87" t="s">
        <v>1566</v>
      </c>
      <c r="EM77" s="87" t="s">
        <v>1566</v>
      </c>
      <c r="EN77" s="87"/>
      <c r="EO77" s="87"/>
      <c r="EP77" s="87"/>
      <c r="EQ77" s="87"/>
      <c r="ER77" s="87"/>
      <c r="ES77" s="87"/>
    </row>
    <row r="78" spans="1:149" ht="19.5" customHeight="1">
      <c r="A78" s="63"/>
      <c r="B78" s="63" t="s">
        <v>1776</v>
      </c>
      <c r="C78" s="63"/>
      <c r="D78" s="29" t="s">
        <v>1835</v>
      </c>
      <c r="E78" s="63" t="s">
        <v>1535</v>
      </c>
      <c r="F78" s="63" t="s">
        <v>1536</v>
      </c>
      <c r="G78" s="63" t="s">
        <v>1537</v>
      </c>
      <c r="H78" s="63" t="s">
        <v>857</v>
      </c>
      <c r="I78" s="63"/>
      <c r="J78" s="63" t="s">
        <v>864</v>
      </c>
      <c r="K78" s="63">
        <v>58</v>
      </c>
      <c r="L78" s="63">
        <v>710000000</v>
      </c>
      <c r="M78" s="63" t="s">
        <v>1533</v>
      </c>
      <c r="N78" s="63" t="s">
        <v>1777</v>
      </c>
      <c r="O78" s="63" t="s">
        <v>359</v>
      </c>
      <c r="P78" s="63">
        <v>433257100</v>
      </c>
      <c r="Q78" s="63" t="s">
        <v>1587</v>
      </c>
      <c r="R78" s="63" t="s">
        <v>686</v>
      </c>
      <c r="S78" s="63" t="s">
        <v>1560</v>
      </c>
      <c r="T78" s="63"/>
      <c r="U78" s="63"/>
      <c r="V78" s="63">
        <v>0</v>
      </c>
      <c r="W78" s="63">
        <v>0</v>
      </c>
      <c r="X78" s="63">
        <v>100</v>
      </c>
      <c r="Y78" s="63" t="s">
        <v>970</v>
      </c>
      <c r="Z78" s="63" t="s">
        <v>888</v>
      </c>
      <c r="AA78" s="36">
        <v>14</v>
      </c>
      <c r="AB78" s="36">
        <v>496.48</v>
      </c>
      <c r="AC78" s="36">
        <f t="shared" si="0"/>
        <v>6950.72</v>
      </c>
      <c r="AD78" s="36">
        <f t="shared" si="1"/>
        <v>7784.806400000001</v>
      </c>
      <c r="AE78" s="36">
        <v>14</v>
      </c>
      <c r="AF78" s="36">
        <v>496.48</v>
      </c>
      <c r="AG78" s="36">
        <f t="shared" si="2"/>
        <v>6950.72</v>
      </c>
      <c r="AH78" s="36">
        <f t="shared" si="3"/>
        <v>7784.806400000001</v>
      </c>
      <c r="AI78" s="36">
        <v>14</v>
      </c>
      <c r="AJ78" s="36">
        <v>496.48</v>
      </c>
      <c r="AK78" s="36">
        <f t="shared" si="4"/>
        <v>6950.72</v>
      </c>
      <c r="AL78" s="36">
        <f t="shared" si="15"/>
        <v>7784.806400000001</v>
      </c>
      <c r="AM78" s="36">
        <v>14</v>
      </c>
      <c r="AN78" s="36">
        <v>496.48</v>
      </c>
      <c r="AO78" s="36">
        <f t="shared" si="6"/>
        <v>6950.72</v>
      </c>
      <c r="AP78" s="36">
        <f t="shared" si="16"/>
        <v>7784.806400000001</v>
      </c>
      <c r="AQ78" s="36"/>
      <c r="AR78" s="36"/>
      <c r="AS78" s="36">
        <f t="shared" si="8"/>
        <v>0</v>
      </c>
      <c r="AT78" s="36">
        <f t="shared" si="17"/>
        <v>0</v>
      </c>
      <c r="AU78" s="36"/>
      <c r="AV78" s="36"/>
      <c r="AW78" s="36">
        <f t="shared" si="10"/>
        <v>0</v>
      </c>
      <c r="AX78" s="36">
        <f t="shared" si="18"/>
        <v>0</v>
      </c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>
        <f t="shared" si="19"/>
        <v>56</v>
      </c>
      <c r="EF78" s="36">
        <f t="shared" si="20"/>
        <v>27802.88</v>
      </c>
      <c r="EG78" s="36">
        <f t="shared" si="21"/>
        <v>31139.225600000005</v>
      </c>
      <c r="EH78" s="37" t="s">
        <v>1534</v>
      </c>
      <c r="EI78" s="63"/>
      <c r="EJ78" s="37"/>
      <c r="EK78" s="87" t="s">
        <v>1344</v>
      </c>
      <c r="EL78" s="87" t="s">
        <v>1566</v>
      </c>
      <c r="EM78" s="87" t="s">
        <v>1566</v>
      </c>
      <c r="EN78" s="87"/>
      <c r="EO78" s="87"/>
      <c r="EP78" s="87"/>
      <c r="EQ78" s="87"/>
      <c r="ER78" s="87"/>
      <c r="ES78" s="87"/>
    </row>
    <row r="79" spans="1:149" ht="19.5" customHeight="1">
      <c r="A79" s="63"/>
      <c r="B79" s="63" t="s">
        <v>1776</v>
      </c>
      <c r="C79" s="63"/>
      <c r="D79" s="29" t="s">
        <v>1836</v>
      </c>
      <c r="E79" s="63" t="s">
        <v>1535</v>
      </c>
      <c r="F79" s="63" t="s">
        <v>1536</v>
      </c>
      <c r="G79" s="63" t="s">
        <v>1537</v>
      </c>
      <c r="H79" s="63" t="s">
        <v>857</v>
      </c>
      <c r="I79" s="63"/>
      <c r="J79" s="63" t="s">
        <v>864</v>
      </c>
      <c r="K79" s="63">
        <v>58</v>
      </c>
      <c r="L79" s="63">
        <v>710000000</v>
      </c>
      <c r="M79" s="63" t="s">
        <v>1533</v>
      </c>
      <c r="N79" s="63" t="s">
        <v>1777</v>
      </c>
      <c r="O79" s="63" t="s">
        <v>359</v>
      </c>
      <c r="P79" s="63">
        <v>431010000</v>
      </c>
      <c r="Q79" s="63" t="s">
        <v>1553</v>
      </c>
      <c r="R79" s="63" t="s">
        <v>686</v>
      </c>
      <c r="S79" s="63" t="s">
        <v>1560</v>
      </c>
      <c r="T79" s="63"/>
      <c r="U79" s="63"/>
      <c r="V79" s="63">
        <v>0</v>
      </c>
      <c r="W79" s="63">
        <v>0</v>
      </c>
      <c r="X79" s="63">
        <v>100</v>
      </c>
      <c r="Y79" s="63" t="s">
        <v>970</v>
      </c>
      <c r="Z79" s="63" t="s">
        <v>888</v>
      </c>
      <c r="AA79" s="36">
        <v>19</v>
      </c>
      <c r="AB79" s="36">
        <v>496.48</v>
      </c>
      <c r="AC79" s="36">
        <f t="shared" si="0"/>
        <v>9433.12</v>
      </c>
      <c r="AD79" s="36">
        <f t="shared" si="1"/>
        <v>10565.094400000002</v>
      </c>
      <c r="AE79" s="36">
        <v>19</v>
      </c>
      <c r="AF79" s="36">
        <v>496.48</v>
      </c>
      <c r="AG79" s="36">
        <f t="shared" si="2"/>
        <v>9433.12</v>
      </c>
      <c r="AH79" s="36">
        <f t="shared" si="3"/>
        <v>10565.094400000002</v>
      </c>
      <c r="AI79" s="36">
        <v>19</v>
      </c>
      <c r="AJ79" s="36">
        <v>496.48</v>
      </c>
      <c r="AK79" s="36">
        <f t="shared" si="4"/>
        <v>9433.12</v>
      </c>
      <c r="AL79" s="36">
        <f t="shared" si="15"/>
        <v>10565.094400000002</v>
      </c>
      <c r="AM79" s="36">
        <v>19</v>
      </c>
      <c r="AN79" s="36">
        <v>496.48</v>
      </c>
      <c r="AO79" s="36">
        <f t="shared" si="6"/>
        <v>9433.12</v>
      </c>
      <c r="AP79" s="36">
        <f t="shared" si="16"/>
        <v>10565.094400000002</v>
      </c>
      <c r="AQ79" s="36"/>
      <c r="AR79" s="36"/>
      <c r="AS79" s="36">
        <f t="shared" si="8"/>
        <v>0</v>
      </c>
      <c r="AT79" s="36">
        <f t="shared" si="17"/>
        <v>0</v>
      </c>
      <c r="AU79" s="36"/>
      <c r="AV79" s="36"/>
      <c r="AW79" s="36">
        <f t="shared" si="10"/>
        <v>0</v>
      </c>
      <c r="AX79" s="36">
        <f t="shared" si="18"/>
        <v>0</v>
      </c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>
        <f t="shared" si="19"/>
        <v>76</v>
      </c>
      <c r="EF79" s="36">
        <f t="shared" si="20"/>
        <v>37732.48</v>
      </c>
      <c r="EG79" s="36">
        <f t="shared" si="21"/>
        <v>42260.37760000001</v>
      </c>
      <c r="EH79" s="37" t="s">
        <v>1534</v>
      </c>
      <c r="EI79" s="63"/>
      <c r="EJ79" s="37"/>
      <c r="EK79" s="87" t="s">
        <v>1344</v>
      </c>
      <c r="EL79" s="87" t="s">
        <v>1566</v>
      </c>
      <c r="EM79" s="87" t="s">
        <v>1566</v>
      </c>
      <c r="EN79" s="87"/>
      <c r="EO79" s="87"/>
      <c r="EP79" s="87"/>
      <c r="EQ79" s="87"/>
      <c r="ER79" s="87"/>
      <c r="ES79" s="87"/>
    </row>
    <row r="80" spans="1:149" ht="19.5" customHeight="1">
      <c r="A80" s="63"/>
      <c r="B80" s="63" t="s">
        <v>1776</v>
      </c>
      <c r="C80" s="63"/>
      <c r="D80" s="29" t="s">
        <v>1837</v>
      </c>
      <c r="E80" s="63" t="s">
        <v>1535</v>
      </c>
      <c r="F80" s="63" t="s">
        <v>1536</v>
      </c>
      <c r="G80" s="63" t="s">
        <v>1537</v>
      </c>
      <c r="H80" s="63" t="s">
        <v>857</v>
      </c>
      <c r="I80" s="63"/>
      <c r="J80" s="63" t="s">
        <v>864</v>
      </c>
      <c r="K80" s="63">
        <v>58</v>
      </c>
      <c r="L80" s="63">
        <v>710000000</v>
      </c>
      <c r="M80" s="63" t="s">
        <v>1533</v>
      </c>
      <c r="N80" s="63" t="s">
        <v>1777</v>
      </c>
      <c r="O80" s="63" t="s">
        <v>359</v>
      </c>
      <c r="P80" s="63">
        <v>511610000</v>
      </c>
      <c r="Q80" s="63" t="s">
        <v>1552</v>
      </c>
      <c r="R80" s="63" t="s">
        <v>686</v>
      </c>
      <c r="S80" s="63" t="s">
        <v>1560</v>
      </c>
      <c r="T80" s="63"/>
      <c r="U80" s="63"/>
      <c r="V80" s="63">
        <v>0</v>
      </c>
      <c r="W80" s="63">
        <v>0</v>
      </c>
      <c r="X80" s="63">
        <v>100</v>
      </c>
      <c r="Y80" s="63" t="s">
        <v>970</v>
      </c>
      <c r="Z80" s="63" t="s">
        <v>888</v>
      </c>
      <c r="AA80" s="36">
        <v>21</v>
      </c>
      <c r="AB80" s="36">
        <v>496.48</v>
      </c>
      <c r="AC80" s="36">
        <f t="shared" si="0"/>
        <v>10426.08</v>
      </c>
      <c r="AD80" s="36">
        <f t="shared" si="1"/>
        <v>11677.2096</v>
      </c>
      <c r="AE80" s="36">
        <v>21</v>
      </c>
      <c r="AF80" s="36">
        <v>496.48</v>
      </c>
      <c r="AG80" s="36">
        <f t="shared" si="2"/>
        <v>10426.08</v>
      </c>
      <c r="AH80" s="36">
        <f t="shared" si="3"/>
        <v>11677.2096</v>
      </c>
      <c r="AI80" s="36">
        <v>21</v>
      </c>
      <c r="AJ80" s="36">
        <v>496.48</v>
      </c>
      <c r="AK80" s="36">
        <f t="shared" si="4"/>
        <v>10426.08</v>
      </c>
      <c r="AL80" s="36">
        <f t="shared" si="15"/>
        <v>11677.2096</v>
      </c>
      <c r="AM80" s="36">
        <v>21</v>
      </c>
      <c r="AN80" s="36">
        <v>496.48</v>
      </c>
      <c r="AO80" s="36">
        <f t="shared" si="6"/>
        <v>10426.08</v>
      </c>
      <c r="AP80" s="36">
        <f t="shared" si="16"/>
        <v>11677.2096</v>
      </c>
      <c r="AQ80" s="36"/>
      <c r="AR80" s="36"/>
      <c r="AS80" s="36">
        <f t="shared" si="8"/>
        <v>0</v>
      </c>
      <c r="AT80" s="36">
        <f t="shared" si="17"/>
        <v>0</v>
      </c>
      <c r="AU80" s="36"/>
      <c r="AV80" s="36"/>
      <c r="AW80" s="36">
        <f t="shared" si="10"/>
        <v>0</v>
      </c>
      <c r="AX80" s="36">
        <f t="shared" si="18"/>
        <v>0</v>
      </c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>
        <f t="shared" si="19"/>
        <v>84</v>
      </c>
      <c r="EF80" s="36">
        <f t="shared" si="20"/>
        <v>41704.32</v>
      </c>
      <c r="EG80" s="36">
        <f t="shared" si="21"/>
        <v>46708.8384</v>
      </c>
      <c r="EH80" s="37" t="s">
        <v>1534</v>
      </c>
      <c r="EI80" s="63"/>
      <c r="EJ80" s="37"/>
      <c r="EK80" s="87" t="s">
        <v>1344</v>
      </c>
      <c r="EL80" s="87" t="s">
        <v>1566</v>
      </c>
      <c r="EM80" s="87" t="s">
        <v>1566</v>
      </c>
      <c r="EN80" s="87"/>
      <c r="EO80" s="87"/>
      <c r="EP80" s="87"/>
      <c r="EQ80" s="87"/>
      <c r="ER80" s="87"/>
      <c r="ES80" s="87"/>
    </row>
    <row r="81" spans="1:149" ht="19.5" customHeight="1">
      <c r="A81" s="63"/>
      <c r="B81" s="63" t="s">
        <v>1776</v>
      </c>
      <c r="C81" s="63"/>
      <c r="D81" s="29" t="s">
        <v>1838</v>
      </c>
      <c r="E81" s="63" t="s">
        <v>1535</v>
      </c>
      <c r="F81" s="63" t="s">
        <v>1536</v>
      </c>
      <c r="G81" s="63" t="s">
        <v>1537</v>
      </c>
      <c r="H81" s="63" t="s">
        <v>857</v>
      </c>
      <c r="I81" s="63"/>
      <c r="J81" s="63" t="s">
        <v>864</v>
      </c>
      <c r="K81" s="63">
        <v>58</v>
      </c>
      <c r="L81" s="63">
        <v>710000000</v>
      </c>
      <c r="M81" s="63" t="s">
        <v>1533</v>
      </c>
      <c r="N81" s="63" t="s">
        <v>1777</v>
      </c>
      <c r="O81" s="63" t="s">
        <v>359</v>
      </c>
      <c r="P81" s="63">
        <v>316621100</v>
      </c>
      <c r="Q81" s="63" t="s">
        <v>1559</v>
      </c>
      <c r="R81" s="63" t="s">
        <v>686</v>
      </c>
      <c r="S81" s="63" t="s">
        <v>1560</v>
      </c>
      <c r="T81" s="63"/>
      <c r="U81" s="63"/>
      <c r="V81" s="63">
        <v>0</v>
      </c>
      <c r="W81" s="63">
        <v>0</v>
      </c>
      <c r="X81" s="63">
        <v>100</v>
      </c>
      <c r="Y81" s="63" t="s">
        <v>970</v>
      </c>
      <c r="Z81" s="63" t="s">
        <v>888</v>
      </c>
      <c r="AA81" s="36">
        <v>16</v>
      </c>
      <c r="AB81" s="36">
        <v>496.48</v>
      </c>
      <c r="AC81" s="36">
        <f t="shared" si="0"/>
        <v>7943.68</v>
      </c>
      <c r="AD81" s="36">
        <f t="shared" si="1"/>
        <v>8896.921600000001</v>
      </c>
      <c r="AE81" s="36">
        <v>16</v>
      </c>
      <c r="AF81" s="36">
        <v>496.48</v>
      </c>
      <c r="AG81" s="36">
        <f t="shared" si="2"/>
        <v>7943.68</v>
      </c>
      <c r="AH81" s="36">
        <f t="shared" si="3"/>
        <v>8896.921600000001</v>
      </c>
      <c r="AI81" s="36">
        <v>16</v>
      </c>
      <c r="AJ81" s="36">
        <v>496.48</v>
      </c>
      <c r="AK81" s="36">
        <f t="shared" si="4"/>
        <v>7943.68</v>
      </c>
      <c r="AL81" s="36">
        <f t="shared" si="15"/>
        <v>8896.921600000001</v>
      </c>
      <c r="AM81" s="36">
        <v>16</v>
      </c>
      <c r="AN81" s="36">
        <v>496.48</v>
      </c>
      <c r="AO81" s="36">
        <f t="shared" si="6"/>
        <v>7943.68</v>
      </c>
      <c r="AP81" s="36">
        <f t="shared" si="16"/>
        <v>8896.921600000001</v>
      </c>
      <c r="AQ81" s="36"/>
      <c r="AR81" s="36"/>
      <c r="AS81" s="36">
        <f t="shared" si="8"/>
        <v>0</v>
      </c>
      <c r="AT81" s="36">
        <f t="shared" si="17"/>
        <v>0</v>
      </c>
      <c r="AU81" s="36"/>
      <c r="AV81" s="36"/>
      <c r="AW81" s="36">
        <f t="shared" si="10"/>
        <v>0</v>
      </c>
      <c r="AX81" s="36">
        <f t="shared" si="18"/>
        <v>0</v>
      </c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>
        <f t="shared" si="19"/>
        <v>64</v>
      </c>
      <c r="EF81" s="36">
        <f t="shared" si="20"/>
        <v>31774.72</v>
      </c>
      <c r="EG81" s="36">
        <f t="shared" si="21"/>
        <v>35587.686400000006</v>
      </c>
      <c r="EH81" s="37" t="s">
        <v>1534</v>
      </c>
      <c r="EI81" s="63"/>
      <c r="EJ81" s="37"/>
      <c r="EK81" s="87" t="s">
        <v>1344</v>
      </c>
      <c r="EL81" s="87" t="s">
        <v>1566</v>
      </c>
      <c r="EM81" s="87" t="s">
        <v>1566</v>
      </c>
      <c r="EN81" s="87"/>
      <c r="EO81" s="87"/>
      <c r="EP81" s="87"/>
      <c r="EQ81" s="87"/>
      <c r="ER81" s="87"/>
      <c r="ES81" s="87"/>
    </row>
    <row r="82" spans="1:149" ht="19.5" customHeight="1">
      <c r="A82" s="63"/>
      <c r="B82" s="63" t="s">
        <v>1776</v>
      </c>
      <c r="C82" s="63"/>
      <c r="D82" s="29" t="s">
        <v>1839</v>
      </c>
      <c r="E82" s="63" t="s">
        <v>1535</v>
      </c>
      <c r="F82" s="63" t="s">
        <v>1536</v>
      </c>
      <c r="G82" s="63" t="s">
        <v>1537</v>
      </c>
      <c r="H82" s="63" t="s">
        <v>857</v>
      </c>
      <c r="I82" s="63"/>
      <c r="J82" s="63" t="s">
        <v>864</v>
      </c>
      <c r="K82" s="63">
        <v>58</v>
      </c>
      <c r="L82" s="63">
        <v>710000000</v>
      </c>
      <c r="M82" s="63" t="s">
        <v>1533</v>
      </c>
      <c r="N82" s="63" t="s">
        <v>1777</v>
      </c>
      <c r="O82" s="63" t="s">
        <v>359</v>
      </c>
      <c r="P82" s="63">
        <v>750000000</v>
      </c>
      <c r="Q82" s="63" t="s">
        <v>1554</v>
      </c>
      <c r="R82" s="63" t="s">
        <v>686</v>
      </c>
      <c r="S82" s="63" t="s">
        <v>1560</v>
      </c>
      <c r="T82" s="63"/>
      <c r="U82" s="63"/>
      <c r="V82" s="63">
        <v>0</v>
      </c>
      <c r="W82" s="63">
        <v>0</v>
      </c>
      <c r="X82" s="63">
        <v>100</v>
      </c>
      <c r="Y82" s="63" t="s">
        <v>970</v>
      </c>
      <c r="Z82" s="63" t="s">
        <v>888</v>
      </c>
      <c r="AA82" s="36">
        <v>2</v>
      </c>
      <c r="AB82" s="36">
        <v>496.48</v>
      </c>
      <c r="AC82" s="36">
        <f t="shared" si="0"/>
        <v>992.96</v>
      </c>
      <c r="AD82" s="36">
        <f t="shared" si="1"/>
        <v>1112.1152000000002</v>
      </c>
      <c r="AE82" s="36">
        <v>2</v>
      </c>
      <c r="AF82" s="36">
        <v>496.48</v>
      </c>
      <c r="AG82" s="36">
        <f t="shared" si="2"/>
        <v>992.96</v>
      </c>
      <c r="AH82" s="36">
        <f t="shared" si="3"/>
        <v>1112.1152000000002</v>
      </c>
      <c r="AI82" s="36">
        <v>2</v>
      </c>
      <c r="AJ82" s="36">
        <v>496.48</v>
      </c>
      <c r="AK82" s="36">
        <f t="shared" si="4"/>
        <v>992.96</v>
      </c>
      <c r="AL82" s="36">
        <f t="shared" si="15"/>
        <v>1112.1152000000002</v>
      </c>
      <c r="AM82" s="36">
        <v>2</v>
      </c>
      <c r="AN82" s="36">
        <v>496.48</v>
      </c>
      <c r="AO82" s="36">
        <f t="shared" si="6"/>
        <v>992.96</v>
      </c>
      <c r="AP82" s="36">
        <f t="shared" si="16"/>
        <v>1112.1152000000002</v>
      </c>
      <c r="AQ82" s="36"/>
      <c r="AR82" s="36"/>
      <c r="AS82" s="36">
        <f t="shared" si="8"/>
        <v>0</v>
      </c>
      <c r="AT82" s="36">
        <f t="shared" si="17"/>
        <v>0</v>
      </c>
      <c r="AU82" s="36"/>
      <c r="AV82" s="36"/>
      <c r="AW82" s="36">
        <f t="shared" si="10"/>
        <v>0</v>
      </c>
      <c r="AX82" s="36">
        <f t="shared" si="18"/>
        <v>0</v>
      </c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>
        <f t="shared" si="19"/>
        <v>8</v>
      </c>
      <c r="EF82" s="36">
        <f t="shared" si="20"/>
        <v>3971.84</v>
      </c>
      <c r="EG82" s="36">
        <f t="shared" si="21"/>
        <v>4448.460800000001</v>
      </c>
      <c r="EH82" s="37" t="s">
        <v>1534</v>
      </c>
      <c r="EI82" s="63"/>
      <c r="EJ82" s="37"/>
      <c r="EK82" s="87" t="s">
        <v>1344</v>
      </c>
      <c r="EL82" s="87" t="s">
        <v>1566</v>
      </c>
      <c r="EM82" s="87" t="s">
        <v>1566</v>
      </c>
      <c r="EN82" s="87"/>
      <c r="EO82" s="87"/>
      <c r="EP82" s="87"/>
      <c r="EQ82" s="87"/>
      <c r="ER82" s="87"/>
      <c r="ES82" s="87"/>
    </row>
    <row r="83" spans="1:149" ht="19.5" customHeight="1">
      <c r="A83" s="63"/>
      <c r="B83" s="63" t="s">
        <v>1776</v>
      </c>
      <c r="C83" s="63"/>
      <c r="D83" s="29" t="s">
        <v>1840</v>
      </c>
      <c r="E83" s="63" t="s">
        <v>1535</v>
      </c>
      <c r="F83" s="63" t="s">
        <v>1536</v>
      </c>
      <c r="G83" s="63" t="s">
        <v>1537</v>
      </c>
      <c r="H83" s="63" t="s">
        <v>857</v>
      </c>
      <c r="I83" s="63"/>
      <c r="J83" s="63" t="s">
        <v>864</v>
      </c>
      <c r="K83" s="63">
        <v>58</v>
      </c>
      <c r="L83" s="63">
        <v>710000000</v>
      </c>
      <c r="M83" s="63" t="s">
        <v>1533</v>
      </c>
      <c r="N83" s="63" t="s">
        <v>1777</v>
      </c>
      <c r="O83" s="63" t="s">
        <v>359</v>
      </c>
      <c r="P83" s="63" t="s">
        <v>1588</v>
      </c>
      <c r="Q83" s="63" t="s">
        <v>1558</v>
      </c>
      <c r="R83" s="63" t="s">
        <v>686</v>
      </c>
      <c r="S83" s="63" t="s">
        <v>1560</v>
      </c>
      <c r="T83" s="63"/>
      <c r="U83" s="63"/>
      <c r="V83" s="63">
        <v>0</v>
      </c>
      <c r="W83" s="63">
        <v>0</v>
      </c>
      <c r="X83" s="63">
        <v>100</v>
      </c>
      <c r="Y83" s="63" t="s">
        <v>970</v>
      </c>
      <c r="Z83" s="63" t="s">
        <v>888</v>
      </c>
      <c r="AA83" s="36">
        <v>10</v>
      </c>
      <c r="AB83" s="36">
        <v>496.48</v>
      </c>
      <c r="AC83" s="36">
        <f t="shared" si="0"/>
        <v>4964.8</v>
      </c>
      <c r="AD83" s="36">
        <f t="shared" si="1"/>
        <v>5560.576000000001</v>
      </c>
      <c r="AE83" s="36">
        <v>10</v>
      </c>
      <c r="AF83" s="36">
        <v>496.48</v>
      </c>
      <c r="AG83" s="36">
        <f t="shared" si="2"/>
        <v>4964.8</v>
      </c>
      <c r="AH83" s="36">
        <f t="shared" si="3"/>
        <v>5560.576000000001</v>
      </c>
      <c r="AI83" s="36">
        <v>10</v>
      </c>
      <c r="AJ83" s="36">
        <v>496.48</v>
      </c>
      <c r="AK83" s="36">
        <f t="shared" si="4"/>
        <v>4964.8</v>
      </c>
      <c r="AL83" s="36">
        <f t="shared" si="15"/>
        <v>5560.576000000001</v>
      </c>
      <c r="AM83" s="36">
        <v>10</v>
      </c>
      <c r="AN83" s="36">
        <v>496.48</v>
      </c>
      <c r="AO83" s="36">
        <f t="shared" si="6"/>
        <v>4964.8</v>
      </c>
      <c r="AP83" s="36">
        <f t="shared" si="16"/>
        <v>5560.576000000001</v>
      </c>
      <c r="AQ83" s="36"/>
      <c r="AR83" s="36"/>
      <c r="AS83" s="36">
        <f t="shared" si="8"/>
        <v>0</v>
      </c>
      <c r="AT83" s="36">
        <f t="shared" si="17"/>
        <v>0</v>
      </c>
      <c r="AU83" s="36"/>
      <c r="AV83" s="36"/>
      <c r="AW83" s="36">
        <f t="shared" si="10"/>
        <v>0</v>
      </c>
      <c r="AX83" s="36">
        <f t="shared" si="18"/>
        <v>0</v>
      </c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>
        <f t="shared" si="19"/>
        <v>40</v>
      </c>
      <c r="EF83" s="36">
        <f t="shared" si="20"/>
        <v>19859.2</v>
      </c>
      <c r="EG83" s="36">
        <f t="shared" si="21"/>
        <v>22242.304000000004</v>
      </c>
      <c r="EH83" s="37" t="s">
        <v>1534</v>
      </c>
      <c r="EI83" s="63"/>
      <c r="EJ83" s="37"/>
      <c r="EK83" s="87" t="s">
        <v>1344</v>
      </c>
      <c r="EL83" s="87" t="s">
        <v>1566</v>
      </c>
      <c r="EM83" s="87" t="s">
        <v>1566</v>
      </c>
      <c r="EN83" s="87"/>
      <c r="EO83" s="87"/>
      <c r="EP83" s="87"/>
      <c r="EQ83" s="87"/>
      <c r="ER83" s="87"/>
      <c r="ES83" s="87"/>
    </row>
    <row r="84" spans="1:149" ht="19.5" customHeight="1">
      <c r="A84" s="63"/>
      <c r="B84" s="63" t="s">
        <v>1776</v>
      </c>
      <c r="C84" s="63"/>
      <c r="D84" s="29" t="s">
        <v>1841</v>
      </c>
      <c r="E84" s="63" t="s">
        <v>1535</v>
      </c>
      <c r="F84" s="63" t="s">
        <v>1536</v>
      </c>
      <c r="G84" s="63" t="s">
        <v>1537</v>
      </c>
      <c r="H84" s="63" t="s">
        <v>857</v>
      </c>
      <c r="I84" s="63"/>
      <c r="J84" s="63" t="s">
        <v>864</v>
      </c>
      <c r="K84" s="63">
        <v>58</v>
      </c>
      <c r="L84" s="63">
        <v>710000000</v>
      </c>
      <c r="M84" s="63" t="s">
        <v>1533</v>
      </c>
      <c r="N84" s="63" t="s">
        <v>1777</v>
      </c>
      <c r="O84" s="63" t="s">
        <v>359</v>
      </c>
      <c r="P84" s="63">
        <v>632810000</v>
      </c>
      <c r="Q84" s="63" t="s">
        <v>1557</v>
      </c>
      <c r="R84" s="63" t="s">
        <v>686</v>
      </c>
      <c r="S84" s="63" t="s">
        <v>1560</v>
      </c>
      <c r="T84" s="63"/>
      <c r="U84" s="63"/>
      <c r="V84" s="63">
        <v>0</v>
      </c>
      <c r="W84" s="63">
        <v>0</v>
      </c>
      <c r="X84" s="63">
        <v>100</v>
      </c>
      <c r="Y84" s="63" t="s">
        <v>970</v>
      </c>
      <c r="Z84" s="63" t="s">
        <v>888</v>
      </c>
      <c r="AA84" s="36">
        <v>3</v>
      </c>
      <c r="AB84" s="36">
        <v>496.48</v>
      </c>
      <c r="AC84" s="36">
        <f t="shared" si="0"/>
        <v>1489.44</v>
      </c>
      <c r="AD84" s="36">
        <f t="shared" si="1"/>
        <v>1668.1728000000003</v>
      </c>
      <c r="AE84" s="36">
        <v>3</v>
      </c>
      <c r="AF84" s="36">
        <v>496.48</v>
      </c>
      <c r="AG84" s="36">
        <f t="shared" si="2"/>
        <v>1489.44</v>
      </c>
      <c r="AH84" s="36">
        <f t="shared" si="3"/>
        <v>1668.1728000000003</v>
      </c>
      <c r="AI84" s="36">
        <v>3</v>
      </c>
      <c r="AJ84" s="36">
        <v>496.48</v>
      </c>
      <c r="AK84" s="36">
        <f t="shared" si="4"/>
        <v>1489.44</v>
      </c>
      <c r="AL84" s="36">
        <f t="shared" si="15"/>
        <v>1668.1728000000003</v>
      </c>
      <c r="AM84" s="36">
        <v>3</v>
      </c>
      <c r="AN84" s="36">
        <v>496.48</v>
      </c>
      <c r="AO84" s="36">
        <f t="shared" si="6"/>
        <v>1489.44</v>
      </c>
      <c r="AP84" s="36">
        <f t="shared" si="16"/>
        <v>1668.1728000000003</v>
      </c>
      <c r="AQ84" s="36"/>
      <c r="AR84" s="36"/>
      <c r="AS84" s="36">
        <f t="shared" si="8"/>
        <v>0</v>
      </c>
      <c r="AT84" s="36">
        <f t="shared" si="17"/>
        <v>0</v>
      </c>
      <c r="AU84" s="36"/>
      <c r="AV84" s="36"/>
      <c r="AW84" s="36">
        <f t="shared" si="10"/>
        <v>0</v>
      </c>
      <c r="AX84" s="36">
        <f t="shared" si="18"/>
        <v>0</v>
      </c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>
        <f t="shared" si="19"/>
        <v>12</v>
      </c>
      <c r="EF84" s="36">
        <f t="shared" si="20"/>
        <v>5957.76</v>
      </c>
      <c r="EG84" s="36">
        <f t="shared" si="21"/>
        <v>6672.691200000001</v>
      </c>
      <c r="EH84" s="37" t="s">
        <v>1534</v>
      </c>
      <c r="EI84" s="63"/>
      <c r="EJ84" s="37"/>
      <c r="EK84" s="87" t="s">
        <v>1344</v>
      </c>
      <c r="EL84" s="87" t="s">
        <v>1566</v>
      </c>
      <c r="EM84" s="87" t="s">
        <v>1566</v>
      </c>
      <c r="EN84" s="87"/>
      <c r="EO84" s="87"/>
      <c r="EP84" s="87"/>
      <c r="EQ84" s="87"/>
      <c r="ER84" s="87"/>
      <c r="ES84" s="87"/>
    </row>
    <row r="85" spans="1:149" ht="19.5" customHeight="1">
      <c r="A85" s="63"/>
      <c r="B85" s="63" t="s">
        <v>1776</v>
      </c>
      <c r="C85" s="63"/>
      <c r="D85" s="29" t="s">
        <v>1842</v>
      </c>
      <c r="E85" s="63" t="s">
        <v>1535</v>
      </c>
      <c r="F85" s="63" t="s">
        <v>1536</v>
      </c>
      <c r="G85" s="63" t="s">
        <v>1537</v>
      </c>
      <c r="H85" s="63" t="s">
        <v>857</v>
      </c>
      <c r="I85" s="63"/>
      <c r="J85" s="63" t="s">
        <v>864</v>
      </c>
      <c r="K85" s="63">
        <v>58</v>
      </c>
      <c r="L85" s="63">
        <v>710000000</v>
      </c>
      <c r="M85" s="63" t="s">
        <v>1533</v>
      </c>
      <c r="N85" s="63" t="s">
        <v>1777</v>
      </c>
      <c r="O85" s="63" t="s">
        <v>359</v>
      </c>
      <c r="P85" s="63">
        <v>631010000</v>
      </c>
      <c r="Q85" s="63" t="s">
        <v>1556</v>
      </c>
      <c r="R85" s="63" t="s">
        <v>686</v>
      </c>
      <c r="S85" s="63" t="s">
        <v>1560</v>
      </c>
      <c r="T85" s="63"/>
      <c r="U85" s="63"/>
      <c r="V85" s="63">
        <v>0</v>
      </c>
      <c r="W85" s="63">
        <v>0</v>
      </c>
      <c r="X85" s="63">
        <v>100</v>
      </c>
      <c r="Y85" s="63" t="s">
        <v>970</v>
      </c>
      <c r="Z85" s="63" t="s">
        <v>888</v>
      </c>
      <c r="AA85" s="36">
        <v>6</v>
      </c>
      <c r="AB85" s="36">
        <v>496.48</v>
      </c>
      <c r="AC85" s="36">
        <f aca="true" t="shared" si="22" ref="AC85:AC148">AA85*AB85</f>
        <v>2978.88</v>
      </c>
      <c r="AD85" s="36">
        <f aca="true" t="shared" si="23" ref="AD85:AD148">IF(Z85="С НДС",AC85*1.12,AC85)</f>
        <v>3336.3456000000006</v>
      </c>
      <c r="AE85" s="36">
        <v>6</v>
      </c>
      <c r="AF85" s="36">
        <v>496.48</v>
      </c>
      <c r="AG85" s="36">
        <f aca="true" t="shared" si="24" ref="AG85:AG148">AE85*AF85</f>
        <v>2978.88</v>
      </c>
      <c r="AH85" s="36">
        <f aca="true" t="shared" si="25" ref="AH85:AH148">IF(Z85="С НДС",AG85*1.12,AG85)</f>
        <v>3336.3456000000006</v>
      </c>
      <c r="AI85" s="36">
        <v>6</v>
      </c>
      <c r="AJ85" s="36">
        <v>496.48</v>
      </c>
      <c r="AK85" s="36">
        <f aca="true" t="shared" si="26" ref="AK85:AK148">AI85*AJ85</f>
        <v>2978.88</v>
      </c>
      <c r="AL85" s="36">
        <f aca="true" t="shared" si="27" ref="AL85:AL116">IF(Z85="С НДС",AK85*1.12,AK85)</f>
        <v>3336.3456000000006</v>
      </c>
      <c r="AM85" s="36">
        <v>6</v>
      </c>
      <c r="AN85" s="36">
        <v>496.48</v>
      </c>
      <c r="AO85" s="36">
        <f aca="true" t="shared" si="28" ref="AO85:AO148">AM85*AN85</f>
        <v>2978.88</v>
      </c>
      <c r="AP85" s="36">
        <f aca="true" t="shared" si="29" ref="AP85:AP116">IF(Z85="С НДС",AO85*1.12,AO85)</f>
        <v>3336.3456000000006</v>
      </c>
      <c r="AQ85" s="36"/>
      <c r="AR85" s="36"/>
      <c r="AS85" s="36">
        <f aca="true" t="shared" si="30" ref="AS85:AS148">AQ85*AR85</f>
        <v>0</v>
      </c>
      <c r="AT85" s="36">
        <f aca="true" t="shared" si="31" ref="AT85:AT116">IF(Z85="С НДС",AS85*1.12,AS85)</f>
        <v>0</v>
      </c>
      <c r="AU85" s="36"/>
      <c r="AV85" s="36"/>
      <c r="AW85" s="36">
        <f aca="true" t="shared" si="32" ref="AW85:AW148">AU85*AV85</f>
        <v>0</v>
      </c>
      <c r="AX85" s="36">
        <f aca="true" t="shared" si="33" ref="AX85:AX116">IF(Z85="С НДС",AW85*1.12,AW85)</f>
        <v>0</v>
      </c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>
        <f aca="true" t="shared" si="34" ref="EE85:EE116">SUM(AA85,AE85,AI85,AM85,AQ85)</f>
        <v>24</v>
      </c>
      <c r="EF85" s="36">
        <f aca="true" t="shared" si="35" ref="EF85:EF116">SUM(AW85,AS85,AO85,AG85,AC85,AK85)</f>
        <v>11915.52</v>
      </c>
      <c r="EG85" s="36">
        <f aca="true" t="shared" si="36" ref="EG85:EG116">IF(Z85="С НДС",EF85*1.12,EF85)</f>
        <v>13345.382400000002</v>
      </c>
      <c r="EH85" s="37" t="s">
        <v>1534</v>
      </c>
      <c r="EI85" s="63"/>
      <c r="EJ85" s="37"/>
      <c r="EK85" s="87" t="s">
        <v>1344</v>
      </c>
      <c r="EL85" s="87" t="s">
        <v>1566</v>
      </c>
      <c r="EM85" s="87" t="s">
        <v>1566</v>
      </c>
      <c r="EN85" s="87"/>
      <c r="EO85" s="87"/>
      <c r="EP85" s="87"/>
      <c r="EQ85" s="87"/>
      <c r="ER85" s="87"/>
      <c r="ES85" s="87"/>
    </row>
    <row r="86" spans="1:149" ht="19.5" customHeight="1">
      <c r="A86" s="63"/>
      <c r="B86" s="63" t="s">
        <v>1776</v>
      </c>
      <c r="C86" s="63"/>
      <c r="D86" s="29" t="s">
        <v>1843</v>
      </c>
      <c r="E86" s="63" t="s">
        <v>1535</v>
      </c>
      <c r="F86" s="63" t="s">
        <v>1536</v>
      </c>
      <c r="G86" s="63" t="s">
        <v>1537</v>
      </c>
      <c r="H86" s="63" t="s">
        <v>857</v>
      </c>
      <c r="I86" s="63"/>
      <c r="J86" s="63" t="s">
        <v>864</v>
      </c>
      <c r="K86" s="63">
        <v>58</v>
      </c>
      <c r="L86" s="63">
        <v>710000000</v>
      </c>
      <c r="M86" s="63" t="s">
        <v>1533</v>
      </c>
      <c r="N86" s="63" t="s">
        <v>1777</v>
      </c>
      <c r="O86" s="63" t="s">
        <v>359</v>
      </c>
      <c r="P86" s="63">
        <v>396473100</v>
      </c>
      <c r="Q86" s="63" t="s">
        <v>1549</v>
      </c>
      <c r="R86" s="63" t="s">
        <v>686</v>
      </c>
      <c r="S86" s="63" t="s">
        <v>1560</v>
      </c>
      <c r="T86" s="63"/>
      <c r="U86" s="63"/>
      <c r="V86" s="63">
        <v>0</v>
      </c>
      <c r="W86" s="63">
        <v>0</v>
      </c>
      <c r="X86" s="63">
        <v>100</v>
      </c>
      <c r="Y86" s="63" t="s">
        <v>970</v>
      </c>
      <c r="Z86" s="63" t="s">
        <v>888</v>
      </c>
      <c r="AA86" s="36">
        <v>34</v>
      </c>
      <c r="AB86" s="36">
        <v>496.48</v>
      </c>
      <c r="AC86" s="36">
        <f t="shared" si="22"/>
        <v>16880.32</v>
      </c>
      <c r="AD86" s="36">
        <f t="shared" si="23"/>
        <v>18905.958400000003</v>
      </c>
      <c r="AE86" s="36">
        <v>34</v>
      </c>
      <c r="AF86" s="36">
        <v>496.48</v>
      </c>
      <c r="AG86" s="36">
        <f t="shared" si="24"/>
        <v>16880.32</v>
      </c>
      <c r="AH86" s="36">
        <f t="shared" si="25"/>
        <v>18905.958400000003</v>
      </c>
      <c r="AI86" s="36">
        <v>34</v>
      </c>
      <c r="AJ86" s="36">
        <v>496.48</v>
      </c>
      <c r="AK86" s="36">
        <f t="shared" si="26"/>
        <v>16880.32</v>
      </c>
      <c r="AL86" s="36">
        <f t="shared" si="27"/>
        <v>18905.958400000003</v>
      </c>
      <c r="AM86" s="36">
        <v>34</v>
      </c>
      <c r="AN86" s="36">
        <v>496.48</v>
      </c>
      <c r="AO86" s="36">
        <f t="shared" si="28"/>
        <v>16880.32</v>
      </c>
      <c r="AP86" s="36">
        <f t="shared" si="29"/>
        <v>18905.958400000003</v>
      </c>
      <c r="AQ86" s="36"/>
      <c r="AR86" s="36"/>
      <c r="AS86" s="36">
        <f t="shared" si="30"/>
        <v>0</v>
      </c>
      <c r="AT86" s="36">
        <f t="shared" si="31"/>
        <v>0</v>
      </c>
      <c r="AU86" s="36"/>
      <c r="AV86" s="36"/>
      <c r="AW86" s="36">
        <f t="shared" si="32"/>
        <v>0</v>
      </c>
      <c r="AX86" s="36">
        <f t="shared" si="33"/>
        <v>0</v>
      </c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>
        <f t="shared" si="34"/>
        <v>136</v>
      </c>
      <c r="EF86" s="36">
        <f t="shared" si="35"/>
        <v>67521.28</v>
      </c>
      <c r="EG86" s="36">
        <f t="shared" si="36"/>
        <v>75623.83360000001</v>
      </c>
      <c r="EH86" s="37" t="s">
        <v>1534</v>
      </c>
      <c r="EI86" s="63"/>
      <c r="EJ86" s="37"/>
      <c r="EK86" s="87" t="s">
        <v>1344</v>
      </c>
      <c r="EL86" s="87" t="s">
        <v>1566</v>
      </c>
      <c r="EM86" s="87" t="s">
        <v>1566</v>
      </c>
      <c r="EN86" s="87"/>
      <c r="EO86" s="87"/>
      <c r="EP86" s="87"/>
      <c r="EQ86" s="87"/>
      <c r="ER86" s="87"/>
      <c r="ES86" s="87"/>
    </row>
    <row r="87" spans="1:149" ht="19.5" customHeight="1">
      <c r="A87" s="63"/>
      <c r="B87" s="63" t="s">
        <v>1776</v>
      </c>
      <c r="C87" s="63"/>
      <c r="D87" s="29" t="s">
        <v>1844</v>
      </c>
      <c r="E87" s="63" t="s">
        <v>1535</v>
      </c>
      <c r="F87" s="63" t="s">
        <v>1536</v>
      </c>
      <c r="G87" s="63" t="s">
        <v>1537</v>
      </c>
      <c r="H87" s="63" t="s">
        <v>857</v>
      </c>
      <c r="I87" s="63"/>
      <c r="J87" s="63" t="s">
        <v>864</v>
      </c>
      <c r="K87" s="63">
        <v>58</v>
      </c>
      <c r="L87" s="63">
        <v>710000000</v>
      </c>
      <c r="M87" s="63" t="s">
        <v>1533</v>
      </c>
      <c r="N87" s="63" t="s">
        <v>1777</v>
      </c>
      <c r="O87" s="63" t="s">
        <v>359</v>
      </c>
      <c r="P87" s="63">
        <v>552210000</v>
      </c>
      <c r="Q87" s="63" t="s">
        <v>1547</v>
      </c>
      <c r="R87" s="63" t="s">
        <v>686</v>
      </c>
      <c r="S87" s="63" t="s">
        <v>1560</v>
      </c>
      <c r="T87" s="63"/>
      <c r="U87" s="63"/>
      <c r="V87" s="63">
        <v>0</v>
      </c>
      <c r="W87" s="63">
        <v>0</v>
      </c>
      <c r="X87" s="63">
        <v>100</v>
      </c>
      <c r="Y87" s="63" t="s">
        <v>970</v>
      </c>
      <c r="Z87" s="63" t="s">
        <v>888</v>
      </c>
      <c r="AA87" s="36">
        <v>17</v>
      </c>
      <c r="AB87" s="36">
        <v>496.48</v>
      </c>
      <c r="AC87" s="36">
        <f t="shared" si="22"/>
        <v>8440.16</v>
      </c>
      <c r="AD87" s="36">
        <f t="shared" si="23"/>
        <v>9452.979200000002</v>
      </c>
      <c r="AE87" s="36">
        <v>17</v>
      </c>
      <c r="AF87" s="36">
        <v>496.48</v>
      </c>
      <c r="AG87" s="36">
        <f t="shared" si="24"/>
        <v>8440.16</v>
      </c>
      <c r="AH87" s="36">
        <f t="shared" si="25"/>
        <v>9452.979200000002</v>
      </c>
      <c r="AI87" s="36">
        <v>17</v>
      </c>
      <c r="AJ87" s="36">
        <v>496.48</v>
      </c>
      <c r="AK87" s="36">
        <f t="shared" si="26"/>
        <v>8440.16</v>
      </c>
      <c r="AL87" s="36">
        <f t="shared" si="27"/>
        <v>9452.979200000002</v>
      </c>
      <c r="AM87" s="36">
        <v>17</v>
      </c>
      <c r="AN87" s="36">
        <v>496.48</v>
      </c>
      <c r="AO87" s="36">
        <f t="shared" si="28"/>
        <v>8440.16</v>
      </c>
      <c r="AP87" s="36">
        <f t="shared" si="29"/>
        <v>9452.979200000002</v>
      </c>
      <c r="AQ87" s="36"/>
      <c r="AR87" s="36"/>
      <c r="AS87" s="36">
        <f t="shared" si="30"/>
        <v>0</v>
      </c>
      <c r="AT87" s="36">
        <f t="shared" si="31"/>
        <v>0</v>
      </c>
      <c r="AU87" s="36"/>
      <c r="AV87" s="36"/>
      <c r="AW87" s="36">
        <f t="shared" si="32"/>
        <v>0</v>
      </c>
      <c r="AX87" s="36">
        <f t="shared" si="33"/>
        <v>0</v>
      </c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>
        <f t="shared" si="34"/>
        <v>68</v>
      </c>
      <c r="EF87" s="36">
        <f t="shared" si="35"/>
        <v>33760.64</v>
      </c>
      <c r="EG87" s="36">
        <f t="shared" si="36"/>
        <v>37811.916800000006</v>
      </c>
      <c r="EH87" s="37" t="s">
        <v>1534</v>
      </c>
      <c r="EI87" s="63"/>
      <c r="EJ87" s="37"/>
      <c r="EK87" s="87" t="s">
        <v>1344</v>
      </c>
      <c r="EL87" s="87" t="s">
        <v>1566</v>
      </c>
      <c r="EM87" s="87" t="s">
        <v>1566</v>
      </c>
      <c r="EN87" s="87"/>
      <c r="EO87" s="87"/>
      <c r="EP87" s="87"/>
      <c r="EQ87" s="87"/>
      <c r="ER87" s="87"/>
      <c r="ES87" s="87"/>
    </row>
    <row r="88" spans="1:149" ht="19.5" customHeight="1">
      <c r="A88" s="63"/>
      <c r="B88" s="63" t="s">
        <v>1776</v>
      </c>
      <c r="C88" s="63"/>
      <c r="D88" s="29" t="s">
        <v>1845</v>
      </c>
      <c r="E88" s="63" t="s">
        <v>1535</v>
      </c>
      <c r="F88" s="63" t="s">
        <v>1536</v>
      </c>
      <c r="G88" s="63" t="s">
        <v>1537</v>
      </c>
      <c r="H88" s="63" t="s">
        <v>857</v>
      </c>
      <c r="I88" s="63"/>
      <c r="J88" s="63" t="s">
        <v>864</v>
      </c>
      <c r="K88" s="63">
        <v>58</v>
      </c>
      <c r="L88" s="63">
        <v>710000000</v>
      </c>
      <c r="M88" s="63" t="s">
        <v>1533</v>
      </c>
      <c r="N88" s="63" t="s">
        <v>1777</v>
      </c>
      <c r="O88" s="63" t="s">
        <v>359</v>
      </c>
      <c r="P88" s="63">
        <v>551010000</v>
      </c>
      <c r="Q88" s="63" t="s">
        <v>1548</v>
      </c>
      <c r="R88" s="63" t="s">
        <v>686</v>
      </c>
      <c r="S88" s="63" t="s">
        <v>1560</v>
      </c>
      <c r="T88" s="63"/>
      <c r="U88" s="63"/>
      <c r="V88" s="63">
        <v>0</v>
      </c>
      <c r="W88" s="63">
        <v>0</v>
      </c>
      <c r="X88" s="63">
        <v>100</v>
      </c>
      <c r="Y88" s="63" t="s">
        <v>970</v>
      </c>
      <c r="Z88" s="63" t="s">
        <v>888</v>
      </c>
      <c r="AA88" s="36">
        <v>6</v>
      </c>
      <c r="AB88" s="36">
        <v>496.48</v>
      </c>
      <c r="AC88" s="36">
        <f t="shared" si="22"/>
        <v>2978.88</v>
      </c>
      <c r="AD88" s="36">
        <f t="shared" si="23"/>
        <v>3336.3456000000006</v>
      </c>
      <c r="AE88" s="36">
        <v>6</v>
      </c>
      <c r="AF88" s="36">
        <v>496.48</v>
      </c>
      <c r="AG88" s="36">
        <f t="shared" si="24"/>
        <v>2978.88</v>
      </c>
      <c r="AH88" s="36">
        <f t="shared" si="25"/>
        <v>3336.3456000000006</v>
      </c>
      <c r="AI88" s="36">
        <v>6</v>
      </c>
      <c r="AJ88" s="36">
        <v>496.48</v>
      </c>
      <c r="AK88" s="36">
        <f t="shared" si="26"/>
        <v>2978.88</v>
      </c>
      <c r="AL88" s="36">
        <f t="shared" si="27"/>
        <v>3336.3456000000006</v>
      </c>
      <c r="AM88" s="36">
        <v>6</v>
      </c>
      <c r="AN88" s="36">
        <v>496.48</v>
      </c>
      <c r="AO88" s="36">
        <f t="shared" si="28"/>
        <v>2978.88</v>
      </c>
      <c r="AP88" s="36">
        <f t="shared" si="29"/>
        <v>3336.3456000000006</v>
      </c>
      <c r="AQ88" s="36"/>
      <c r="AR88" s="36"/>
      <c r="AS88" s="36">
        <f t="shared" si="30"/>
        <v>0</v>
      </c>
      <c r="AT88" s="36">
        <f t="shared" si="31"/>
        <v>0</v>
      </c>
      <c r="AU88" s="36"/>
      <c r="AV88" s="36"/>
      <c r="AW88" s="36">
        <f t="shared" si="32"/>
        <v>0</v>
      </c>
      <c r="AX88" s="36">
        <f t="shared" si="33"/>
        <v>0</v>
      </c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>
        <f t="shared" si="34"/>
        <v>24</v>
      </c>
      <c r="EF88" s="36">
        <f t="shared" si="35"/>
        <v>11915.52</v>
      </c>
      <c r="EG88" s="36">
        <f t="shared" si="36"/>
        <v>13345.382400000002</v>
      </c>
      <c r="EH88" s="37" t="s">
        <v>1534</v>
      </c>
      <c r="EI88" s="63"/>
      <c r="EJ88" s="37"/>
      <c r="EK88" s="87" t="s">
        <v>1344</v>
      </c>
      <c r="EL88" s="87" t="s">
        <v>1566</v>
      </c>
      <c r="EM88" s="87" t="s">
        <v>1566</v>
      </c>
      <c r="EN88" s="87"/>
      <c r="EO88" s="87"/>
      <c r="EP88" s="87"/>
      <c r="EQ88" s="87"/>
      <c r="ER88" s="87"/>
      <c r="ES88" s="87"/>
    </row>
    <row r="89" spans="1:149" ht="19.5" customHeight="1">
      <c r="A89" s="63"/>
      <c r="B89" s="63" t="s">
        <v>1776</v>
      </c>
      <c r="C89" s="63"/>
      <c r="D89" s="29" t="s">
        <v>1846</v>
      </c>
      <c r="E89" s="63" t="s">
        <v>1535</v>
      </c>
      <c r="F89" s="63" t="s">
        <v>1536</v>
      </c>
      <c r="G89" s="63" t="s">
        <v>1537</v>
      </c>
      <c r="H89" s="63" t="s">
        <v>857</v>
      </c>
      <c r="I89" s="63"/>
      <c r="J89" s="63" t="s">
        <v>864</v>
      </c>
      <c r="K89" s="63">
        <v>58</v>
      </c>
      <c r="L89" s="63">
        <v>710000000</v>
      </c>
      <c r="M89" s="63" t="s">
        <v>1533</v>
      </c>
      <c r="N89" s="63" t="s">
        <v>1777</v>
      </c>
      <c r="O89" s="63" t="s">
        <v>359</v>
      </c>
      <c r="P89" s="63">
        <v>351610000</v>
      </c>
      <c r="Q89" s="63" t="s">
        <v>1545</v>
      </c>
      <c r="R89" s="63" t="s">
        <v>686</v>
      </c>
      <c r="S89" s="63" t="s">
        <v>1560</v>
      </c>
      <c r="T89" s="63"/>
      <c r="U89" s="63"/>
      <c r="V89" s="63">
        <v>0</v>
      </c>
      <c r="W89" s="63">
        <v>0</v>
      </c>
      <c r="X89" s="63">
        <v>100</v>
      </c>
      <c r="Y89" s="63" t="s">
        <v>970</v>
      </c>
      <c r="Z89" s="63" t="s">
        <v>888</v>
      </c>
      <c r="AA89" s="36">
        <v>24</v>
      </c>
      <c r="AB89" s="36">
        <v>496.48</v>
      </c>
      <c r="AC89" s="36">
        <f t="shared" si="22"/>
        <v>11915.52</v>
      </c>
      <c r="AD89" s="36">
        <f t="shared" si="23"/>
        <v>13345.382400000002</v>
      </c>
      <c r="AE89" s="36">
        <v>24</v>
      </c>
      <c r="AF89" s="36">
        <v>496.48</v>
      </c>
      <c r="AG89" s="36">
        <f t="shared" si="24"/>
        <v>11915.52</v>
      </c>
      <c r="AH89" s="36">
        <f t="shared" si="25"/>
        <v>13345.382400000002</v>
      </c>
      <c r="AI89" s="36">
        <v>24</v>
      </c>
      <c r="AJ89" s="36">
        <v>496.48</v>
      </c>
      <c r="AK89" s="36">
        <f t="shared" si="26"/>
        <v>11915.52</v>
      </c>
      <c r="AL89" s="36">
        <f t="shared" si="27"/>
        <v>13345.382400000002</v>
      </c>
      <c r="AM89" s="36">
        <v>24</v>
      </c>
      <c r="AN89" s="36">
        <v>496.48</v>
      </c>
      <c r="AO89" s="36">
        <f t="shared" si="28"/>
        <v>11915.52</v>
      </c>
      <c r="AP89" s="36">
        <f t="shared" si="29"/>
        <v>13345.382400000002</v>
      </c>
      <c r="AQ89" s="36"/>
      <c r="AR89" s="36"/>
      <c r="AS89" s="36">
        <f t="shared" si="30"/>
        <v>0</v>
      </c>
      <c r="AT89" s="36">
        <f t="shared" si="31"/>
        <v>0</v>
      </c>
      <c r="AU89" s="36"/>
      <c r="AV89" s="36"/>
      <c r="AW89" s="36">
        <f t="shared" si="32"/>
        <v>0</v>
      </c>
      <c r="AX89" s="36">
        <f t="shared" si="33"/>
        <v>0</v>
      </c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>
        <f t="shared" si="34"/>
        <v>96</v>
      </c>
      <c r="EF89" s="36">
        <f t="shared" si="35"/>
        <v>47662.08</v>
      </c>
      <c r="EG89" s="36">
        <f t="shared" si="36"/>
        <v>53381.52960000001</v>
      </c>
      <c r="EH89" s="37" t="s">
        <v>1534</v>
      </c>
      <c r="EI89" s="63"/>
      <c r="EJ89" s="37"/>
      <c r="EK89" s="87" t="s">
        <v>1344</v>
      </c>
      <c r="EL89" s="87" t="s">
        <v>1566</v>
      </c>
      <c r="EM89" s="87" t="s">
        <v>1566</v>
      </c>
      <c r="EN89" s="87"/>
      <c r="EO89" s="87"/>
      <c r="EP89" s="87"/>
      <c r="EQ89" s="87"/>
      <c r="ER89" s="87"/>
      <c r="ES89" s="87"/>
    </row>
    <row r="90" spans="1:149" ht="19.5" customHeight="1">
      <c r="A90" s="63"/>
      <c r="B90" s="63" t="s">
        <v>1776</v>
      </c>
      <c r="C90" s="63"/>
      <c r="D90" s="29" t="s">
        <v>1847</v>
      </c>
      <c r="E90" s="63" t="s">
        <v>1535</v>
      </c>
      <c r="F90" s="63" t="s">
        <v>1536</v>
      </c>
      <c r="G90" s="63" t="s">
        <v>1537</v>
      </c>
      <c r="H90" s="63" t="s">
        <v>857</v>
      </c>
      <c r="I90" s="63"/>
      <c r="J90" s="63" t="s">
        <v>864</v>
      </c>
      <c r="K90" s="63">
        <v>58</v>
      </c>
      <c r="L90" s="63">
        <v>710000000</v>
      </c>
      <c r="M90" s="63" t="s">
        <v>1533</v>
      </c>
      <c r="N90" s="63" t="s">
        <v>1777</v>
      </c>
      <c r="O90" s="63" t="s">
        <v>359</v>
      </c>
      <c r="P90" s="63">
        <v>354400000</v>
      </c>
      <c r="Q90" s="63" t="s">
        <v>1546</v>
      </c>
      <c r="R90" s="63" t="s">
        <v>686</v>
      </c>
      <c r="S90" s="63" t="s">
        <v>1560</v>
      </c>
      <c r="T90" s="63"/>
      <c r="U90" s="63"/>
      <c r="V90" s="63">
        <v>0</v>
      </c>
      <c r="W90" s="63">
        <v>0</v>
      </c>
      <c r="X90" s="63">
        <v>100</v>
      </c>
      <c r="Y90" s="63" t="s">
        <v>970</v>
      </c>
      <c r="Z90" s="63" t="s">
        <v>888</v>
      </c>
      <c r="AA90" s="36">
        <v>82</v>
      </c>
      <c r="AB90" s="36">
        <v>496.48</v>
      </c>
      <c r="AC90" s="36">
        <f t="shared" si="22"/>
        <v>40711.36</v>
      </c>
      <c r="AD90" s="36">
        <f t="shared" si="23"/>
        <v>45596.72320000001</v>
      </c>
      <c r="AE90" s="36">
        <v>82</v>
      </c>
      <c r="AF90" s="36">
        <v>496.48</v>
      </c>
      <c r="AG90" s="36">
        <f t="shared" si="24"/>
        <v>40711.36</v>
      </c>
      <c r="AH90" s="36">
        <f t="shared" si="25"/>
        <v>45596.72320000001</v>
      </c>
      <c r="AI90" s="36">
        <v>82</v>
      </c>
      <c r="AJ90" s="36">
        <v>496.48</v>
      </c>
      <c r="AK90" s="36">
        <f t="shared" si="26"/>
        <v>40711.36</v>
      </c>
      <c r="AL90" s="36">
        <f t="shared" si="27"/>
        <v>45596.72320000001</v>
      </c>
      <c r="AM90" s="36">
        <v>82</v>
      </c>
      <c r="AN90" s="36">
        <v>496.48</v>
      </c>
      <c r="AO90" s="36">
        <f t="shared" si="28"/>
        <v>40711.36</v>
      </c>
      <c r="AP90" s="36">
        <f t="shared" si="29"/>
        <v>45596.72320000001</v>
      </c>
      <c r="AQ90" s="36"/>
      <c r="AR90" s="36"/>
      <c r="AS90" s="36">
        <f t="shared" si="30"/>
        <v>0</v>
      </c>
      <c r="AT90" s="36">
        <f t="shared" si="31"/>
        <v>0</v>
      </c>
      <c r="AU90" s="36"/>
      <c r="AV90" s="36"/>
      <c r="AW90" s="36">
        <f t="shared" si="32"/>
        <v>0</v>
      </c>
      <c r="AX90" s="36">
        <f t="shared" si="33"/>
        <v>0</v>
      </c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>
        <f t="shared" si="34"/>
        <v>328</v>
      </c>
      <c r="EF90" s="36">
        <f t="shared" si="35"/>
        <v>162845.44</v>
      </c>
      <c r="EG90" s="36">
        <f t="shared" si="36"/>
        <v>182386.89280000003</v>
      </c>
      <c r="EH90" s="37" t="s">
        <v>1534</v>
      </c>
      <c r="EI90" s="63"/>
      <c r="EJ90" s="37"/>
      <c r="EK90" s="87" t="s">
        <v>1344</v>
      </c>
      <c r="EL90" s="87" t="s">
        <v>1566</v>
      </c>
      <c r="EM90" s="87" t="s">
        <v>1566</v>
      </c>
      <c r="EN90" s="87"/>
      <c r="EO90" s="87"/>
      <c r="EP90" s="87"/>
      <c r="EQ90" s="87"/>
      <c r="ER90" s="87"/>
      <c r="ES90" s="87"/>
    </row>
    <row r="91" spans="1:149" ht="19.5" customHeight="1">
      <c r="A91" s="63"/>
      <c r="B91" s="63" t="s">
        <v>1776</v>
      </c>
      <c r="C91" s="63"/>
      <c r="D91" s="29" t="s">
        <v>1848</v>
      </c>
      <c r="E91" s="63" t="s">
        <v>1535</v>
      </c>
      <c r="F91" s="63" t="s">
        <v>1536</v>
      </c>
      <c r="G91" s="63" t="s">
        <v>1537</v>
      </c>
      <c r="H91" s="63" t="s">
        <v>857</v>
      </c>
      <c r="I91" s="63"/>
      <c r="J91" s="63" t="s">
        <v>864</v>
      </c>
      <c r="K91" s="63">
        <v>58</v>
      </c>
      <c r="L91" s="63">
        <v>710000000</v>
      </c>
      <c r="M91" s="63" t="s">
        <v>1533</v>
      </c>
      <c r="N91" s="63" t="s">
        <v>1777</v>
      </c>
      <c r="O91" s="63" t="s">
        <v>359</v>
      </c>
      <c r="P91" s="63">
        <v>351010000</v>
      </c>
      <c r="Q91" s="63" t="s">
        <v>1544</v>
      </c>
      <c r="R91" s="63" t="s">
        <v>686</v>
      </c>
      <c r="S91" s="63" t="s">
        <v>1560</v>
      </c>
      <c r="T91" s="63"/>
      <c r="U91" s="63"/>
      <c r="V91" s="63">
        <v>0</v>
      </c>
      <c r="W91" s="63">
        <v>0</v>
      </c>
      <c r="X91" s="63">
        <v>100</v>
      </c>
      <c r="Y91" s="63" t="s">
        <v>970</v>
      </c>
      <c r="Z91" s="63" t="s">
        <v>888</v>
      </c>
      <c r="AA91" s="36">
        <v>10</v>
      </c>
      <c r="AB91" s="36">
        <v>496.48</v>
      </c>
      <c r="AC91" s="36">
        <f t="shared" si="22"/>
        <v>4964.8</v>
      </c>
      <c r="AD91" s="36">
        <f t="shared" si="23"/>
        <v>5560.576000000001</v>
      </c>
      <c r="AE91" s="36">
        <v>10</v>
      </c>
      <c r="AF91" s="36">
        <v>496.48</v>
      </c>
      <c r="AG91" s="36">
        <f t="shared" si="24"/>
        <v>4964.8</v>
      </c>
      <c r="AH91" s="36">
        <f t="shared" si="25"/>
        <v>5560.576000000001</v>
      </c>
      <c r="AI91" s="36">
        <v>10</v>
      </c>
      <c r="AJ91" s="36">
        <v>496.48</v>
      </c>
      <c r="AK91" s="36">
        <f t="shared" si="26"/>
        <v>4964.8</v>
      </c>
      <c r="AL91" s="36">
        <f t="shared" si="27"/>
        <v>5560.576000000001</v>
      </c>
      <c r="AM91" s="36">
        <v>10</v>
      </c>
      <c r="AN91" s="36">
        <v>496.48</v>
      </c>
      <c r="AO91" s="36">
        <f t="shared" si="28"/>
        <v>4964.8</v>
      </c>
      <c r="AP91" s="36">
        <f t="shared" si="29"/>
        <v>5560.576000000001</v>
      </c>
      <c r="AQ91" s="36"/>
      <c r="AR91" s="36"/>
      <c r="AS91" s="36">
        <f t="shared" si="30"/>
        <v>0</v>
      </c>
      <c r="AT91" s="36">
        <f t="shared" si="31"/>
        <v>0</v>
      </c>
      <c r="AU91" s="36"/>
      <c r="AV91" s="36"/>
      <c r="AW91" s="36">
        <f t="shared" si="32"/>
        <v>0</v>
      </c>
      <c r="AX91" s="36">
        <f t="shared" si="33"/>
        <v>0</v>
      </c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>
        <f t="shared" si="34"/>
        <v>40</v>
      </c>
      <c r="EF91" s="36">
        <f t="shared" si="35"/>
        <v>19859.2</v>
      </c>
      <c r="EG91" s="36">
        <f t="shared" si="36"/>
        <v>22242.304000000004</v>
      </c>
      <c r="EH91" s="37" t="s">
        <v>1534</v>
      </c>
      <c r="EI91" s="63"/>
      <c r="EJ91" s="37"/>
      <c r="EK91" s="87" t="s">
        <v>1344</v>
      </c>
      <c r="EL91" s="87" t="s">
        <v>1566</v>
      </c>
      <c r="EM91" s="87" t="s">
        <v>1566</v>
      </c>
      <c r="EN91" s="87"/>
      <c r="EO91" s="87"/>
      <c r="EP91" s="87"/>
      <c r="EQ91" s="87"/>
      <c r="ER91" s="87"/>
      <c r="ES91" s="87"/>
    </row>
    <row r="92" spans="1:149" ht="19.5" customHeight="1">
      <c r="A92" s="63"/>
      <c r="B92" s="63" t="s">
        <v>1776</v>
      </c>
      <c r="C92" s="63"/>
      <c r="D92" s="29" t="s">
        <v>1849</v>
      </c>
      <c r="E92" s="63" t="s">
        <v>1535</v>
      </c>
      <c r="F92" s="63" t="s">
        <v>1536</v>
      </c>
      <c r="G92" s="63" t="s">
        <v>1537</v>
      </c>
      <c r="H92" s="63" t="s">
        <v>857</v>
      </c>
      <c r="I92" s="63"/>
      <c r="J92" s="63" t="s">
        <v>864</v>
      </c>
      <c r="K92" s="63">
        <v>58</v>
      </c>
      <c r="L92" s="63">
        <v>710000000</v>
      </c>
      <c r="M92" s="63" t="s">
        <v>1533</v>
      </c>
      <c r="N92" s="63" t="s">
        <v>1777</v>
      </c>
      <c r="O92" s="63" t="s">
        <v>359</v>
      </c>
      <c r="P92" s="63" t="s">
        <v>1586</v>
      </c>
      <c r="Q92" s="63" t="s">
        <v>1555</v>
      </c>
      <c r="R92" s="63" t="s">
        <v>686</v>
      </c>
      <c r="S92" s="63" t="s">
        <v>1560</v>
      </c>
      <c r="T92" s="63"/>
      <c r="U92" s="63"/>
      <c r="V92" s="63">
        <v>0</v>
      </c>
      <c r="W92" s="63">
        <v>0</v>
      </c>
      <c r="X92" s="63">
        <v>100</v>
      </c>
      <c r="Y92" s="63" t="s">
        <v>970</v>
      </c>
      <c r="Z92" s="63" t="s">
        <v>888</v>
      </c>
      <c r="AA92" s="36">
        <v>11</v>
      </c>
      <c r="AB92" s="36">
        <v>496.48</v>
      </c>
      <c r="AC92" s="36">
        <f t="shared" si="22"/>
        <v>5461.280000000001</v>
      </c>
      <c r="AD92" s="36">
        <f t="shared" si="23"/>
        <v>6116.633600000001</v>
      </c>
      <c r="AE92" s="36">
        <v>11</v>
      </c>
      <c r="AF92" s="36">
        <v>496.48</v>
      </c>
      <c r="AG92" s="36">
        <f t="shared" si="24"/>
        <v>5461.280000000001</v>
      </c>
      <c r="AH92" s="36">
        <f t="shared" si="25"/>
        <v>6116.633600000001</v>
      </c>
      <c r="AI92" s="36">
        <v>11</v>
      </c>
      <c r="AJ92" s="36">
        <v>496.48</v>
      </c>
      <c r="AK92" s="36">
        <f t="shared" si="26"/>
        <v>5461.280000000001</v>
      </c>
      <c r="AL92" s="36">
        <f t="shared" si="27"/>
        <v>6116.633600000001</v>
      </c>
      <c r="AM92" s="36">
        <v>11</v>
      </c>
      <c r="AN92" s="36">
        <v>496.48</v>
      </c>
      <c r="AO92" s="36">
        <f t="shared" si="28"/>
        <v>5461.280000000001</v>
      </c>
      <c r="AP92" s="36">
        <f t="shared" si="29"/>
        <v>6116.633600000001</v>
      </c>
      <c r="AQ92" s="36"/>
      <c r="AR92" s="36"/>
      <c r="AS92" s="36">
        <f t="shared" si="30"/>
        <v>0</v>
      </c>
      <c r="AT92" s="36">
        <f t="shared" si="31"/>
        <v>0</v>
      </c>
      <c r="AU92" s="36"/>
      <c r="AV92" s="36"/>
      <c r="AW92" s="36">
        <f t="shared" si="32"/>
        <v>0</v>
      </c>
      <c r="AX92" s="36">
        <f t="shared" si="33"/>
        <v>0</v>
      </c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>
        <f t="shared" si="34"/>
        <v>44</v>
      </c>
      <c r="EF92" s="36">
        <f t="shared" si="35"/>
        <v>21845.120000000003</v>
      </c>
      <c r="EG92" s="36">
        <f t="shared" si="36"/>
        <v>24466.534400000004</v>
      </c>
      <c r="EH92" s="37" t="s">
        <v>1534</v>
      </c>
      <c r="EI92" s="63"/>
      <c r="EJ92" s="37"/>
      <c r="EK92" s="87" t="s">
        <v>1344</v>
      </c>
      <c r="EL92" s="87" t="s">
        <v>1566</v>
      </c>
      <c r="EM92" s="87" t="s">
        <v>1566</v>
      </c>
      <c r="EN92" s="87"/>
      <c r="EO92" s="87"/>
      <c r="EP92" s="87"/>
      <c r="EQ92" s="87"/>
      <c r="ER92" s="87"/>
      <c r="ES92" s="87"/>
    </row>
    <row r="93" spans="1:149" ht="19.5" customHeight="1">
      <c r="A93" s="63"/>
      <c r="B93" s="63" t="s">
        <v>1776</v>
      </c>
      <c r="C93" s="63"/>
      <c r="D93" s="29" t="s">
        <v>1850</v>
      </c>
      <c r="E93" s="63" t="s">
        <v>1535</v>
      </c>
      <c r="F93" s="63" t="s">
        <v>1536</v>
      </c>
      <c r="G93" s="63" t="s">
        <v>1537</v>
      </c>
      <c r="H93" s="63" t="s">
        <v>857</v>
      </c>
      <c r="I93" s="63"/>
      <c r="J93" s="63" t="s">
        <v>864</v>
      </c>
      <c r="K93" s="63">
        <v>58</v>
      </c>
      <c r="L93" s="63">
        <v>710000000</v>
      </c>
      <c r="M93" s="63" t="s">
        <v>1533</v>
      </c>
      <c r="N93" s="63" t="s">
        <v>1777</v>
      </c>
      <c r="O93" s="63" t="s">
        <v>359</v>
      </c>
      <c r="P93" s="63">
        <v>111010000</v>
      </c>
      <c r="Q93" s="63" t="s">
        <v>1543</v>
      </c>
      <c r="R93" s="63" t="s">
        <v>686</v>
      </c>
      <c r="S93" s="63" t="s">
        <v>1560</v>
      </c>
      <c r="T93" s="63"/>
      <c r="U93" s="63"/>
      <c r="V93" s="63">
        <v>0</v>
      </c>
      <c r="W93" s="63">
        <v>0</v>
      </c>
      <c r="X93" s="63">
        <v>100</v>
      </c>
      <c r="Y93" s="63" t="s">
        <v>970</v>
      </c>
      <c r="Z93" s="63" t="s">
        <v>888</v>
      </c>
      <c r="AA93" s="36">
        <v>23</v>
      </c>
      <c r="AB93" s="36">
        <v>496.48</v>
      </c>
      <c r="AC93" s="36">
        <f t="shared" si="22"/>
        <v>11419.04</v>
      </c>
      <c r="AD93" s="36">
        <f t="shared" si="23"/>
        <v>12789.324800000002</v>
      </c>
      <c r="AE93" s="36">
        <v>23</v>
      </c>
      <c r="AF93" s="36">
        <v>496.48</v>
      </c>
      <c r="AG93" s="36">
        <f t="shared" si="24"/>
        <v>11419.04</v>
      </c>
      <c r="AH93" s="36">
        <f t="shared" si="25"/>
        <v>12789.324800000002</v>
      </c>
      <c r="AI93" s="36">
        <v>23</v>
      </c>
      <c r="AJ93" s="36">
        <v>496.48</v>
      </c>
      <c r="AK93" s="36">
        <f t="shared" si="26"/>
        <v>11419.04</v>
      </c>
      <c r="AL93" s="36">
        <f t="shared" si="27"/>
        <v>12789.324800000002</v>
      </c>
      <c r="AM93" s="36">
        <v>23</v>
      </c>
      <c r="AN93" s="36">
        <v>496.48</v>
      </c>
      <c r="AO93" s="36">
        <f t="shared" si="28"/>
        <v>11419.04</v>
      </c>
      <c r="AP93" s="36">
        <f t="shared" si="29"/>
        <v>12789.324800000002</v>
      </c>
      <c r="AQ93" s="36"/>
      <c r="AR93" s="36"/>
      <c r="AS93" s="36">
        <f t="shared" si="30"/>
        <v>0</v>
      </c>
      <c r="AT93" s="36">
        <f t="shared" si="31"/>
        <v>0</v>
      </c>
      <c r="AU93" s="36"/>
      <c r="AV93" s="36"/>
      <c r="AW93" s="36">
        <f t="shared" si="32"/>
        <v>0</v>
      </c>
      <c r="AX93" s="36">
        <f t="shared" si="33"/>
        <v>0</v>
      </c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>
        <f t="shared" si="34"/>
        <v>92</v>
      </c>
      <c r="EF93" s="36">
        <f t="shared" si="35"/>
        <v>45676.16</v>
      </c>
      <c r="EG93" s="36">
        <f t="shared" si="36"/>
        <v>51157.29920000001</v>
      </c>
      <c r="EH93" s="37" t="s">
        <v>1534</v>
      </c>
      <c r="EI93" s="63"/>
      <c r="EJ93" s="37"/>
      <c r="EK93" s="87" t="s">
        <v>1344</v>
      </c>
      <c r="EL93" s="87" t="s">
        <v>1566</v>
      </c>
      <c r="EM93" s="87" t="s">
        <v>1566</v>
      </c>
      <c r="EN93" s="87"/>
      <c r="EO93" s="87"/>
      <c r="EP93" s="87"/>
      <c r="EQ93" s="87"/>
      <c r="ER93" s="87"/>
      <c r="ES93" s="87"/>
    </row>
    <row r="94" spans="1:149" ht="19.5" customHeight="1">
      <c r="A94" s="63"/>
      <c r="B94" s="63" t="s">
        <v>1776</v>
      </c>
      <c r="C94" s="63"/>
      <c r="D94" s="29" t="s">
        <v>1851</v>
      </c>
      <c r="E94" s="63" t="s">
        <v>1535</v>
      </c>
      <c r="F94" s="63" t="s">
        <v>1536</v>
      </c>
      <c r="G94" s="63" t="s">
        <v>1537</v>
      </c>
      <c r="H94" s="63" t="s">
        <v>857</v>
      </c>
      <c r="I94" s="63"/>
      <c r="J94" s="63" t="s">
        <v>864</v>
      </c>
      <c r="K94" s="63">
        <v>58</v>
      </c>
      <c r="L94" s="63">
        <v>710000000</v>
      </c>
      <c r="M94" s="63" t="s">
        <v>1533</v>
      </c>
      <c r="N94" s="63" t="s">
        <v>1777</v>
      </c>
      <c r="O94" s="63" t="s">
        <v>359</v>
      </c>
      <c r="P94" s="63" t="s">
        <v>1584</v>
      </c>
      <c r="Q94" s="63" t="s">
        <v>1542</v>
      </c>
      <c r="R94" s="63" t="s">
        <v>686</v>
      </c>
      <c r="S94" s="63" t="s">
        <v>1560</v>
      </c>
      <c r="T94" s="63"/>
      <c r="U94" s="63"/>
      <c r="V94" s="63">
        <v>0</v>
      </c>
      <c r="W94" s="63">
        <v>0</v>
      </c>
      <c r="X94" s="63">
        <v>100</v>
      </c>
      <c r="Y94" s="63" t="s">
        <v>970</v>
      </c>
      <c r="Z94" s="63" t="s">
        <v>888</v>
      </c>
      <c r="AA94" s="36">
        <v>11</v>
      </c>
      <c r="AB94" s="36">
        <v>496.48</v>
      </c>
      <c r="AC94" s="36">
        <f t="shared" si="22"/>
        <v>5461.280000000001</v>
      </c>
      <c r="AD94" s="36">
        <f t="shared" si="23"/>
        <v>6116.633600000001</v>
      </c>
      <c r="AE94" s="36">
        <v>11</v>
      </c>
      <c r="AF94" s="36">
        <v>496.48</v>
      </c>
      <c r="AG94" s="36">
        <f t="shared" si="24"/>
        <v>5461.280000000001</v>
      </c>
      <c r="AH94" s="36">
        <f t="shared" si="25"/>
        <v>6116.633600000001</v>
      </c>
      <c r="AI94" s="36">
        <v>11</v>
      </c>
      <c r="AJ94" s="36">
        <v>496.48</v>
      </c>
      <c r="AK94" s="36">
        <f t="shared" si="26"/>
        <v>5461.280000000001</v>
      </c>
      <c r="AL94" s="36">
        <f t="shared" si="27"/>
        <v>6116.633600000001</v>
      </c>
      <c r="AM94" s="36">
        <v>11</v>
      </c>
      <c r="AN94" s="36">
        <v>496.48</v>
      </c>
      <c r="AO94" s="36">
        <f t="shared" si="28"/>
        <v>5461.280000000001</v>
      </c>
      <c r="AP94" s="36">
        <f t="shared" si="29"/>
        <v>6116.633600000001</v>
      </c>
      <c r="AQ94" s="36"/>
      <c r="AR94" s="36"/>
      <c r="AS94" s="36">
        <f t="shared" si="30"/>
        <v>0</v>
      </c>
      <c r="AT94" s="36">
        <f t="shared" si="31"/>
        <v>0</v>
      </c>
      <c r="AU94" s="36"/>
      <c r="AV94" s="36"/>
      <c r="AW94" s="36">
        <f t="shared" si="32"/>
        <v>0</v>
      </c>
      <c r="AX94" s="36">
        <f t="shared" si="33"/>
        <v>0</v>
      </c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>
        <f t="shared" si="34"/>
        <v>44</v>
      </c>
      <c r="EF94" s="36">
        <f t="shared" si="35"/>
        <v>21845.120000000003</v>
      </c>
      <c r="EG94" s="36">
        <f t="shared" si="36"/>
        <v>24466.534400000004</v>
      </c>
      <c r="EH94" s="37" t="s">
        <v>1534</v>
      </c>
      <c r="EI94" s="63"/>
      <c r="EJ94" s="37"/>
      <c r="EK94" s="87" t="s">
        <v>1344</v>
      </c>
      <c r="EL94" s="87" t="s">
        <v>1566</v>
      </c>
      <c r="EM94" s="87" t="s">
        <v>1566</v>
      </c>
      <c r="EN94" s="87"/>
      <c r="EO94" s="87"/>
      <c r="EP94" s="87"/>
      <c r="EQ94" s="87"/>
      <c r="ER94" s="87"/>
      <c r="ES94" s="87"/>
    </row>
    <row r="95" spans="1:149" ht="19.5" customHeight="1">
      <c r="A95" s="63"/>
      <c r="B95" s="63" t="s">
        <v>1776</v>
      </c>
      <c r="C95" s="63"/>
      <c r="D95" s="29" t="s">
        <v>1852</v>
      </c>
      <c r="E95" s="63" t="s">
        <v>1535</v>
      </c>
      <c r="F95" s="63" t="s">
        <v>1536</v>
      </c>
      <c r="G95" s="63" t="s">
        <v>1537</v>
      </c>
      <c r="H95" s="63" t="s">
        <v>857</v>
      </c>
      <c r="I95" s="63"/>
      <c r="J95" s="63" t="s">
        <v>864</v>
      </c>
      <c r="K95" s="63">
        <v>58</v>
      </c>
      <c r="L95" s="63">
        <v>710000000</v>
      </c>
      <c r="M95" s="63" t="s">
        <v>1533</v>
      </c>
      <c r="N95" s="63" t="s">
        <v>1777</v>
      </c>
      <c r="O95" s="63" t="s">
        <v>359</v>
      </c>
      <c r="P95" s="63">
        <v>475030100</v>
      </c>
      <c r="Q95" s="63" t="s">
        <v>1541</v>
      </c>
      <c r="R95" s="63" t="s">
        <v>686</v>
      </c>
      <c r="S95" s="63" t="s">
        <v>1560</v>
      </c>
      <c r="T95" s="63"/>
      <c r="U95" s="63"/>
      <c r="V95" s="63">
        <v>0</v>
      </c>
      <c r="W95" s="63">
        <v>0</v>
      </c>
      <c r="X95" s="63">
        <v>100</v>
      </c>
      <c r="Y95" s="63" t="s">
        <v>970</v>
      </c>
      <c r="Z95" s="63" t="s">
        <v>888</v>
      </c>
      <c r="AA95" s="36">
        <v>34</v>
      </c>
      <c r="AB95" s="36">
        <v>293.18</v>
      </c>
      <c r="AC95" s="36">
        <f t="shared" si="22"/>
        <v>9968.12</v>
      </c>
      <c r="AD95" s="36">
        <f t="shared" si="23"/>
        <v>11164.294400000002</v>
      </c>
      <c r="AE95" s="36">
        <v>34</v>
      </c>
      <c r="AF95" s="36">
        <v>293.18</v>
      </c>
      <c r="AG95" s="36">
        <f t="shared" si="24"/>
        <v>9968.12</v>
      </c>
      <c r="AH95" s="36">
        <f t="shared" si="25"/>
        <v>11164.294400000002</v>
      </c>
      <c r="AI95" s="36">
        <v>34</v>
      </c>
      <c r="AJ95" s="36">
        <v>293.18</v>
      </c>
      <c r="AK95" s="36">
        <f t="shared" si="26"/>
        <v>9968.12</v>
      </c>
      <c r="AL95" s="36">
        <f t="shared" si="27"/>
        <v>11164.294400000002</v>
      </c>
      <c r="AM95" s="36">
        <v>34</v>
      </c>
      <c r="AN95" s="36">
        <v>293.18</v>
      </c>
      <c r="AO95" s="36">
        <f t="shared" si="28"/>
        <v>9968.12</v>
      </c>
      <c r="AP95" s="36">
        <f t="shared" si="29"/>
        <v>11164.294400000002</v>
      </c>
      <c r="AQ95" s="36"/>
      <c r="AR95" s="36"/>
      <c r="AS95" s="36">
        <f t="shared" si="30"/>
        <v>0</v>
      </c>
      <c r="AT95" s="36">
        <f t="shared" si="31"/>
        <v>0</v>
      </c>
      <c r="AU95" s="36"/>
      <c r="AV95" s="36"/>
      <c r="AW95" s="36">
        <f t="shared" si="32"/>
        <v>0</v>
      </c>
      <c r="AX95" s="36">
        <f t="shared" si="33"/>
        <v>0</v>
      </c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>
        <f t="shared" si="34"/>
        <v>136</v>
      </c>
      <c r="EF95" s="36">
        <f t="shared" si="35"/>
        <v>39872.48</v>
      </c>
      <c r="EG95" s="36">
        <f t="shared" si="36"/>
        <v>44657.17760000001</v>
      </c>
      <c r="EH95" s="37" t="s">
        <v>1534</v>
      </c>
      <c r="EI95" s="63"/>
      <c r="EJ95" s="37"/>
      <c r="EK95" s="87" t="s">
        <v>1344</v>
      </c>
      <c r="EL95" s="87" t="s">
        <v>1564</v>
      </c>
      <c r="EM95" s="87" t="s">
        <v>1565</v>
      </c>
      <c r="EN95" s="87"/>
      <c r="EO95" s="87"/>
      <c r="EP95" s="87"/>
      <c r="EQ95" s="87"/>
      <c r="ER95" s="87"/>
      <c r="ES95" s="87"/>
    </row>
    <row r="96" spans="1:149" ht="19.5" customHeight="1">
      <c r="A96" s="63"/>
      <c r="B96" s="63" t="s">
        <v>1776</v>
      </c>
      <c r="C96" s="63"/>
      <c r="D96" s="29" t="s">
        <v>1853</v>
      </c>
      <c r="E96" s="63" t="s">
        <v>1535</v>
      </c>
      <c r="F96" s="63" t="s">
        <v>1536</v>
      </c>
      <c r="G96" s="63" t="s">
        <v>1537</v>
      </c>
      <c r="H96" s="63" t="s">
        <v>857</v>
      </c>
      <c r="I96" s="63"/>
      <c r="J96" s="63" t="s">
        <v>864</v>
      </c>
      <c r="K96" s="63">
        <v>58</v>
      </c>
      <c r="L96" s="63">
        <v>710000000</v>
      </c>
      <c r="M96" s="63" t="s">
        <v>1533</v>
      </c>
      <c r="N96" s="63" t="s">
        <v>1777</v>
      </c>
      <c r="O96" s="63" t="s">
        <v>359</v>
      </c>
      <c r="P96" s="63" t="s">
        <v>1585</v>
      </c>
      <c r="Q96" s="63" t="s">
        <v>1539</v>
      </c>
      <c r="R96" s="63" t="s">
        <v>686</v>
      </c>
      <c r="S96" s="63" t="s">
        <v>1560</v>
      </c>
      <c r="T96" s="63"/>
      <c r="U96" s="63"/>
      <c r="V96" s="63">
        <v>0</v>
      </c>
      <c r="W96" s="63">
        <v>0</v>
      </c>
      <c r="X96" s="63">
        <v>100</v>
      </c>
      <c r="Y96" s="63" t="s">
        <v>970</v>
      </c>
      <c r="Z96" s="63" t="s">
        <v>888</v>
      </c>
      <c r="AA96" s="36">
        <v>10</v>
      </c>
      <c r="AB96" s="36">
        <v>293.18</v>
      </c>
      <c r="AC96" s="36">
        <f t="shared" si="22"/>
        <v>2931.8</v>
      </c>
      <c r="AD96" s="36">
        <f t="shared" si="23"/>
        <v>3283.6160000000004</v>
      </c>
      <c r="AE96" s="36">
        <v>10</v>
      </c>
      <c r="AF96" s="36">
        <v>293.18</v>
      </c>
      <c r="AG96" s="36">
        <f t="shared" si="24"/>
        <v>2931.8</v>
      </c>
      <c r="AH96" s="36">
        <f t="shared" si="25"/>
        <v>3283.6160000000004</v>
      </c>
      <c r="AI96" s="36">
        <v>10</v>
      </c>
      <c r="AJ96" s="36">
        <v>293.18</v>
      </c>
      <c r="AK96" s="36">
        <f t="shared" si="26"/>
        <v>2931.8</v>
      </c>
      <c r="AL96" s="36">
        <f t="shared" si="27"/>
        <v>3283.6160000000004</v>
      </c>
      <c r="AM96" s="36">
        <v>10</v>
      </c>
      <c r="AN96" s="36">
        <v>293.18</v>
      </c>
      <c r="AO96" s="36">
        <f t="shared" si="28"/>
        <v>2931.8</v>
      </c>
      <c r="AP96" s="36">
        <f t="shared" si="29"/>
        <v>3283.6160000000004</v>
      </c>
      <c r="AQ96" s="36"/>
      <c r="AR96" s="36"/>
      <c r="AS96" s="36">
        <f t="shared" si="30"/>
        <v>0</v>
      </c>
      <c r="AT96" s="36">
        <f t="shared" si="31"/>
        <v>0</v>
      </c>
      <c r="AU96" s="36"/>
      <c r="AV96" s="36"/>
      <c r="AW96" s="36">
        <f t="shared" si="32"/>
        <v>0</v>
      </c>
      <c r="AX96" s="36">
        <f t="shared" si="33"/>
        <v>0</v>
      </c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>
        <f t="shared" si="34"/>
        <v>40</v>
      </c>
      <c r="EF96" s="36">
        <f t="shared" si="35"/>
        <v>11727.2</v>
      </c>
      <c r="EG96" s="36">
        <f t="shared" si="36"/>
        <v>13134.464000000002</v>
      </c>
      <c r="EH96" s="37" t="s">
        <v>1534</v>
      </c>
      <c r="EI96" s="63"/>
      <c r="EJ96" s="37"/>
      <c r="EK96" s="87" t="s">
        <v>1344</v>
      </c>
      <c r="EL96" s="87" t="s">
        <v>1564</v>
      </c>
      <c r="EM96" s="87" t="s">
        <v>1565</v>
      </c>
      <c r="EN96" s="87"/>
      <c r="EO96" s="87"/>
      <c r="EP96" s="87"/>
      <c r="EQ96" s="87"/>
      <c r="ER96" s="87"/>
      <c r="ES96" s="87"/>
    </row>
    <row r="97" spans="1:149" ht="19.5" customHeight="1">
      <c r="A97" s="63"/>
      <c r="B97" s="63" t="s">
        <v>1776</v>
      </c>
      <c r="C97" s="63"/>
      <c r="D97" s="29" t="s">
        <v>1854</v>
      </c>
      <c r="E97" s="63" t="s">
        <v>1535</v>
      </c>
      <c r="F97" s="63" t="s">
        <v>1536</v>
      </c>
      <c r="G97" s="63" t="s">
        <v>1537</v>
      </c>
      <c r="H97" s="63" t="s">
        <v>857</v>
      </c>
      <c r="I97" s="63"/>
      <c r="J97" s="63" t="s">
        <v>864</v>
      </c>
      <c r="K97" s="63">
        <v>58</v>
      </c>
      <c r="L97" s="63">
        <v>710000000</v>
      </c>
      <c r="M97" s="63" t="s">
        <v>1533</v>
      </c>
      <c r="N97" s="63" t="s">
        <v>1777</v>
      </c>
      <c r="O97" s="63" t="s">
        <v>359</v>
      </c>
      <c r="P97" s="63">
        <v>231010000</v>
      </c>
      <c r="Q97" s="63" t="s">
        <v>1538</v>
      </c>
      <c r="R97" s="63" t="s">
        <v>686</v>
      </c>
      <c r="S97" s="63" t="s">
        <v>1560</v>
      </c>
      <c r="T97" s="63"/>
      <c r="U97" s="63"/>
      <c r="V97" s="63">
        <v>0</v>
      </c>
      <c r="W97" s="63">
        <v>0</v>
      </c>
      <c r="X97" s="63">
        <v>100</v>
      </c>
      <c r="Y97" s="63" t="s">
        <v>970</v>
      </c>
      <c r="Z97" s="63" t="s">
        <v>888</v>
      </c>
      <c r="AA97" s="36">
        <v>13</v>
      </c>
      <c r="AB97" s="36">
        <v>293.18</v>
      </c>
      <c r="AC97" s="36">
        <f t="shared" si="22"/>
        <v>3811.34</v>
      </c>
      <c r="AD97" s="36">
        <f t="shared" si="23"/>
        <v>4268.7008000000005</v>
      </c>
      <c r="AE97" s="36">
        <v>13</v>
      </c>
      <c r="AF97" s="36">
        <v>293.18</v>
      </c>
      <c r="AG97" s="36">
        <f t="shared" si="24"/>
        <v>3811.34</v>
      </c>
      <c r="AH97" s="36">
        <f t="shared" si="25"/>
        <v>4268.7008000000005</v>
      </c>
      <c r="AI97" s="36">
        <v>13</v>
      </c>
      <c r="AJ97" s="36">
        <v>293.18</v>
      </c>
      <c r="AK97" s="36">
        <f t="shared" si="26"/>
        <v>3811.34</v>
      </c>
      <c r="AL97" s="36">
        <f t="shared" si="27"/>
        <v>4268.7008000000005</v>
      </c>
      <c r="AM97" s="36">
        <v>13</v>
      </c>
      <c r="AN97" s="36">
        <v>293.18</v>
      </c>
      <c r="AO97" s="36">
        <f t="shared" si="28"/>
        <v>3811.34</v>
      </c>
      <c r="AP97" s="36">
        <f t="shared" si="29"/>
        <v>4268.7008000000005</v>
      </c>
      <c r="AQ97" s="36"/>
      <c r="AR97" s="36"/>
      <c r="AS97" s="36">
        <f t="shared" si="30"/>
        <v>0</v>
      </c>
      <c r="AT97" s="36">
        <f t="shared" si="31"/>
        <v>0</v>
      </c>
      <c r="AU97" s="36"/>
      <c r="AV97" s="36"/>
      <c r="AW97" s="36">
        <f t="shared" si="32"/>
        <v>0</v>
      </c>
      <c r="AX97" s="36">
        <f t="shared" si="33"/>
        <v>0</v>
      </c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>
        <f t="shared" si="34"/>
        <v>52</v>
      </c>
      <c r="EF97" s="36">
        <f t="shared" si="35"/>
        <v>15245.36</v>
      </c>
      <c r="EG97" s="36">
        <f t="shared" si="36"/>
        <v>17074.803200000002</v>
      </c>
      <c r="EH97" s="37" t="s">
        <v>1534</v>
      </c>
      <c r="EI97" s="63"/>
      <c r="EJ97" s="37"/>
      <c r="EK97" s="87" t="s">
        <v>1344</v>
      </c>
      <c r="EL97" s="87" t="s">
        <v>1564</v>
      </c>
      <c r="EM97" s="87" t="s">
        <v>1565</v>
      </c>
      <c r="EN97" s="87"/>
      <c r="EO97" s="87"/>
      <c r="EP97" s="87"/>
      <c r="EQ97" s="87"/>
      <c r="ER97" s="87"/>
      <c r="ES97" s="87"/>
    </row>
    <row r="98" spans="1:149" ht="19.5" customHeight="1">
      <c r="A98" s="63"/>
      <c r="B98" s="63" t="s">
        <v>1776</v>
      </c>
      <c r="C98" s="63"/>
      <c r="D98" s="29" t="s">
        <v>1855</v>
      </c>
      <c r="E98" s="63" t="s">
        <v>1535</v>
      </c>
      <c r="F98" s="63" t="s">
        <v>1536</v>
      </c>
      <c r="G98" s="63" t="s">
        <v>1537</v>
      </c>
      <c r="H98" s="63" t="s">
        <v>857</v>
      </c>
      <c r="I98" s="63"/>
      <c r="J98" s="63" t="s">
        <v>864</v>
      </c>
      <c r="K98" s="63">
        <v>58</v>
      </c>
      <c r="L98" s="63">
        <v>710000000</v>
      </c>
      <c r="M98" s="63" t="s">
        <v>1533</v>
      </c>
      <c r="N98" s="63" t="s">
        <v>1777</v>
      </c>
      <c r="O98" s="63" t="s">
        <v>359</v>
      </c>
      <c r="P98" s="63">
        <v>154820100</v>
      </c>
      <c r="Q98" s="63" t="s">
        <v>1540</v>
      </c>
      <c r="R98" s="63" t="s">
        <v>686</v>
      </c>
      <c r="S98" s="63" t="s">
        <v>1560</v>
      </c>
      <c r="T98" s="63"/>
      <c r="U98" s="63"/>
      <c r="V98" s="63">
        <v>0</v>
      </c>
      <c r="W98" s="63">
        <v>0</v>
      </c>
      <c r="X98" s="63">
        <v>100</v>
      </c>
      <c r="Y98" s="63" t="s">
        <v>970</v>
      </c>
      <c r="Z98" s="63" t="s">
        <v>888</v>
      </c>
      <c r="AA98" s="36">
        <v>21</v>
      </c>
      <c r="AB98" s="36">
        <v>293.18</v>
      </c>
      <c r="AC98" s="36">
        <f t="shared" si="22"/>
        <v>6156.78</v>
      </c>
      <c r="AD98" s="36">
        <f t="shared" si="23"/>
        <v>6895.5936</v>
      </c>
      <c r="AE98" s="36">
        <v>21</v>
      </c>
      <c r="AF98" s="36">
        <v>293.18</v>
      </c>
      <c r="AG98" s="36">
        <f t="shared" si="24"/>
        <v>6156.78</v>
      </c>
      <c r="AH98" s="36">
        <f t="shared" si="25"/>
        <v>6895.5936</v>
      </c>
      <c r="AI98" s="36">
        <v>21</v>
      </c>
      <c r="AJ98" s="36">
        <v>293.18</v>
      </c>
      <c r="AK98" s="36">
        <f t="shared" si="26"/>
        <v>6156.78</v>
      </c>
      <c r="AL98" s="36">
        <f t="shared" si="27"/>
        <v>6895.5936</v>
      </c>
      <c r="AM98" s="36">
        <v>21</v>
      </c>
      <c r="AN98" s="36">
        <v>293.18</v>
      </c>
      <c r="AO98" s="36">
        <f t="shared" si="28"/>
        <v>6156.78</v>
      </c>
      <c r="AP98" s="36">
        <f t="shared" si="29"/>
        <v>6895.5936</v>
      </c>
      <c r="AQ98" s="36"/>
      <c r="AR98" s="36"/>
      <c r="AS98" s="36">
        <f t="shared" si="30"/>
        <v>0</v>
      </c>
      <c r="AT98" s="36">
        <f t="shared" si="31"/>
        <v>0</v>
      </c>
      <c r="AU98" s="36"/>
      <c r="AV98" s="36"/>
      <c r="AW98" s="36">
        <f t="shared" si="32"/>
        <v>0</v>
      </c>
      <c r="AX98" s="36">
        <f t="shared" si="33"/>
        <v>0</v>
      </c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>
        <f t="shared" si="34"/>
        <v>84</v>
      </c>
      <c r="EF98" s="36">
        <f t="shared" si="35"/>
        <v>24627.12</v>
      </c>
      <c r="EG98" s="36">
        <f t="shared" si="36"/>
        <v>27582.3744</v>
      </c>
      <c r="EH98" s="37" t="s">
        <v>1534</v>
      </c>
      <c r="EI98" s="63"/>
      <c r="EJ98" s="37"/>
      <c r="EK98" s="87" t="s">
        <v>1344</v>
      </c>
      <c r="EL98" s="87" t="s">
        <v>1564</v>
      </c>
      <c r="EM98" s="87" t="s">
        <v>1565</v>
      </c>
      <c r="EN98" s="87"/>
      <c r="EO98" s="87"/>
      <c r="EP98" s="87"/>
      <c r="EQ98" s="87"/>
      <c r="ER98" s="87"/>
      <c r="ES98" s="87"/>
    </row>
    <row r="99" spans="1:149" ht="19.5" customHeight="1">
      <c r="A99" s="63"/>
      <c r="B99" s="63" t="s">
        <v>1776</v>
      </c>
      <c r="C99" s="63"/>
      <c r="D99" s="29" t="s">
        <v>1856</v>
      </c>
      <c r="E99" s="63" t="s">
        <v>1535</v>
      </c>
      <c r="F99" s="63" t="s">
        <v>1536</v>
      </c>
      <c r="G99" s="63" t="s">
        <v>1537</v>
      </c>
      <c r="H99" s="63" t="s">
        <v>857</v>
      </c>
      <c r="I99" s="63"/>
      <c r="J99" s="63" t="s">
        <v>864</v>
      </c>
      <c r="K99" s="63">
        <v>58</v>
      </c>
      <c r="L99" s="63">
        <v>710000000</v>
      </c>
      <c r="M99" s="63" t="s">
        <v>1533</v>
      </c>
      <c r="N99" s="63" t="s">
        <v>1777</v>
      </c>
      <c r="O99" s="63" t="s">
        <v>359</v>
      </c>
      <c r="P99" s="63">
        <v>433257100</v>
      </c>
      <c r="Q99" s="63" t="s">
        <v>1587</v>
      </c>
      <c r="R99" s="63" t="s">
        <v>686</v>
      </c>
      <c r="S99" s="63" t="s">
        <v>1560</v>
      </c>
      <c r="T99" s="63"/>
      <c r="U99" s="63"/>
      <c r="V99" s="63">
        <v>0</v>
      </c>
      <c r="W99" s="63">
        <v>0</v>
      </c>
      <c r="X99" s="63">
        <v>100</v>
      </c>
      <c r="Y99" s="63" t="s">
        <v>970</v>
      </c>
      <c r="Z99" s="63" t="s">
        <v>888</v>
      </c>
      <c r="AA99" s="36">
        <v>14</v>
      </c>
      <c r="AB99" s="36">
        <v>293.18</v>
      </c>
      <c r="AC99" s="36">
        <f t="shared" si="22"/>
        <v>4104.52</v>
      </c>
      <c r="AD99" s="36">
        <f t="shared" si="23"/>
        <v>4597.062400000001</v>
      </c>
      <c r="AE99" s="36">
        <v>14</v>
      </c>
      <c r="AF99" s="36">
        <v>293.18</v>
      </c>
      <c r="AG99" s="36">
        <f t="shared" si="24"/>
        <v>4104.52</v>
      </c>
      <c r="AH99" s="36">
        <f t="shared" si="25"/>
        <v>4597.062400000001</v>
      </c>
      <c r="AI99" s="36">
        <v>14</v>
      </c>
      <c r="AJ99" s="36">
        <v>293.18</v>
      </c>
      <c r="AK99" s="36">
        <f t="shared" si="26"/>
        <v>4104.52</v>
      </c>
      <c r="AL99" s="36">
        <f t="shared" si="27"/>
        <v>4597.062400000001</v>
      </c>
      <c r="AM99" s="36">
        <v>14</v>
      </c>
      <c r="AN99" s="36">
        <v>293.18</v>
      </c>
      <c r="AO99" s="36">
        <f t="shared" si="28"/>
        <v>4104.52</v>
      </c>
      <c r="AP99" s="36">
        <f t="shared" si="29"/>
        <v>4597.062400000001</v>
      </c>
      <c r="AQ99" s="36"/>
      <c r="AR99" s="36"/>
      <c r="AS99" s="36">
        <f t="shared" si="30"/>
        <v>0</v>
      </c>
      <c r="AT99" s="36">
        <f t="shared" si="31"/>
        <v>0</v>
      </c>
      <c r="AU99" s="36"/>
      <c r="AV99" s="36"/>
      <c r="AW99" s="36">
        <f t="shared" si="32"/>
        <v>0</v>
      </c>
      <c r="AX99" s="36">
        <f t="shared" si="33"/>
        <v>0</v>
      </c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>
        <f t="shared" si="34"/>
        <v>56</v>
      </c>
      <c r="EF99" s="36">
        <f t="shared" si="35"/>
        <v>16418.08</v>
      </c>
      <c r="EG99" s="36">
        <f t="shared" si="36"/>
        <v>18388.249600000003</v>
      </c>
      <c r="EH99" s="37" t="s">
        <v>1534</v>
      </c>
      <c r="EI99" s="63"/>
      <c r="EJ99" s="37"/>
      <c r="EK99" s="87" t="s">
        <v>1344</v>
      </c>
      <c r="EL99" s="87" t="s">
        <v>1564</v>
      </c>
      <c r="EM99" s="87" t="s">
        <v>1565</v>
      </c>
      <c r="EN99" s="87"/>
      <c r="EO99" s="87"/>
      <c r="EP99" s="87"/>
      <c r="EQ99" s="87"/>
      <c r="ER99" s="87"/>
      <c r="ES99" s="87"/>
    </row>
    <row r="100" spans="1:149" ht="19.5" customHeight="1">
      <c r="A100" s="63"/>
      <c r="B100" s="63" t="s">
        <v>1776</v>
      </c>
      <c r="C100" s="63"/>
      <c r="D100" s="29" t="s">
        <v>1857</v>
      </c>
      <c r="E100" s="63" t="s">
        <v>1535</v>
      </c>
      <c r="F100" s="63" t="s">
        <v>1536</v>
      </c>
      <c r="G100" s="63" t="s">
        <v>1537</v>
      </c>
      <c r="H100" s="63" t="s">
        <v>857</v>
      </c>
      <c r="I100" s="63"/>
      <c r="J100" s="63" t="s">
        <v>864</v>
      </c>
      <c r="K100" s="63">
        <v>58</v>
      </c>
      <c r="L100" s="63">
        <v>710000000</v>
      </c>
      <c r="M100" s="63" t="s">
        <v>1533</v>
      </c>
      <c r="N100" s="63" t="s">
        <v>1777</v>
      </c>
      <c r="O100" s="63" t="s">
        <v>359</v>
      </c>
      <c r="P100" s="63">
        <v>431010000</v>
      </c>
      <c r="Q100" s="63" t="s">
        <v>1553</v>
      </c>
      <c r="R100" s="63" t="s">
        <v>686</v>
      </c>
      <c r="S100" s="63" t="s">
        <v>1560</v>
      </c>
      <c r="T100" s="63"/>
      <c r="U100" s="63"/>
      <c r="V100" s="63">
        <v>0</v>
      </c>
      <c r="W100" s="63">
        <v>0</v>
      </c>
      <c r="X100" s="63">
        <v>100</v>
      </c>
      <c r="Y100" s="63" t="s">
        <v>970</v>
      </c>
      <c r="Z100" s="63" t="s">
        <v>888</v>
      </c>
      <c r="AA100" s="36">
        <v>19</v>
      </c>
      <c r="AB100" s="36">
        <v>293.18</v>
      </c>
      <c r="AC100" s="36">
        <f t="shared" si="22"/>
        <v>5570.42</v>
      </c>
      <c r="AD100" s="36">
        <f t="shared" si="23"/>
        <v>6238.870400000001</v>
      </c>
      <c r="AE100" s="36">
        <v>19</v>
      </c>
      <c r="AF100" s="36">
        <v>293.18</v>
      </c>
      <c r="AG100" s="36">
        <f t="shared" si="24"/>
        <v>5570.42</v>
      </c>
      <c r="AH100" s="36">
        <f t="shared" si="25"/>
        <v>6238.870400000001</v>
      </c>
      <c r="AI100" s="36">
        <v>19</v>
      </c>
      <c r="AJ100" s="36">
        <v>293.18</v>
      </c>
      <c r="AK100" s="36">
        <f t="shared" si="26"/>
        <v>5570.42</v>
      </c>
      <c r="AL100" s="36">
        <f t="shared" si="27"/>
        <v>6238.870400000001</v>
      </c>
      <c r="AM100" s="36">
        <v>19</v>
      </c>
      <c r="AN100" s="36">
        <v>293.18</v>
      </c>
      <c r="AO100" s="36">
        <f t="shared" si="28"/>
        <v>5570.42</v>
      </c>
      <c r="AP100" s="36">
        <f t="shared" si="29"/>
        <v>6238.870400000001</v>
      </c>
      <c r="AQ100" s="36"/>
      <c r="AR100" s="36"/>
      <c r="AS100" s="36">
        <f t="shared" si="30"/>
        <v>0</v>
      </c>
      <c r="AT100" s="36">
        <f t="shared" si="31"/>
        <v>0</v>
      </c>
      <c r="AU100" s="36"/>
      <c r="AV100" s="36"/>
      <c r="AW100" s="36">
        <f t="shared" si="32"/>
        <v>0</v>
      </c>
      <c r="AX100" s="36">
        <f t="shared" si="33"/>
        <v>0</v>
      </c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>
        <f t="shared" si="34"/>
        <v>76</v>
      </c>
      <c r="EF100" s="36">
        <f t="shared" si="35"/>
        <v>22281.68</v>
      </c>
      <c r="EG100" s="36">
        <f t="shared" si="36"/>
        <v>24955.481600000003</v>
      </c>
      <c r="EH100" s="37" t="s">
        <v>1534</v>
      </c>
      <c r="EI100" s="63"/>
      <c r="EJ100" s="37"/>
      <c r="EK100" s="87" t="s">
        <v>1344</v>
      </c>
      <c r="EL100" s="87" t="s">
        <v>1564</v>
      </c>
      <c r="EM100" s="87" t="s">
        <v>1565</v>
      </c>
      <c r="EN100" s="87"/>
      <c r="EO100" s="87"/>
      <c r="EP100" s="87"/>
      <c r="EQ100" s="87"/>
      <c r="ER100" s="87"/>
      <c r="ES100" s="87"/>
    </row>
    <row r="101" spans="1:149" ht="19.5" customHeight="1">
      <c r="A101" s="63"/>
      <c r="B101" s="63" t="s">
        <v>1776</v>
      </c>
      <c r="C101" s="63"/>
      <c r="D101" s="29" t="s">
        <v>1858</v>
      </c>
      <c r="E101" s="63" t="s">
        <v>1535</v>
      </c>
      <c r="F101" s="63" t="s">
        <v>1536</v>
      </c>
      <c r="G101" s="63" t="s">
        <v>1537</v>
      </c>
      <c r="H101" s="63" t="s">
        <v>857</v>
      </c>
      <c r="I101" s="63"/>
      <c r="J101" s="63" t="s">
        <v>864</v>
      </c>
      <c r="K101" s="63">
        <v>58</v>
      </c>
      <c r="L101" s="63">
        <v>710000000</v>
      </c>
      <c r="M101" s="63" t="s">
        <v>1533</v>
      </c>
      <c r="N101" s="63" t="s">
        <v>1777</v>
      </c>
      <c r="O101" s="63" t="s">
        <v>359</v>
      </c>
      <c r="P101" s="63">
        <v>511610000</v>
      </c>
      <c r="Q101" s="63" t="s">
        <v>1552</v>
      </c>
      <c r="R101" s="63" t="s">
        <v>686</v>
      </c>
      <c r="S101" s="63" t="s">
        <v>1560</v>
      </c>
      <c r="T101" s="63"/>
      <c r="U101" s="63"/>
      <c r="V101" s="63">
        <v>0</v>
      </c>
      <c r="W101" s="63">
        <v>0</v>
      </c>
      <c r="X101" s="63">
        <v>100</v>
      </c>
      <c r="Y101" s="63" t="s">
        <v>970</v>
      </c>
      <c r="Z101" s="63" t="s">
        <v>888</v>
      </c>
      <c r="AA101" s="36">
        <v>21</v>
      </c>
      <c r="AB101" s="36">
        <v>293.18</v>
      </c>
      <c r="AC101" s="36">
        <f t="shared" si="22"/>
        <v>6156.78</v>
      </c>
      <c r="AD101" s="36">
        <f t="shared" si="23"/>
        <v>6895.5936</v>
      </c>
      <c r="AE101" s="36">
        <v>21</v>
      </c>
      <c r="AF101" s="36">
        <v>293.18</v>
      </c>
      <c r="AG101" s="36">
        <f t="shared" si="24"/>
        <v>6156.78</v>
      </c>
      <c r="AH101" s="36">
        <f t="shared" si="25"/>
        <v>6895.5936</v>
      </c>
      <c r="AI101" s="36">
        <v>21</v>
      </c>
      <c r="AJ101" s="36">
        <v>293.18</v>
      </c>
      <c r="AK101" s="36">
        <f t="shared" si="26"/>
        <v>6156.78</v>
      </c>
      <c r="AL101" s="36">
        <f t="shared" si="27"/>
        <v>6895.5936</v>
      </c>
      <c r="AM101" s="36">
        <v>21</v>
      </c>
      <c r="AN101" s="36">
        <v>293.18</v>
      </c>
      <c r="AO101" s="36">
        <f t="shared" si="28"/>
        <v>6156.78</v>
      </c>
      <c r="AP101" s="36">
        <f t="shared" si="29"/>
        <v>6895.5936</v>
      </c>
      <c r="AQ101" s="36"/>
      <c r="AR101" s="36"/>
      <c r="AS101" s="36">
        <f t="shared" si="30"/>
        <v>0</v>
      </c>
      <c r="AT101" s="36">
        <f t="shared" si="31"/>
        <v>0</v>
      </c>
      <c r="AU101" s="36"/>
      <c r="AV101" s="36"/>
      <c r="AW101" s="36">
        <f t="shared" si="32"/>
        <v>0</v>
      </c>
      <c r="AX101" s="36">
        <f t="shared" si="33"/>
        <v>0</v>
      </c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>
        <f t="shared" si="34"/>
        <v>84</v>
      </c>
      <c r="EF101" s="36">
        <f t="shared" si="35"/>
        <v>24627.12</v>
      </c>
      <c r="EG101" s="36">
        <f t="shared" si="36"/>
        <v>27582.3744</v>
      </c>
      <c r="EH101" s="37" t="s">
        <v>1534</v>
      </c>
      <c r="EI101" s="63"/>
      <c r="EJ101" s="37"/>
      <c r="EK101" s="87" t="s">
        <v>1344</v>
      </c>
      <c r="EL101" s="87" t="s">
        <v>1564</v>
      </c>
      <c r="EM101" s="87" t="s">
        <v>1565</v>
      </c>
      <c r="EN101" s="87"/>
      <c r="EO101" s="87"/>
      <c r="EP101" s="87"/>
      <c r="EQ101" s="87"/>
      <c r="ER101" s="87"/>
      <c r="ES101" s="87"/>
    </row>
    <row r="102" spans="1:149" ht="19.5" customHeight="1">
      <c r="A102" s="63"/>
      <c r="B102" s="63" t="s">
        <v>1776</v>
      </c>
      <c r="C102" s="63"/>
      <c r="D102" s="29" t="s">
        <v>1859</v>
      </c>
      <c r="E102" s="63" t="s">
        <v>1535</v>
      </c>
      <c r="F102" s="63" t="s">
        <v>1536</v>
      </c>
      <c r="G102" s="63" t="s">
        <v>1537</v>
      </c>
      <c r="H102" s="63" t="s">
        <v>857</v>
      </c>
      <c r="I102" s="63"/>
      <c r="J102" s="63" t="s">
        <v>864</v>
      </c>
      <c r="K102" s="63">
        <v>58</v>
      </c>
      <c r="L102" s="63">
        <v>710000000</v>
      </c>
      <c r="M102" s="63" t="s">
        <v>1533</v>
      </c>
      <c r="N102" s="63" t="s">
        <v>1777</v>
      </c>
      <c r="O102" s="63" t="s">
        <v>359</v>
      </c>
      <c r="P102" s="63">
        <v>316621100</v>
      </c>
      <c r="Q102" s="63" t="s">
        <v>1559</v>
      </c>
      <c r="R102" s="63" t="s">
        <v>686</v>
      </c>
      <c r="S102" s="63" t="s">
        <v>1560</v>
      </c>
      <c r="T102" s="63"/>
      <c r="U102" s="63"/>
      <c r="V102" s="63">
        <v>0</v>
      </c>
      <c r="W102" s="63">
        <v>0</v>
      </c>
      <c r="X102" s="63">
        <v>100</v>
      </c>
      <c r="Y102" s="63" t="s">
        <v>970</v>
      </c>
      <c r="Z102" s="63" t="s">
        <v>888</v>
      </c>
      <c r="AA102" s="36">
        <v>16</v>
      </c>
      <c r="AB102" s="36">
        <v>293.18</v>
      </c>
      <c r="AC102" s="36">
        <f t="shared" si="22"/>
        <v>4690.88</v>
      </c>
      <c r="AD102" s="36">
        <f t="shared" si="23"/>
        <v>5253.785600000001</v>
      </c>
      <c r="AE102" s="36">
        <v>16</v>
      </c>
      <c r="AF102" s="36">
        <v>293.18</v>
      </c>
      <c r="AG102" s="36">
        <f t="shared" si="24"/>
        <v>4690.88</v>
      </c>
      <c r="AH102" s="36">
        <f t="shared" si="25"/>
        <v>5253.785600000001</v>
      </c>
      <c r="AI102" s="36">
        <v>16</v>
      </c>
      <c r="AJ102" s="36">
        <v>293.18</v>
      </c>
      <c r="AK102" s="36">
        <f t="shared" si="26"/>
        <v>4690.88</v>
      </c>
      <c r="AL102" s="36">
        <f t="shared" si="27"/>
        <v>5253.785600000001</v>
      </c>
      <c r="AM102" s="36">
        <v>16</v>
      </c>
      <c r="AN102" s="36">
        <v>293.18</v>
      </c>
      <c r="AO102" s="36">
        <f t="shared" si="28"/>
        <v>4690.88</v>
      </c>
      <c r="AP102" s="36">
        <f t="shared" si="29"/>
        <v>5253.785600000001</v>
      </c>
      <c r="AQ102" s="36"/>
      <c r="AR102" s="36"/>
      <c r="AS102" s="36">
        <f t="shared" si="30"/>
        <v>0</v>
      </c>
      <c r="AT102" s="36">
        <f t="shared" si="31"/>
        <v>0</v>
      </c>
      <c r="AU102" s="36"/>
      <c r="AV102" s="36"/>
      <c r="AW102" s="36">
        <f t="shared" si="32"/>
        <v>0</v>
      </c>
      <c r="AX102" s="36">
        <f t="shared" si="33"/>
        <v>0</v>
      </c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>
        <f t="shared" si="34"/>
        <v>64</v>
      </c>
      <c r="EF102" s="36">
        <f t="shared" si="35"/>
        <v>18763.52</v>
      </c>
      <c r="EG102" s="36">
        <f t="shared" si="36"/>
        <v>21015.142400000004</v>
      </c>
      <c r="EH102" s="37" t="s">
        <v>1534</v>
      </c>
      <c r="EI102" s="63"/>
      <c r="EJ102" s="37"/>
      <c r="EK102" s="87" t="s">
        <v>1344</v>
      </c>
      <c r="EL102" s="87" t="s">
        <v>1564</v>
      </c>
      <c r="EM102" s="87" t="s">
        <v>1565</v>
      </c>
      <c r="EN102" s="87"/>
      <c r="EO102" s="87"/>
      <c r="EP102" s="87"/>
      <c r="EQ102" s="87"/>
      <c r="ER102" s="87"/>
      <c r="ES102" s="87"/>
    </row>
    <row r="103" spans="1:149" ht="19.5" customHeight="1">
      <c r="A103" s="63"/>
      <c r="B103" s="63" t="s">
        <v>1776</v>
      </c>
      <c r="C103" s="63"/>
      <c r="D103" s="29" t="s">
        <v>1860</v>
      </c>
      <c r="E103" s="63" t="s">
        <v>1535</v>
      </c>
      <c r="F103" s="63" t="s">
        <v>1536</v>
      </c>
      <c r="G103" s="63" t="s">
        <v>1537</v>
      </c>
      <c r="H103" s="63" t="s">
        <v>857</v>
      </c>
      <c r="I103" s="63"/>
      <c r="J103" s="63" t="s">
        <v>864</v>
      </c>
      <c r="K103" s="63">
        <v>58</v>
      </c>
      <c r="L103" s="63">
        <v>710000000</v>
      </c>
      <c r="M103" s="63" t="s">
        <v>1533</v>
      </c>
      <c r="N103" s="63" t="s">
        <v>1777</v>
      </c>
      <c r="O103" s="63" t="s">
        <v>359</v>
      </c>
      <c r="P103" s="63">
        <v>750000000</v>
      </c>
      <c r="Q103" s="63" t="s">
        <v>1554</v>
      </c>
      <c r="R103" s="63" t="s">
        <v>686</v>
      </c>
      <c r="S103" s="63" t="s">
        <v>1560</v>
      </c>
      <c r="T103" s="63"/>
      <c r="U103" s="63"/>
      <c r="V103" s="63">
        <v>0</v>
      </c>
      <c r="W103" s="63">
        <v>0</v>
      </c>
      <c r="X103" s="63">
        <v>100</v>
      </c>
      <c r="Y103" s="63" t="s">
        <v>970</v>
      </c>
      <c r="Z103" s="63" t="s">
        <v>888</v>
      </c>
      <c r="AA103" s="36">
        <v>2</v>
      </c>
      <c r="AB103" s="36">
        <v>293.18</v>
      </c>
      <c r="AC103" s="36">
        <f t="shared" si="22"/>
        <v>586.36</v>
      </c>
      <c r="AD103" s="36">
        <f t="shared" si="23"/>
        <v>656.7232000000001</v>
      </c>
      <c r="AE103" s="36">
        <v>2</v>
      </c>
      <c r="AF103" s="36">
        <v>293.18</v>
      </c>
      <c r="AG103" s="36">
        <f t="shared" si="24"/>
        <v>586.36</v>
      </c>
      <c r="AH103" s="36">
        <f t="shared" si="25"/>
        <v>656.7232000000001</v>
      </c>
      <c r="AI103" s="36">
        <v>2</v>
      </c>
      <c r="AJ103" s="36">
        <v>293.18</v>
      </c>
      <c r="AK103" s="36">
        <f t="shared" si="26"/>
        <v>586.36</v>
      </c>
      <c r="AL103" s="36">
        <f t="shared" si="27"/>
        <v>656.7232000000001</v>
      </c>
      <c r="AM103" s="36">
        <v>2</v>
      </c>
      <c r="AN103" s="36">
        <v>293.18</v>
      </c>
      <c r="AO103" s="36">
        <f t="shared" si="28"/>
        <v>586.36</v>
      </c>
      <c r="AP103" s="36">
        <f t="shared" si="29"/>
        <v>656.7232000000001</v>
      </c>
      <c r="AQ103" s="36"/>
      <c r="AR103" s="36"/>
      <c r="AS103" s="36">
        <f t="shared" si="30"/>
        <v>0</v>
      </c>
      <c r="AT103" s="36">
        <f t="shared" si="31"/>
        <v>0</v>
      </c>
      <c r="AU103" s="36"/>
      <c r="AV103" s="36"/>
      <c r="AW103" s="36">
        <f t="shared" si="32"/>
        <v>0</v>
      </c>
      <c r="AX103" s="36">
        <f t="shared" si="33"/>
        <v>0</v>
      </c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>
        <f t="shared" si="34"/>
        <v>8</v>
      </c>
      <c r="EF103" s="36">
        <f t="shared" si="35"/>
        <v>2345.44</v>
      </c>
      <c r="EG103" s="36">
        <f t="shared" si="36"/>
        <v>2626.8928000000005</v>
      </c>
      <c r="EH103" s="37" t="s">
        <v>1534</v>
      </c>
      <c r="EI103" s="63"/>
      <c r="EJ103" s="37"/>
      <c r="EK103" s="87" t="s">
        <v>1344</v>
      </c>
      <c r="EL103" s="87" t="s">
        <v>1564</v>
      </c>
      <c r="EM103" s="87" t="s">
        <v>1565</v>
      </c>
      <c r="EN103" s="87"/>
      <c r="EO103" s="87"/>
      <c r="EP103" s="87"/>
      <c r="EQ103" s="87"/>
      <c r="ER103" s="87"/>
      <c r="ES103" s="87"/>
    </row>
    <row r="104" spans="1:149" ht="19.5" customHeight="1">
      <c r="A104" s="63"/>
      <c r="B104" s="63" t="s">
        <v>1776</v>
      </c>
      <c r="C104" s="63"/>
      <c r="D104" s="29" t="s">
        <v>1861</v>
      </c>
      <c r="E104" s="63" t="s">
        <v>1535</v>
      </c>
      <c r="F104" s="63" t="s">
        <v>1536</v>
      </c>
      <c r="G104" s="63" t="s">
        <v>1537</v>
      </c>
      <c r="H104" s="63" t="s">
        <v>857</v>
      </c>
      <c r="I104" s="63"/>
      <c r="J104" s="63" t="s">
        <v>864</v>
      </c>
      <c r="K104" s="63">
        <v>58</v>
      </c>
      <c r="L104" s="63">
        <v>710000000</v>
      </c>
      <c r="M104" s="63" t="s">
        <v>1533</v>
      </c>
      <c r="N104" s="63" t="s">
        <v>1777</v>
      </c>
      <c r="O104" s="63" t="s">
        <v>359</v>
      </c>
      <c r="P104" s="63" t="s">
        <v>1588</v>
      </c>
      <c r="Q104" s="63" t="s">
        <v>1558</v>
      </c>
      <c r="R104" s="63" t="s">
        <v>686</v>
      </c>
      <c r="S104" s="63" t="s">
        <v>1560</v>
      </c>
      <c r="T104" s="63"/>
      <c r="U104" s="63"/>
      <c r="V104" s="63">
        <v>0</v>
      </c>
      <c r="W104" s="63">
        <v>0</v>
      </c>
      <c r="X104" s="63">
        <v>100</v>
      </c>
      <c r="Y104" s="63" t="s">
        <v>970</v>
      </c>
      <c r="Z104" s="63" t="s">
        <v>888</v>
      </c>
      <c r="AA104" s="36">
        <v>10</v>
      </c>
      <c r="AB104" s="36">
        <v>293.18</v>
      </c>
      <c r="AC104" s="36">
        <f t="shared" si="22"/>
        <v>2931.8</v>
      </c>
      <c r="AD104" s="36">
        <f t="shared" si="23"/>
        <v>3283.6160000000004</v>
      </c>
      <c r="AE104" s="36">
        <v>10</v>
      </c>
      <c r="AF104" s="36">
        <v>293.18</v>
      </c>
      <c r="AG104" s="36">
        <f t="shared" si="24"/>
        <v>2931.8</v>
      </c>
      <c r="AH104" s="36">
        <f t="shared" si="25"/>
        <v>3283.6160000000004</v>
      </c>
      <c r="AI104" s="36">
        <v>10</v>
      </c>
      <c r="AJ104" s="36">
        <v>293.18</v>
      </c>
      <c r="AK104" s="36">
        <f t="shared" si="26"/>
        <v>2931.8</v>
      </c>
      <c r="AL104" s="36">
        <f t="shared" si="27"/>
        <v>3283.6160000000004</v>
      </c>
      <c r="AM104" s="36">
        <v>10</v>
      </c>
      <c r="AN104" s="36">
        <v>293.18</v>
      </c>
      <c r="AO104" s="36">
        <f t="shared" si="28"/>
        <v>2931.8</v>
      </c>
      <c r="AP104" s="36">
        <f t="shared" si="29"/>
        <v>3283.6160000000004</v>
      </c>
      <c r="AQ104" s="36"/>
      <c r="AR104" s="36"/>
      <c r="AS104" s="36">
        <f t="shared" si="30"/>
        <v>0</v>
      </c>
      <c r="AT104" s="36">
        <f t="shared" si="31"/>
        <v>0</v>
      </c>
      <c r="AU104" s="36"/>
      <c r="AV104" s="36"/>
      <c r="AW104" s="36">
        <f t="shared" si="32"/>
        <v>0</v>
      </c>
      <c r="AX104" s="36">
        <f t="shared" si="33"/>
        <v>0</v>
      </c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>
        <f t="shared" si="34"/>
        <v>40</v>
      </c>
      <c r="EF104" s="36">
        <f t="shared" si="35"/>
        <v>11727.2</v>
      </c>
      <c r="EG104" s="36">
        <f t="shared" si="36"/>
        <v>13134.464000000002</v>
      </c>
      <c r="EH104" s="37" t="s">
        <v>1534</v>
      </c>
      <c r="EI104" s="63"/>
      <c r="EJ104" s="37"/>
      <c r="EK104" s="87" t="s">
        <v>1344</v>
      </c>
      <c r="EL104" s="87" t="s">
        <v>1564</v>
      </c>
      <c r="EM104" s="87" t="s">
        <v>1565</v>
      </c>
      <c r="EN104" s="87"/>
      <c r="EO104" s="87"/>
      <c r="EP104" s="87"/>
      <c r="EQ104" s="87"/>
      <c r="ER104" s="87"/>
      <c r="ES104" s="87"/>
    </row>
    <row r="105" spans="1:149" ht="19.5" customHeight="1">
      <c r="A105" s="63"/>
      <c r="B105" s="63" t="s">
        <v>1776</v>
      </c>
      <c r="C105" s="63"/>
      <c r="D105" s="29" t="s">
        <v>1862</v>
      </c>
      <c r="E105" s="63" t="s">
        <v>1535</v>
      </c>
      <c r="F105" s="63" t="s">
        <v>1536</v>
      </c>
      <c r="G105" s="63" t="s">
        <v>1537</v>
      </c>
      <c r="H105" s="63" t="s">
        <v>857</v>
      </c>
      <c r="I105" s="63"/>
      <c r="J105" s="63" t="s">
        <v>864</v>
      </c>
      <c r="K105" s="63">
        <v>58</v>
      </c>
      <c r="L105" s="63">
        <v>710000000</v>
      </c>
      <c r="M105" s="63" t="s">
        <v>1533</v>
      </c>
      <c r="N105" s="63" t="s">
        <v>1777</v>
      </c>
      <c r="O105" s="63" t="s">
        <v>359</v>
      </c>
      <c r="P105" s="63">
        <v>632810000</v>
      </c>
      <c r="Q105" s="63" t="s">
        <v>1557</v>
      </c>
      <c r="R105" s="63" t="s">
        <v>686</v>
      </c>
      <c r="S105" s="63" t="s">
        <v>1560</v>
      </c>
      <c r="T105" s="63"/>
      <c r="U105" s="63"/>
      <c r="V105" s="63">
        <v>0</v>
      </c>
      <c r="W105" s="63">
        <v>0</v>
      </c>
      <c r="X105" s="63">
        <v>100</v>
      </c>
      <c r="Y105" s="63" t="s">
        <v>970</v>
      </c>
      <c r="Z105" s="63" t="s">
        <v>888</v>
      </c>
      <c r="AA105" s="36">
        <v>3</v>
      </c>
      <c r="AB105" s="36">
        <v>293.18</v>
      </c>
      <c r="AC105" s="36">
        <f t="shared" si="22"/>
        <v>879.54</v>
      </c>
      <c r="AD105" s="36">
        <f t="shared" si="23"/>
        <v>985.0848000000001</v>
      </c>
      <c r="AE105" s="36">
        <v>3</v>
      </c>
      <c r="AF105" s="36">
        <v>293.18</v>
      </c>
      <c r="AG105" s="36">
        <f t="shared" si="24"/>
        <v>879.54</v>
      </c>
      <c r="AH105" s="36">
        <f t="shared" si="25"/>
        <v>985.0848000000001</v>
      </c>
      <c r="AI105" s="36">
        <v>3</v>
      </c>
      <c r="AJ105" s="36">
        <v>293.18</v>
      </c>
      <c r="AK105" s="36">
        <f t="shared" si="26"/>
        <v>879.54</v>
      </c>
      <c r="AL105" s="36">
        <f t="shared" si="27"/>
        <v>985.0848000000001</v>
      </c>
      <c r="AM105" s="36">
        <v>3</v>
      </c>
      <c r="AN105" s="36">
        <v>293.18</v>
      </c>
      <c r="AO105" s="36">
        <f t="shared" si="28"/>
        <v>879.54</v>
      </c>
      <c r="AP105" s="36">
        <f t="shared" si="29"/>
        <v>985.0848000000001</v>
      </c>
      <c r="AQ105" s="36"/>
      <c r="AR105" s="36"/>
      <c r="AS105" s="36">
        <f t="shared" si="30"/>
        <v>0</v>
      </c>
      <c r="AT105" s="36">
        <f t="shared" si="31"/>
        <v>0</v>
      </c>
      <c r="AU105" s="36"/>
      <c r="AV105" s="36"/>
      <c r="AW105" s="36">
        <f t="shared" si="32"/>
        <v>0</v>
      </c>
      <c r="AX105" s="36">
        <f t="shared" si="33"/>
        <v>0</v>
      </c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>
        <f t="shared" si="34"/>
        <v>12</v>
      </c>
      <c r="EF105" s="36">
        <f t="shared" si="35"/>
        <v>3518.16</v>
      </c>
      <c r="EG105" s="36">
        <f t="shared" si="36"/>
        <v>3940.3392000000003</v>
      </c>
      <c r="EH105" s="37" t="s">
        <v>1534</v>
      </c>
      <c r="EI105" s="63"/>
      <c r="EJ105" s="37"/>
      <c r="EK105" s="87" t="s">
        <v>1344</v>
      </c>
      <c r="EL105" s="87" t="s">
        <v>1564</v>
      </c>
      <c r="EM105" s="87" t="s">
        <v>1565</v>
      </c>
      <c r="EN105" s="87"/>
      <c r="EO105" s="87"/>
      <c r="EP105" s="87"/>
      <c r="EQ105" s="87"/>
      <c r="ER105" s="87"/>
      <c r="ES105" s="87"/>
    </row>
    <row r="106" spans="1:149" ht="19.5" customHeight="1">
      <c r="A106" s="63"/>
      <c r="B106" s="63" t="s">
        <v>1776</v>
      </c>
      <c r="C106" s="63"/>
      <c r="D106" s="29" t="s">
        <v>1863</v>
      </c>
      <c r="E106" s="63" t="s">
        <v>1535</v>
      </c>
      <c r="F106" s="63" t="s">
        <v>1536</v>
      </c>
      <c r="G106" s="63" t="s">
        <v>1537</v>
      </c>
      <c r="H106" s="63" t="s">
        <v>857</v>
      </c>
      <c r="I106" s="63"/>
      <c r="J106" s="63" t="s">
        <v>864</v>
      </c>
      <c r="K106" s="63">
        <v>58</v>
      </c>
      <c r="L106" s="63">
        <v>710000000</v>
      </c>
      <c r="M106" s="63" t="s">
        <v>1533</v>
      </c>
      <c r="N106" s="63" t="s">
        <v>1777</v>
      </c>
      <c r="O106" s="63" t="s">
        <v>359</v>
      </c>
      <c r="P106" s="63">
        <v>631010000</v>
      </c>
      <c r="Q106" s="63" t="s">
        <v>1556</v>
      </c>
      <c r="R106" s="63" t="s">
        <v>686</v>
      </c>
      <c r="S106" s="63" t="s">
        <v>1560</v>
      </c>
      <c r="T106" s="63"/>
      <c r="U106" s="63"/>
      <c r="V106" s="63">
        <v>0</v>
      </c>
      <c r="W106" s="63">
        <v>0</v>
      </c>
      <c r="X106" s="63">
        <v>100</v>
      </c>
      <c r="Y106" s="63" t="s">
        <v>970</v>
      </c>
      <c r="Z106" s="63" t="s">
        <v>888</v>
      </c>
      <c r="AA106" s="36">
        <v>6</v>
      </c>
      <c r="AB106" s="36">
        <v>293.18</v>
      </c>
      <c r="AC106" s="36">
        <f t="shared" si="22"/>
        <v>1759.08</v>
      </c>
      <c r="AD106" s="36">
        <f t="shared" si="23"/>
        <v>1970.1696000000002</v>
      </c>
      <c r="AE106" s="36">
        <v>6</v>
      </c>
      <c r="AF106" s="36">
        <v>293.18</v>
      </c>
      <c r="AG106" s="36">
        <f t="shared" si="24"/>
        <v>1759.08</v>
      </c>
      <c r="AH106" s="36">
        <f t="shared" si="25"/>
        <v>1970.1696000000002</v>
      </c>
      <c r="AI106" s="36">
        <v>6</v>
      </c>
      <c r="AJ106" s="36">
        <v>293.18</v>
      </c>
      <c r="AK106" s="36">
        <f t="shared" si="26"/>
        <v>1759.08</v>
      </c>
      <c r="AL106" s="36">
        <f t="shared" si="27"/>
        <v>1970.1696000000002</v>
      </c>
      <c r="AM106" s="36">
        <v>6</v>
      </c>
      <c r="AN106" s="36">
        <v>293.18</v>
      </c>
      <c r="AO106" s="36">
        <f t="shared" si="28"/>
        <v>1759.08</v>
      </c>
      <c r="AP106" s="36">
        <f t="shared" si="29"/>
        <v>1970.1696000000002</v>
      </c>
      <c r="AQ106" s="36"/>
      <c r="AR106" s="36"/>
      <c r="AS106" s="36">
        <f t="shared" si="30"/>
        <v>0</v>
      </c>
      <c r="AT106" s="36">
        <f t="shared" si="31"/>
        <v>0</v>
      </c>
      <c r="AU106" s="36"/>
      <c r="AV106" s="36"/>
      <c r="AW106" s="36">
        <f t="shared" si="32"/>
        <v>0</v>
      </c>
      <c r="AX106" s="36">
        <f t="shared" si="33"/>
        <v>0</v>
      </c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>
        <f t="shared" si="34"/>
        <v>24</v>
      </c>
      <c r="EF106" s="36">
        <f t="shared" si="35"/>
        <v>7036.32</v>
      </c>
      <c r="EG106" s="36">
        <f t="shared" si="36"/>
        <v>7880.678400000001</v>
      </c>
      <c r="EH106" s="37" t="s">
        <v>1534</v>
      </c>
      <c r="EI106" s="63"/>
      <c r="EJ106" s="37"/>
      <c r="EK106" s="87" t="s">
        <v>1344</v>
      </c>
      <c r="EL106" s="87" t="s">
        <v>1564</v>
      </c>
      <c r="EM106" s="87" t="s">
        <v>1565</v>
      </c>
      <c r="EN106" s="87"/>
      <c r="EO106" s="87"/>
      <c r="EP106" s="87"/>
      <c r="EQ106" s="87"/>
      <c r="ER106" s="87"/>
      <c r="ES106" s="87"/>
    </row>
    <row r="107" spans="1:149" ht="19.5" customHeight="1">
      <c r="A107" s="63"/>
      <c r="B107" s="63" t="s">
        <v>1776</v>
      </c>
      <c r="C107" s="63"/>
      <c r="D107" s="29" t="s">
        <v>1864</v>
      </c>
      <c r="E107" s="63" t="s">
        <v>1535</v>
      </c>
      <c r="F107" s="63" t="s">
        <v>1536</v>
      </c>
      <c r="G107" s="63" t="s">
        <v>1537</v>
      </c>
      <c r="H107" s="63" t="s">
        <v>857</v>
      </c>
      <c r="I107" s="63"/>
      <c r="J107" s="63" t="s">
        <v>864</v>
      </c>
      <c r="K107" s="63">
        <v>58</v>
      </c>
      <c r="L107" s="63">
        <v>710000000</v>
      </c>
      <c r="M107" s="63" t="s">
        <v>1533</v>
      </c>
      <c r="N107" s="63" t="s">
        <v>1777</v>
      </c>
      <c r="O107" s="63" t="s">
        <v>359</v>
      </c>
      <c r="P107" s="63">
        <v>396473100</v>
      </c>
      <c r="Q107" s="63" t="s">
        <v>1549</v>
      </c>
      <c r="R107" s="63" t="s">
        <v>686</v>
      </c>
      <c r="S107" s="63" t="s">
        <v>1560</v>
      </c>
      <c r="T107" s="63"/>
      <c r="U107" s="63"/>
      <c r="V107" s="63">
        <v>0</v>
      </c>
      <c r="W107" s="63">
        <v>0</v>
      </c>
      <c r="X107" s="63">
        <v>100</v>
      </c>
      <c r="Y107" s="63" t="s">
        <v>970</v>
      </c>
      <c r="Z107" s="63" t="s">
        <v>888</v>
      </c>
      <c r="AA107" s="36">
        <v>34</v>
      </c>
      <c r="AB107" s="36">
        <v>293.18</v>
      </c>
      <c r="AC107" s="36">
        <f t="shared" si="22"/>
        <v>9968.12</v>
      </c>
      <c r="AD107" s="36">
        <f t="shared" si="23"/>
        <v>11164.294400000002</v>
      </c>
      <c r="AE107" s="36">
        <v>34</v>
      </c>
      <c r="AF107" s="36">
        <v>293.18</v>
      </c>
      <c r="AG107" s="36">
        <f t="shared" si="24"/>
        <v>9968.12</v>
      </c>
      <c r="AH107" s="36">
        <f t="shared" si="25"/>
        <v>11164.294400000002</v>
      </c>
      <c r="AI107" s="36">
        <v>34</v>
      </c>
      <c r="AJ107" s="36">
        <v>293.18</v>
      </c>
      <c r="AK107" s="36">
        <f t="shared" si="26"/>
        <v>9968.12</v>
      </c>
      <c r="AL107" s="36">
        <f t="shared" si="27"/>
        <v>11164.294400000002</v>
      </c>
      <c r="AM107" s="36">
        <v>34</v>
      </c>
      <c r="AN107" s="36">
        <v>293.18</v>
      </c>
      <c r="AO107" s="36">
        <f t="shared" si="28"/>
        <v>9968.12</v>
      </c>
      <c r="AP107" s="36">
        <f t="shared" si="29"/>
        <v>11164.294400000002</v>
      </c>
      <c r="AQ107" s="36"/>
      <c r="AR107" s="36"/>
      <c r="AS107" s="36">
        <f t="shared" si="30"/>
        <v>0</v>
      </c>
      <c r="AT107" s="36">
        <f t="shared" si="31"/>
        <v>0</v>
      </c>
      <c r="AU107" s="36"/>
      <c r="AV107" s="36"/>
      <c r="AW107" s="36">
        <f t="shared" si="32"/>
        <v>0</v>
      </c>
      <c r="AX107" s="36">
        <f t="shared" si="33"/>
        <v>0</v>
      </c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>
        <f t="shared" si="34"/>
        <v>136</v>
      </c>
      <c r="EF107" s="36">
        <f t="shared" si="35"/>
        <v>39872.48</v>
      </c>
      <c r="EG107" s="36">
        <f t="shared" si="36"/>
        <v>44657.17760000001</v>
      </c>
      <c r="EH107" s="37" t="s">
        <v>1534</v>
      </c>
      <c r="EI107" s="63"/>
      <c r="EJ107" s="37"/>
      <c r="EK107" s="87" t="s">
        <v>1344</v>
      </c>
      <c r="EL107" s="87" t="s">
        <v>1564</v>
      </c>
      <c r="EM107" s="87" t="s">
        <v>1565</v>
      </c>
      <c r="EN107" s="87"/>
      <c r="EO107" s="87"/>
      <c r="EP107" s="87"/>
      <c r="EQ107" s="87"/>
      <c r="ER107" s="87"/>
      <c r="ES107" s="87"/>
    </row>
    <row r="108" spans="1:149" ht="19.5" customHeight="1">
      <c r="A108" s="63"/>
      <c r="B108" s="63" t="s">
        <v>1776</v>
      </c>
      <c r="C108" s="63"/>
      <c r="D108" s="29" t="s">
        <v>1865</v>
      </c>
      <c r="E108" s="63" t="s">
        <v>1535</v>
      </c>
      <c r="F108" s="63" t="s">
        <v>1536</v>
      </c>
      <c r="G108" s="63" t="s">
        <v>1537</v>
      </c>
      <c r="H108" s="63" t="s">
        <v>857</v>
      </c>
      <c r="I108" s="63"/>
      <c r="J108" s="63" t="s">
        <v>864</v>
      </c>
      <c r="K108" s="63">
        <v>58</v>
      </c>
      <c r="L108" s="63">
        <v>710000000</v>
      </c>
      <c r="M108" s="63" t="s">
        <v>1533</v>
      </c>
      <c r="N108" s="63" t="s">
        <v>1777</v>
      </c>
      <c r="O108" s="63" t="s">
        <v>359</v>
      </c>
      <c r="P108" s="63">
        <v>552210000</v>
      </c>
      <c r="Q108" s="63" t="s">
        <v>1547</v>
      </c>
      <c r="R108" s="63" t="s">
        <v>686</v>
      </c>
      <c r="S108" s="63" t="s">
        <v>1560</v>
      </c>
      <c r="T108" s="63"/>
      <c r="U108" s="63"/>
      <c r="V108" s="63">
        <v>0</v>
      </c>
      <c r="W108" s="63">
        <v>0</v>
      </c>
      <c r="X108" s="63">
        <v>100</v>
      </c>
      <c r="Y108" s="63" t="s">
        <v>970</v>
      </c>
      <c r="Z108" s="63" t="s">
        <v>888</v>
      </c>
      <c r="AA108" s="36">
        <v>17</v>
      </c>
      <c r="AB108" s="36">
        <v>293.18</v>
      </c>
      <c r="AC108" s="36">
        <f t="shared" si="22"/>
        <v>4984.06</v>
      </c>
      <c r="AD108" s="36">
        <f t="shared" si="23"/>
        <v>5582.147200000001</v>
      </c>
      <c r="AE108" s="36">
        <v>17</v>
      </c>
      <c r="AF108" s="36">
        <v>293.18</v>
      </c>
      <c r="AG108" s="36">
        <f t="shared" si="24"/>
        <v>4984.06</v>
      </c>
      <c r="AH108" s="36">
        <f t="shared" si="25"/>
        <v>5582.147200000001</v>
      </c>
      <c r="AI108" s="36">
        <v>17</v>
      </c>
      <c r="AJ108" s="36">
        <v>293.18</v>
      </c>
      <c r="AK108" s="36">
        <f t="shared" si="26"/>
        <v>4984.06</v>
      </c>
      <c r="AL108" s="36">
        <f t="shared" si="27"/>
        <v>5582.147200000001</v>
      </c>
      <c r="AM108" s="36">
        <v>17</v>
      </c>
      <c r="AN108" s="36">
        <v>293.18</v>
      </c>
      <c r="AO108" s="36">
        <f t="shared" si="28"/>
        <v>4984.06</v>
      </c>
      <c r="AP108" s="36">
        <f t="shared" si="29"/>
        <v>5582.147200000001</v>
      </c>
      <c r="AQ108" s="36"/>
      <c r="AR108" s="36"/>
      <c r="AS108" s="36">
        <f t="shared" si="30"/>
        <v>0</v>
      </c>
      <c r="AT108" s="36">
        <f t="shared" si="31"/>
        <v>0</v>
      </c>
      <c r="AU108" s="36"/>
      <c r="AV108" s="36"/>
      <c r="AW108" s="36">
        <f t="shared" si="32"/>
        <v>0</v>
      </c>
      <c r="AX108" s="36">
        <f t="shared" si="33"/>
        <v>0</v>
      </c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>
        <f t="shared" si="34"/>
        <v>68</v>
      </c>
      <c r="EF108" s="36">
        <f t="shared" si="35"/>
        <v>19936.24</v>
      </c>
      <c r="EG108" s="36">
        <f t="shared" si="36"/>
        <v>22328.588800000005</v>
      </c>
      <c r="EH108" s="37" t="s">
        <v>1534</v>
      </c>
      <c r="EI108" s="63"/>
      <c r="EJ108" s="37"/>
      <c r="EK108" s="87" t="s">
        <v>1344</v>
      </c>
      <c r="EL108" s="87" t="s">
        <v>1564</v>
      </c>
      <c r="EM108" s="87" t="s">
        <v>1565</v>
      </c>
      <c r="EN108" s="87"/>
      <c r="EO108" s="87"/>
      <c r="EP108" s="87"/>
      <c r="EQ108" s="87"/>
      <c r="ER108" s="87"/>
      <c r="ES108" s="87"/>
    </row>
    <row r="109" spans="1:149" ht="19.5" customHeight="1">
      <c r="A109" s="63"/>
      <c r="B109" s="63" t="s">
        <v>1776</v>
      </c>
      <c r="C109" s="63"/>
      <c r="D109" s="29" t="s">
        <v>1866</v>
      </c>
      <c r="E109" s="63" t="s">
        <v>1535</v>
      </c>
      <c r="F109" s="63" t="s">
        <v>1536</v>
      </c>
      <c r="G109" s="63" t="s">
        <v>1537</v>
      </c>
      <c r="H109" s="63" t="s">
        <v>857</v>
      </c>
      <c r="I109" s="63"/>
      <c r="J109" s="63" t="s">
        <v>864</v>
      </c>
      <c r="K109" s="63">
        <v>58</v>
      </c>
      <c r="L109" s="63">
        <v>710000000</v>
      </c>
      <c r="M109" s="63" t="s">
        <v>1533</v>
      </c>
      <c r="N109" s="63" t="s">
        <v>1777</v>
      </c>
      <c r="O109" s="63" t="s">
        <v>359</v>
      </c>
      <c r="P109" s="63">
        <v>551010000</v>
      </c>
      <c r="Q109" s="63" t="s">
        <v>1548</v>
      </c>
      <c r="R109" s="63" t="s">
        <v>686</v>
      </c>
      <c r="S109" s="63" t="s">
        <v>1560</v>
      </c>
      <c r="T109" s="63"/>
      <c r="U109" s="63"/>
      <c r="V109" s="63">
        <v>0</v>
      </c>
      <c r="W109" s="63">
        <v>0</v>
      </c>
      <c r="X109" s="63">
        <v>100</v>
      </c>
      <c r="Y109" s="63" t="s">
        <v>970</v>
      </c>
      <c r="Z109" s="63" t="s">
        <v>888</v>
      </c>
      <c r="AA109" s="36">
        <v>6</v>
      </c>
      <c r="AB109" s="36">
        <v>293.18</v>
      </c>
      <c r="AC109" s="36">
        <f t="shared" si="22"/>
        <v>1759.08</v>
      </c>
      <c r="AD109" s="36">
        <f t="shared" si="23"/>
        <v>1970.1696000000002</v>
      </c>
      <c r="AE109" s="36">
        <v>6</v>
      </c>
      <c r="AF109" s="36">
        <v>293.18</v>
      </c>
      <c r="AG109" s="36">
        <f t="shared" si="24"/>
        <v>1759.08</v>
      </c>
      <c r="AH109" s="36">
        <f t="shared" si="25"/>
        <v>1970.1696000000002</v>
      </c>
      <c r="AI109" s="36">
        <v>6</v>
      </c>
      <c r="AJ109" s="36">
        <v>293.18</v>
      </c>
      <c r="AK109" s="36">
        <f t="shared" si="26"/>
        <v>1759.08</v>
      </c>
      <c r="AL109" s="36">
        <f t="shared" si="27"/>
        <v>1970.1696000000002</v>
      </c>
      <c r="AM109" s="36">
        <v>6</v>
      </c>
      <c r="AN109" s="36">
        <v>293.18</v>
      </c>
      <c r="AO109" s="36">
        <f t="shared" si="28"/>
        <v>1759.08</v>
      </c>
      <c r="AP109" s="36">
        <f t="shared" si="29"/>
        <v>1970.1696000000002</v>
      </c>
      <c r="AQ109" s="36"/>
      <c r="AR109" s="36"/>
      <c r="AS109" s="36">
        <f t="shared" si="30"/>
        <v>0</v>
      </c>
      <c r="AT109" s="36">
        <f t="shared" si="31"/>
        <v>0</v>
      </c>
      <c r="AU109" s="36"/>
      <c r="AV109" s="36"/>
      <c r="AW109" s="36">
        <f t="shared" si="32"/>
        <v>0</v>
      </c>
      <c r="AX109" s="36">
        <f t="shared" si="33"/>
        <v>0</v>
      </c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>
        <f t="shared" si="34"/>
        <v>24</v>
      </c>
      <c r="EF109" s="36">
        <f t="shared" si="35"/>
        <v>7036.32</v>
      </c>
      <c r="EG109" s="36">
        <f t="shared" si="36"/>
        <v>7880.678400000001</v>
      </c>
      <c r="EH109" s="37" t="s">
        <v>1534</v>
      </c>
      <c r="EI109" s="63"/>
      <c r="EJ109" s="37"/>
      <c r="EK109" s="87" t="s">
        <v>1344</v>
      </c>
      <c r="EL109" s="87" t="s">
        <v>1564</v>
      </c>
      <c r="EM109" s="87" t="s">
        <v>1565</v>
      </c>
      <c r="EN109" s="87"/>
      <c r="EO109" s="87"/>
      <c r="EP109" s="87"/>
      <c r="EQ109" s="87"/>
      <c r="ER109" s="87"/>
      <c r="ES109" s="87"/>
    </row>
    <row r="110" spans="1:149" ht="19.5" customHeight="1">
      <c r="A110" s="63"/>
      <c r="B110" s="63" t="s">
        <v>1776</v>
      </c>
      <c r="C110" s="63"/>
      <c r="D110" s="29" t="s">
        <v>1867</v>
      </c>
      <c r="E110" s="63" t="s">
        <v>1535</v>
      </c>
      <c r="F110" s="63" t="s">
        <v>1536</v>
      </c>
      <c r="G110" s="63" t="s">
        <v>1537</v>
      </c>
      <c r="H110" s="63" t="s">
        <v>857</v>
      </c>
      <c r="I110" s="63"/>
      <c r="J110" s="63" t="s">
        <v>864</v>
      </c>
      <c r="K110" s="63">
        <v>58</v>
      </c>
      <c r="L110" s="63">
        <v>710000000</v>
      </c>
      <c r="M110" s="63" t="s">
        <v>1533</v>
      </c>
      <c r="N110" s="63" t="s">
        <v>1777</v>
      </c>
      <c r="O110" s="63" t="s">
        <v>359</v>
      </c>
      <c r="P110" s="63">
        <v>351610000</v>
      </c>
      <c r="Q110" s="63" t="s">
        <v>1545</v>
      </c>
      <c r="R110" s="63" t="s">
        <v>686</v>
      </c>
      <c r="S110" s="63" t="s">
        <v>1560</v>
      </c>
      <c r="T110" s="63"/>
      <c r="U110" s="63"/>
      <c r="V110" s="63">
        <v>0</v>
      </c>
      <c r="W110" s="63">
        <v>0</v>
      </c>
      <c r="X110" s="63">
        <v>100</v>
      </c>
      <c r="Y110" s="63" t="s">
        <v>970</v>
      </c>
      <c r="Z110" s="63" t="s">
        <v>888</v>
      </c>
      <c r="AA110" s="36">
        <v>24</v>
      </c>
      <c r="AB110" s="36">
        <v>293.18</v>
      </c>
      <c r="AC110" s="36">
        <f t="shared" si="22"/>
        <v>7036.32</v>
      </c>
      <c r="AD110" s="36">
        <f t="shared" si="23"/>
        <v>7880.678400000001</v>
      </c>
      <c r="AE110" s="36">
        <v>24</v>
      </c>
      <c r="AF110" s="36">
        <v>293.18</v>
      </c>
      <c r="AG110" s="36">
        <f t="shared" si="24"/>
        <v>7036.32</v>
      </c>
      <c r="AH110" s="36">
        <f t="shared" si="25"/>
        <v>7880.678400000001</v>
      </c>
      <c r="AI110" s="36">
        <v>24</v>
      </c>
      <c r="AJ110" s="36">
        <v>293.18</v>
      </c>
      <c r="AK110" s="36">
        <f t="shared" si="26"/>
        <v>7036.32</v>
      </c>
      <c r="AL110" s="36">
        <f t="shared" si="27"/>
        <v>7880.678400000001</v>
      </c>
      <c r="AM110" s="36">
        <v>24</v>
      </c>
      <c r="AN110" s="36">
        <v>293.18</v>
      </c>
      <c r="AO110" s="36">
        <f t="shared" si="28"/>
        <v>7036.32</v>
      </c>
      <c r="AP110" s="36">
        <f t="shared" si="29"/>
        <v>7880.678400000001</v>
      </c>
      <c r="AQ110" s="36"/>
      <c r="AR110" s="36"/>
      <c r="AS110" s="36">
        <f t="shared" si="30"/>
        <v>0</v>
      </c>
      <c r="AT110" s="36">
        <f t="shared" si="31"/>
        <v>0</v>
      </c>
      <c r="AU110" s="36"/>
      <c r="AV110" s="36"/>
      <c r="AW110" s="36">
        <f t="shared" si="32"/>
        <v>0</v>
      </c>
      <c r="AX110" s="36">
        <f t="shared" si="33"/>
        <v>0</v>
      </c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>
        <f t="shared" si="34"/>
        <v>96</v>
      </c>
      <c r="EF110" s="36">
        <f t="shared" si="35"/>
        <v>28145.28</v>
      </c>
      <c r="EG110" s="36">
        <f t="shared" si="36"/>
        <v>31522.713600000003</v>
      </c>
      <c r="EH110" s="37" t="s">
        <v>1534</v>
      </c>
      <c r="EI110" s="63"/>
      <c r="EJ110" s="37"/>
      <c r="EK110" s="87" t="s">
        <v>1344</v>
      </c>
      <c r="EL110" s="87" t="s">
        <v>1564</v>
      </c>
      <c r="EM110" s="87" t="s">
        <v>1565</v>
      </c>
      <c r="EN110" s="87"/>
      <c r="EO110" s="87"/>
      <c r="EP110" s="87"/>
      <c r="EQ110" s="87"/>
      <c r="ER110" s="87"/>
      <c r="ES110" s="87"/>
    </row>
    <row r="111" spans="1:149" ht="19.5" customHeight="1">
      <c r="A111" s="63"/>
      <c r="B111" s="63" t="s">
        <v>1776</v>
      </c>
      <c r="C111" s="63"/>
      <c r="D111" s="29" t="s">
        <v>1868</v>
      </c>
      <c r="E111" s="63" t="s">
        <v>1535</v>
      </c>
      <c r="F111" s="63" t="s">
        <v>1536</v>
      </c>
      <c r="G111" s="63" t="s">
        <v>1537</v>
      </c>
      <c r="H111" s="63" t="s">
        <v>857</v>
      </c>
      <c r="I111" s="63"/>
      <c r="J111" s="63" t="s">
        <v>864</v>
      </c>
      <c r="K111" s="63">
        <v>58</v>
      </c>
      <c r="L111" s="63">
        <v>710000000</v>
      </c>
      <c r="M111" s="63" t="s">
        <v>1533</v>
      </c>
      <c r="N111" s="63" t="s">
        <v>1777</v>
      </c>
      <c r="O111" s="63" t="s">
        <v>359</v>
      </c>
      <c r="P111" s="63">
        <v>354400000</v>
      </c>
      <c r="Q111" s="63" t="s">
        <v>1546</v>
      </c>
      <c r="R111" s="63" t="s">
        <v>686</v>
      </c>
      <c r="S111" s="63" t="s">
        <v>1560</v>
      </c>
      <c r="T111" s="63"/>
      <c r="U111" s="63"/>
      <c r="V111" s="63">
        <v>0</v>
      </c>
      <c r="W111" s="63">
        <v>0</v>
      </c>
      <c r="X111" s="63">
        <v>100</v>
      </c>
      <c r="Y111" s="63" t="s">
        <v>970</v>
      </c>
      <c r="Z111" s="63" t="s">
        <v>888</v>
      </c>
      <c r="AA111" s="36">
        <v>82</v>
      </c>
      <c r="AB111" s="36">
        <v>293.18</v>
      </c>
      <c r="AC111" s="36">
        <f t="shared" si="22"/>
        <v>24040.760000000002</v>
      </c>
      <c r="AD111" s="36">
        <f t="shared" si="23"/>
        <v>26925.651200000004</v>
      </c>
      <c r="AE111" s="36">
        <v>82</v>
      </c>
      <c r="AF111" s="36">
        <v>293.18</v>
      </c>
      <c r="AG111" s="36">
        <f t="shared" si="24"/>
        <v>24040.760000000002</v>
      </c>
      <c r="AH111" s="36">
        <f t="shared" si="25"/>
        <v>26925.651200000004</v>
      </c>
      <c r="AI111" s="36">
        <v>82</v>
      </c>
      <c r="AJ111" s="36">
        <v>293.18</v>
      </c>
      <c r="AK111" s="36">
        <f t="shared" si="26"/>
        <v>24040.760000000002</v>
      </c>
      <c r="AL111" s="36">
        <f t="shared" si="27"/>
        <v>26925.651200000004</v>
      </c>
      <c r="AM111" s="36">
        <v>82</v>
      </c>
      <c r="AN111" s="36">
        <v>293.18</v>
      </c>
      <c r="AO111" s="36">
        <f t="shared" si="28"/>
        <v>24040.760000000002</v>
      </c>
      <c r="AP111" s="36">
        <f t="shared" si="29"/>
        <v>26925.651200000004</v>
      </c>
      <c r="AQ111" s="36"/>
      <c r="AR111" s="36"/>
      <c r="AS111" s="36">
        <f t="shared" si="30"/>
        <v>0</v>
      </c>
      <c r="AT111" s="36">
        <f t="shared" si="31"/>
        <v>0</v>
      </c>
      <c r="AU111" s="36"/>
      <c r="AV111" s="36"/>
      <c r="AW111" s="36">
        <f t="shared" si="32"/>
        <v>0</v>
      </c>
      <c r="AX111" s="36">
        <f t="shared" si="33"/>
        <v>0</v>
      </c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>
        <f t="shared" si="34"/>
        <v>328</v>
      </c>
      <c r="EF111" s="36">
        <f t="shared" si="35"/>
        <v>96163.04000000001</v>
      </c>
      <c r="EG111" s="36">
        <f t="shared" si="36"/>
        <v>107702.60480000002</v>
      </c>
      <c r="EH111" s="37" t="s">
        <v>1534</v>
      </c>
      <c r="EI111" s="63"/>
      <c r="EJ111" s="37"/>
      <c r="EK111" s="87" t="s">
        <v>1344</v>
      </c>
      <c r="EL111" s="87" t="s">
        <v>1564</v>
      </c>
      <c r="EM111" s="87" t="s">
        <v>1565</v>
      </c>
      <c r="EN111" s="87"/>
      <c r="EO111" s="87"/>
      <c r="EP111" s="87"/>
      <c r="EQ111" s="87"/>
      <c r="ER111" s="87"/>
      <c r="ES111" s="87"/>
    </row>
    <row r="112" spans="1:149" ht="19.5" customHeight="1">
      <c r="A112" s="63"/>
      <c r="B112" s="63" t="s">
        <v>1776</v>
      </c>
      <c r="C112" s="63"/>
      <c r="D112" s="29" t="s">
        <v>1869</v>
      </c>
      <c r="E112" s="63" t="s">
        <v>1535</v>
      </c>
      <c r="F112" s="63" t="s">
        <v>1536</v>
      </c>
      <c r="G112" s="63" t="s">
        <v>1537</v>
      </c>
      <c r="H112" s="63" t="s">
        <v>857</v>
      </c>
      <c r="I112" s="63"/>
      <c r="J112" s="63" t="s">
        <v>864</v>
      </c>
      <c r="K112" s="63">
        <v>58</v>
      </c>
      <c r="L112" s="63">
        <v>710000000</v>
      </c>
      <c r="M112" s="63" t="s">
        <v>1533</v>
      </c>
      <c r="N112" s="63" t="s">
        <v>1777</v>
      </c>
      <c r="O112" s="63" t="s">
        <v>359</v>
      </c>
      <c r="P112" s="63">
        <v>351010000</v>
      </c>
      <c r="Q112" s="63" t="s">
        <v>1544</v>
      </c>
      <c r="R112" s="63" t="s">
        <v>686</v>
      </c>
      <c r="S112" s="63" t="s">
        <v>1560</v>
      </c>
      <c r="T112" s="63"/>
      <c r="U112" s="63"/>
      <c r="V112" s="63">
        <v>0</v>
      </c>
      <c r="W112" s="63">
        <v>0</v>
      </c>
      <c r="X112" s="63">
        <v>100</v>
      </c>
      <c r="Y112" s="63" t="s">
        <v>970</v>
      </c>
      <c r="Z112" s="63" t="s">
        <v>888</v>
      </c>
      <c r="AA112" s="36">
        <v>10</v>
      </c>
      <c r="AB112" s="36">
        <v>293.18</v>
      </c>
      <c r="AC112" s="36">
        <f t="shared" si="22"/>
        <v>2931.8</v>
      </c>
      <c r="AD112" s="36">
        <f t="shared" si="23"/>
        <v>3283.6160000000004</v>
      </c>
      <c r="AE112" s="36">
        <v>10</v>
      </c>
      <c r="AF112" s="36">
        <v>293.18</v>
      </c>
      <c r="AG112" s="36">
        <f t="shared" si="24"/>
        <v>2931.8</v>
      </c>
      <c r="AH112" s="36">
        <f t="shared" si="25"/>
        <v>3283.6160000000004</v>
      </c>
      <c r="AI112" s="36">
        <v>10</v>
      </c>
      <c r="AJ112" s="36">
        <v>293.18</v>
      </c>
      <c r="AK112" s="36">
        <f t="shared" si="26"/>
        <v>2931.8</v>
      </c>
      <c r="AL112" s="36">
        <f t="shared" si="27"/>
        <v>3283.6160000000004</v>
      </c>
      <c r="AM112" s="36">
        <v>10</v>
      </c>
      <c r="AN112" s="36">
        <v>293.18</v>
      </c>
      <c r="AO112" s="36">
        <f t="shared" si="28"/>
        <v>2931.8</v>
      </c>
      <c r="AP112" s="36">
        <f t="shared" si="29"/>
        <v>3283.6160000000004</v>
      </c>
      <c r="AQ112" s="36"/>
      <c r="AR112" s="36"/>
      <c r="AS112" s="36">
        <f t="shared" si="30"/>
        <v>0</v>
      </c>
      <c r="AT112" s="36">
        <f t="shared" si="31"/>
        <v>0</v>
      </c>
      <c r="AU112" s="36"/>
      <c r="AV112" s="36"/>
      <c r="AW112" s="36">
        <f t="shared" si="32"/>
        <v>0</v>
      </c>
      <c r="AX112" s="36">
        <f t="shared" si="33"/>
        <v>0</v>
      </c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>
        <f t="shared" si="34"/>
        <v>40</v>
      </c>
      <c r="EF112" s="36">
        <f t="shared" si="35"/>
        <v>11727.2</v>
      </c>
      <c r="EG112" s="36">
        <f t="shared" si="36"/>
        <v>13134.464000000002</v>
      </c>
      <c r="EH112" s="37" t="s">
        <v>1534</v>
      </c>
      <c r="EI112" s="63"/>
      <c r="EJ112" s="37"/>
      <c r="EK112" s="87" t="s">
        <v>1344</v>
      </c>
      <c r="EL112" s="87" t="s">
        <v>1564</v>
      </c>
      <c r="EM112" s="87" t="s">
        <v>1565</v>
      </c>
      <c r="EN112" s="87"/>
      <c r="EO112" s="87"/>
      <c r="EP112" s="87"/>
      <c r="EQ112" s="87"/>
      <c r="ER112" s="87"/>
      <c r="ES112" s="87"/>
    </row>
    <row r="113" spans="1:149" ht="19.5" customHeight="1">
      <c r="A113" s="63"/>
      <c r="B113" s="63" t="s">
        <v>1776</v>
      </c>
      <c r="C113" s="63"/>
      <c r="D113" s="29" t="s">
        <v>1870</v>
      </c>
      <c r="E113" s="63" t="s">
        <v>1535</v>
      </c>
      <c r="F113" s="63" t="s">
        <v>1536</v>
      </c>
      <c r="G113" s="63" t="s">
        <v>1537</v>
      </c>
      <c r="H113" s="63" t="s">
        <v>857</v>
      </c>
      <c r="I113" s="63"/>
      <c r="J113" s="63" t="s">
        <v>864</v>
      </c>
      <c r="K113" s="63">
        <v>58</v>
      </c>
      <c r="L113" s="63">
        <v>710000000</v>
      </c>
      <c r="M113" s="63" t="s">
        <v>1533</v>
      </c>
      <c r="N113" s="63" t="s">
        <v>1777</v>
      </c>
      <c r="O113" s="63" t="s">
        <v>359</v>
      </c>
      <c r="P113" s="63" t="s">
        <v>1586</v>
      </c>
      <c r="Q113" s="63" t="s">
        <v>1555</v>
      </c>
      <c r="R113" s="63" t="s">
        <v>686</v>
      </c>
      <c r="S113" s="63" t="s">
        <v>1560</v>
      </c>
      <c r="T113" s="63"/>
      <c r="U113" s="63"/>
      <c r="V113" s="63">
        <v>0</v>
      </c>
      <c r="W113" s="63">
        <v>0</v>
      </c>
      <c r="X113" s="63">
        <v>100</v>
      </c>
      <c r="Y113" s="63" t="s">
        <v>970</v>
      </c>
      <c r="Z113" s="63" t="s">
        <v>888</v>
      </c>
      <c r="AA113" s="36">
        <v>11</v>
      </c>
      <c r="AB113" s="36">
        <v>293.18</v>
      </c>
      <c r="AC113" s="36">
        <f t="shared" si="22"/>
        <v>3224.98</v>
      </c>
      <c r="AD113" s="36">
        <f t="shared" si="23"/>
        <v>3611.9776</v>
      </c>
      <c r="AE113" s="36">
        <v>11</v>
      </c>
      <c r="AF113" s="36">
        <v>293.18</v>
      </c>
      <c r="AG113" s="36">
        <f t="shared" si="24"/>
        <v>3224.98</v>
      </c>
      <c r="AH113" s="36">
        <f t="shared" si="25"/>
        <v>3611.9776</v>
      </c>
      <c r="AI113" s="36">
        <v>11</v>
      </c>
      <c r="AJ113" s="36">
        <v>293.18</v>
      </c>
      <c r="AK113" s="36">
        <f t="shared" si="26"/>
        <v>3224.98</v>
      </c>
      <c r="AL113" s="36">
        <f t="shared" si="27"/>
        <v>3611.9776</v>
      </c>
      <c r="AM113" s="36">
        <v>11</v>
      </c>
      <c r="AN113" s="36">
        <v>293.18</v>
      </c>
      <c r="AO113" s="36">
        <f t="shared" si="28"/>
        <v>3224.98</v>
      </c>
      <c r="AP113" s="36">
        <f t="shared" si="29"/>
        <v>3611.9776</v>
      </c>
      <c r="AQ113" s="36"/>
      <c r="AR113" s="36"/>
      <c r="AS113" s="36">
        <f t="shared" si="30"/>
        <v>0</v>
      </c>
      <c r="AT113" s="36">
        <f t="shared" si="31"/>
        <v>0</v>
      </c>
      <c r="AU113" s="36"/>
      <c r="AV113" s="36"/>
      <c r="AW113" s="36">
        <f t="shared" si="32"/>
        <v>0</v>
      </c>
      <c r="AX113" s="36">
        <f t="shared" si="33"/>
        <v>0</v>
      </c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>
        <f t="shared" si="34"/>
        <v>44</v>
      </c>
      <c r="EF113" s="36">
        <f t="shared" si="35"/>
        <v>12899.92</v>
      </c>
      <c r="EG113" s="36">
        <f t="shared" si="36"/>
        <v>14447.9104</v>
      </c>
      <c r="EH113" s="37" t="s">
        <v>1534</v>
      </c>
      <c r="EI113" s="63"/>
      <c r="EJ113" s="37"/>
      <c r="EK113" s="87" t="s">
        <v>1344</v>
      </c>
      <c r="EL113" s="87" t="s">
        <v>1564</v>
      </c>
      <c r="EM113" s="87" t="s">
        <v>1565</v>
      </c>
      <c r="EN113" s="87"/>
      <c r="EO113" s="87"/>
      <c r="EP113" s="87"/>
      <c r="EQ113" s="87"/>
      <c r="ER113" s="87"/>
      <c r="ES113" s="87"/>
    </row>
    <row r="114" spans="1:149" ht="19.5" customHeight="1">
      <c r="A114" s="63"/>
      <c r="B114" s="63" t="s">
        <v>1776</v>
      </c>
      <c r="C114" s="63"/>
      <c r="D114" s="29" t="s">
        <v>1871</v>
      </c>
      <c r="E114" s="63" t="s">
        <v>1535</v>
      </c>
      <c r="F114" s="63" t="s">
        <v>1536</v>
      </c>
      <c r="G114" s="63" t="s">
        <v>1537</v>
      </c>
      <c r="H114" s="63" t="s">
        <v>857</v>
      </c>
      <c r="I114" s="63"/>
      <c r="J114" s="63" t="s">
        <v>864</v>
      </c>
      <c r="K114" s="63">
        <v>58</v>
      </c>
      <c r="L114" s="63">
        <v>710000000</v>
      </c>
      <c r="M114" s="63" t="s">
        <v>1533</v>
      </c>
      <c r="N114" s="63" t="s">
        <v>1777</v>
      </c>
      <c r="O114" s="63" t="s">
        <v>359</v>
      </c>
      <c r="P114" s="63">
        <v>111010000</v>
      </c>
      <c r="Q114" s="63" t="s">
        <v>1543</v>
      </c>
      <c r="R114" s="63" t="s">
        <v>686</v>
      </c>
      <c r="S114" s="63" t="s">
        <v>1560</v>
      </c>
      <c r="T114" s="63"/>
      <c r="U114" s="63"/>
      <c r="V114" s="63">
        <v>0</v>
      </c>
      <c r="W114" s="63">
        <v>0</v>
      </c>
      <c r="X114" s="63">
        <v>100</v>
      </c>
      <c r="Y114" s="63" t="s">
        <v>970</v>
      </c>
      <c r="Z114" s="63" t="s">
        <v>888</v>
      </c>
      <c r="AA114" s="36">
        <v>23</v>
      </c>
      <c r="AB114" s="36">
        <v>293.18</v>
      </c>
      <c r="AC114" s="36">
        <f t="shared" si="22"/>
        <v>6743.14</v>
      </c>
      <c r="AD114" s="36">
        <f t="shared" si="23"/>
        <v>7552.316800000001</v>
      </c>
      <c r="AE114" s="36">
        <v>23</v>
      </c>
      <c r="AF114" s="36">
        <v>293.18</v>
      </c>
      <c r="AG114" s="36">
        <f t="shared" si="24"/>
        <v>6743.14</v>
      </c>
      <c r="AH114" s="36">
        <f t="shared" si="25"/>
        <v>7552.316800000001</v>
      </c>
      <c r="AI114" s="36">
        <v>23</v>
      </c>
      <c r="AJ114" s="36">
        <v>293.18</v>
      </c>
      <c r="AK114" s="36">
        <f t="shared" si="26"/>
        <v>6743.14</v>
      </c>
      <c r="AL114" s="36">
        <f t="shared" si="27"/>
        <v>7552.316800000001</v>
      </c>
      <c r="AM114" s="36">
        <v>23</v>
      </c>
      <c r="AN114" s="36">
        <v>293.18</v>
      </c>
      <c r="AO114" s="36">
        <f t="shared" si="28"/>
        <v>6743.14</v>
      </c>
      <c r="AP114" s="36">
        <f t="shared" si="29"/>
        <v>7552.316800000001</v>
      </c>
      <c r="AQ114" s="36"/>
      <c r="AR114" s="36"/>
      <c r="AS114" s="36">
        <f t="shared" si="30"/>
        <v>0</v>
      </c>
      <c r="AT114" s="36">
        <f t="shared" si="31"/>
        <v>0</v>
      </c>
      <c r="AU114" s="36"/>
      <c r="AV114" s="36"/>
      <c r="AW114" s="36">
        <f t="shared" si="32"/>
        <v>0</v>
      </c>
      <c r="AX114" s="36">
        <f t="shared" si="33"/>
        <v>0</v>
      </c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>
        <f t="shared" si="34"/>
        <v>92</v>
      </c>
      <c r="EF114" s="36">
        <f t="shared" si="35"/>
        <v>26972.56</v>
      </c>
      <c r="EG114" s="36">
        <f t="shared" si="36"/>
        <v>30209.267200000006</v>
      </c>
      <c r="EH114" s="37" t="s">
        <v>1534</v>
      </c>
      <c r="EI114" s="63"/>
      <c r="EJ114" s="37"/>
      <c r="EK114" s="87" t="s">
        <v>1344</v>
      </c>
      <c r="EL114" s="87" t="s">
        <v>1564</v>
      </c>
      <c r="EM114" s="87" t="s">
        <v>1565</v>
      </c>
      <c r="EN114" s="87"/>
      <c r="EO114" s="87"/>
      <c r="EP114" s="87"/>
      <c r="EQ114" s="87"/>
      <c r="ER114" s="87"/>
      <c r="ES114" s="87"/>
    </row>
    <row r="115" spans="1:149" ht="19.5" customHeight="1">
      <c r="A115" s="63"/>
      <c r="B115" s="63" t="s">
        <v>1776</v>
      </c>
      <c r="C115" s="63"/>
      <c r="D115" s="29" t="s">
        <v>1872</v>
      </c>
      <c r="E115" s="63" t="s">
        <v>1535</v>
      </c>
      <c r="F115" s="63" t="s">
        <v>1536</v>
      </c>
      <c r="G115" s="63" t="s">
        <v>1537</v>
      </c>
      <c r="H115" s="63" t="s">
        <v>857</v>
      </c>
      <c r="I115" s="63"/>
      <c r="J115" s="63" t="s">
        <v>864</v>
      </c>
      <c r="K115" s="63">
        <v>58</v>
      </c>
      <c r="L115" s="63">
        <v>710000000</v>
      </c>
      <c r="M115" s="63" t="s">
        <v>1533</v>
      </c>
      <c r="N115" s="63" t="s">
        <v>1777</v>
      </c>
      <c r="O115" s="63" t="s">
        <v>359</v>
      </c>
      <c r="P115" s="63" t="s">
        <v>1584</v>
      </c>
      <c r="Q115" s="63" t="s">
        <v>1542</v>
      </c>
      <c r="R115" s="63" t="s">
        <v>686</v>
      </c>
      <c r="S115" s="63" t="s">
        <v>1560</v>
      </c>
      <c r="T115" s="63"/>
      <c r="U115" s="63"/>
      <c r="V115" s="63">
        <v>0</v>
      </c>
      <c r="W115" s="63">
        <v>0</v>
      </c>
      <c r="X115" s="63">
        <v>100</v>
      </c>
      <c r="Y115" s="63" t="s">
        <v>970</v>
      </c>
      <c r="Z115" s="63" t="s">
        <v>888</v>
      </c>
      <c r="AA115" s="36">
        <v>11</v>
      </c>
      <c r="AB115" s="36">
        <v>293.18</v>
      </c>
      <c r="AC115" s="36">
        <f t="shared" si="22"/>
        <v>3224.98</v>
      </c>
      <c r="AD115" s="36">
        <f t="shared" si="23"/>
        <v>3611.9776</v>
      </c>
      <c r="AE115" s="36">
        <v>11</v>
      </c>
      <c r="AF115" s="36">
        <v>293.18</v>
      </c>
      <c r="AG115" s="36">
        <f t="shared" si="24"/>
        <v>3224.98</v>
      </c>
      <c r="AH115" s="36">
        <f t="shared" si="25"/>
        <v>3611.9776</v>
      </c>
      <c r="AI115" s="36">
        <v>11</v>
      </c>
      <c r="AJ115" s="36">
        <v>293.18</v>
      </c>
      <c r="AK115" s="36">
        <f t="shared" si="26"/>
        <v>3224.98</v>
      </c>
      <c r="AL115" s="36">
        <f t="shared" si="27"/>
        <v>3611.9776</v>
      </c>
      <c r="AM115" s="36">
        <v>11</v>
      </c>
      <c r="AN115" s="36">
        <v>293.18</v>
      </c>
      <c r="AO115" s="36">
        <f t="shared" si="28"/>
        <v>3224.98</v>
      </c>
      <c r="AP115" s="36">
        <f t="shared" si="29"/>
        <v>3611.9776</v>
      </c>
      <c r="AQ115" s="36"/>
      <c r="AR115" s="36"/>
      <c r="AS115" s="36">
        <f t="shared" si="30"/>
        <v>0</v>
      </c>
      <c r="AT115" s="36">
        <f t="shared" si="31"/>
        <v>0</v>
      </c>
      <c r="AU115" s="36"/>
      <c r="AV115" s="36"/>
      <c r="AW115" s="36">
        <f t="shared" si="32"/>
        <v>0</v>
      </c>
      <c r="AX115" s="36">
        <f t="shared" si="33"/>
        <v>0</v>
      </c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>
        <f t="shared" si="34"/>
        <v>44</v>
      </c>
      <c r="EF115" s="36">
        <f t="shared" si="35"/>
        <v>12899.92</v>
      </c>
      <c r="EG115" s="36">
        <f t="shared" si="36"/>
        <v>14447.9104</v>
      </c>
      <c r="EH115" s="37" t="s">
        <v>1534</v>
      </c>
      <c r="EI115" s="63"/>
      <c r="EJ115" s="37"/>
      <c r="EK115" s="87" t="s">
        <v>1344</v>
      </c>
      <c r="EL115" s="87" t="s">
        <v>1564</v>
      </c>
      <c r="EM115" s="87" t="s">
        <v>1565</v>
      </c>
      <c r="EN115" s="87"/>
      <c r="EO115" s="87"/>
      <c r="EP115" s="87"/>
      <c r="EQ115" s="87"/>
      <c r="ER115" s="87"/>
      <c r="ES115" s="87"/>
    </row>
    <row r="116" spans="1:149" ht="19.5" customHeight="1">
      <c r="A116" s="63"/>
      <c r="B116" s="63" t="s">
        <v>1776</v>
      </c>
      <c r="C116" s="63"/>
      <c r="D116" s="29" t="s">
        <v>1873</v>
      </c>
      <c r="E116" s="63" t="s">
        <v>1535</v>
      </c>
      <c r="F116" s="63" t="s">
        <v>1536</v>
      </c>
      <c r="G116" s="63" t="s">
        <v>1537</v>
      </c>
      <c r="H116" s="63" t="s">
        <v>857</v>
      </c>
      <c r="I116" s="63"/>
      <c r="J116" s="63" t="s">
        <v>864</v>
      </c>
      <c r="K116" s="63">
        <v>58</v>
      </c>
      <c r="L116" s="63">
        <v>710000000</v>
      </c>
      <c r="M116" s="63" t="s">
        <v>1533</v>
      </c>
      <c r="N116" s="63" t="s">
        <v>1777</v>
      </c>
      <c r="O116" s="63" t="s">
        <v>359</v>
      </c>
      <c r="P116" s="63">
        <v>511610000</v>
      </c>
      <c r="Q116" s="63" t="s">
        <v>1552</v>
      </c>
      <c r="R116" s="63" t="s">
        <v>686</v>
      </c>
      <c r="S116" s="63" t="s">
        <v>1560</v>
      </c>
      <c r="T116" s="63"/>
      <c r="U116" s="63"/>
      <c r="V116" s="63">
        <v>0</v>
      </c>
      <c r="W116" s="63">
        <v>0</v>
      </c>
      <c r="X116" s="63">
        <v>100</v>
      </c>
      <c r="Y116" s="63" t="s">
        <v>970</v>
      </c>
      <c r="Z116" s="63" t="s">
        <v>888</v>
      </c>
      <c r="AA116" s="36">
        <v>1800</v>
      </c>
      <c r="AB116" s="36">
        <v>1195.66</v>
      </c>
      <c r="AC116" s="36">
        <f t="shared" si="22"/>
        <v>2152188</v>
      </c>
      <c r="AD116" s="36">
        <f t="shared" si="23"/>
        <v>2410450.56</v>
      </c>
      <c r="AE116" s="36">
        <v>1800</v>
      </c>
      <c r="AF116" s="36">
        <v>1195.66</v>
      </c>
      <c r="AG116" s="36">
        <f t="shared" si="24"/>
        <v>2152188</v>
      </c>
      <c r="AH116" s="36">
        <f t="shared" si="25"/>
        <v>2410450.56</v>
      </c>
      <c r="AI116" s="36">
        <v>1800</v>
      </c>
      <c r="AJ116" s="36">
        <v>1195.66</v>
      </c>
      <c r="AK116" s="36">
        <f t="shared" si="26"/>
        <v>2152188</v>
      </c>
      <c r="AL116" s="36">
        <f t="shared" si="27"/>
        <v>2410450.56</v>
      </c>
      <c r="AM116" s="36">
        <v>1800</v>
      </c>
      <c r="AN116" s="36">
        <v>1195.66</v>
      </c>
      <c r="AO116" s="36">
        <f t="shared" si="28"/>
        <v>2152188</v>
      </c>
      <c r="AP116" s="36">
        <f t="shared" si="29"/>
        <v>2410450.56</v>
      </c>
      <c r="AQ116" s="36"/>
      <c r="AR116" s="36"/>
      <c r="AS116" s="36">
        <f t="shared" si="30"/>
        <v>0</v>
      </c>
      <c r="AT116" s="36">
        <f t="shared" si="31"/>
        <v>0</v>
      </c>
      <c r="AU116" s="36"/>
      <c r="AV116" s="36"/>
      <c r="AW116" s="36">
        <f t="shared" si="32"/>
        <v>0</v>
      </c>
      <c r="AX116" s="36">
        <f t="shared" si="33"/>
        <v>0</v>
      </c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>
        <f t="shared" si="34"/>
        <v>7200</v>
      </c>
      <c r="EF116" s="36">
        <f t="shared" si="35"/>
        <v>8608752</v>
      </c>
      <c r="EG116" s="36">
        <f t="shared" si="36"/>
        <v>9641802.24</v>
      </c>
      <c r="EH116" s="37" t="s">
        <v>1534</v>
      </c>
      <c r="EI116" s="63"/>
      <c r="EJ116" s="37"/>
      <c r="EK116" s="87" t="s">
        <v>1344</v>
      </c>
      <c r="EL116" s="87" t="s">
        <v>1562</v>
      </c>
      <c r="EM116" s="87" t="s">
        <v>1563</v>
      </c>
      <c r="EN116" s="87"/>
      <c r="EO116" s="87"/>
      <c r="EP116" s="87"/>
      <c r="EQ116" s="87"/>
      <c r="ER116" s="87"/>
      <c r="ES116" s="87"/>
    </row>
    <row r="117" spans="1:149" ht="19.5" customHeight="1">
      <c r="A117" s="63"/>
      <c r="B117" s="63" t="s">
        <v>1776</v>
      </c>
      <c r="C117" s="63"/>
      <c r="D117" s="29" t="s">
        <v>1874</v>
      </c>
      <c r="E117" s="63" t="s">
        <v>1535</v>
      </c>
      <c r="F117" s="63" t="s">
        <v>1536</v>
      </c>
      <c r="G117" s="63" t="s">
        <v>1537</v>
      </c>
      <c r="H117" s="63" t="s">
        <v>857</v>
      </c>
      <c r="I117" s="63"/>
      <c r="J117" s="63" t="s">
        <v>864</v>
      </c>
      <c r="K117" s="63">
        <v>58</v>
      </c>
      <c r="L117" s="63">
        <v>710000000</v>
      </c>
      <c r="M117" s="63" t="s">
        <v>1533</v>
      </c>
      <c r="N117" s="63" t="s">
        <v>1777</v>
      </c>
      <c r="O117" s="63" t="s">
        <v>359</v>
      </c>
      <c r="P117" s="63">
        <v>316621100</v>
      </c>
      <c r="Q117" s="63" t="s">
        <v>1551</v>
      </c>
      <c r="R117" s="63" t="s">
        <v>686</v>
      </c>
      <c r="S117" s="63" t="s">
        <v>1560</v>
      </c>
      <c r="T117" s="63"/>
      <c r="U117" s="63"/>
      <c r="V117" s="63">
        <v>0</v>
      </c>
      <c r="W117" s="63">
        <v>0</v>
      </c>
      <c r="X117" s="63">
        <v>100</v>
      </c>
      <c r="Y117" s="63" t="s">
        <v>970</v>
      </c>
      <c r="Z117" s="63" t="s">
        <v>888</v>
      </c>
      <c r="AA117" s="36">
        <v>2200</v>
      </c>
      <c r="AB117" s="36">
        <v>1195.66</v>
      </c>
      <c r="AC117" s="36">
        <f t="shared" si="22"/>
        <v>2630452</v>
      </c>
      <c r="AD117" s="36">
        <f t="shared" si="23"/>
        <v>2946106.24</v>
      </c>
      <c r="AE117" s="36">
        <v>2200</v>
      </c>
      <c r="AF117" s="36">
        <v>1195.66</v>
      </c>
      <c r="AG117" s="36">
        <f t="shared" si="24"/>
        <v>2630452</v>
      </c>
      <c r="AH117" s="36">
        <f t="shared" si="25"/>
        <v>2946106.24</v>
      </c>
      <c r="AI117" s="36">
        <v>2200</v>
      </c>
      <c r="AJ117" s="36">
        <v>1195.66</v>
      </c>
      <c r="AK117" s="36">
        <f t="shared" si="26"/>
        <v>2630452</v>
      </c>
      <c r="AL117" s="36">
        <f aca="true" t="shared" si="37" ref="AL117:AL148">IF(Z117="С НДС",AK117*1.12,AK117)</f>
        <v>2946106.24</v>
      </c>
      <c r="AM117" s="36">
        <v>2200</v>
      </c>
      <c r="AN117" s="36">
        <v>1195.66</v>
      </c>
      <c r="AO117" s="36">
        <f t="shared" si="28"/>
        <v>2630452</v>
      </c>
      <c r="AP117" s="36">
        <f aca="true" t="shared" si="38" ref="AP117:AP148">IF(Z117="С НДС",AO117*1.12,AO117)</f>
        <v>2946106.24</v>
      </c>
      <c r="AQ117" s="36"/>
      <c r="AR117" s="36"/>
      <c r="AS117" s="36">
        <f t="shared" si="30"/>
        <v>0</v>
      </c>
      <c r="AT117" s="36">
        <f aca="true" t="shared" si="39" ref="AT117:AT148">IF(Z117="С НДС",AS117*1.12,AS117)</f>
        <v>0</v>
      </c>
      <c r="AU117" s="36"/>
      <c r="AV117" s="36"/>
      <c r="AW117" s="36">
        <f t="shared" si="32"/>
        <v>0</v>
      </c>
      <c r="AX117" s="36">
        <f aca="true" t="shared" si="40" ref="AX117:AX148">IF(Z117="С НДС",AW117*1.12,AW117)</f>
        <v>0</v>
      </c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>
        <f aca="true" t="shared" si="41" ref="EE117:EE148">SUM(AA117,AE117,AI117,AM117,AQ117)</f>
        <v>8800</v>
      </c>
      <c r="EF117" s="36">
        <f aca="true" t="shared" si="42" ref="EF117:EF148">SUM(AW117,AS117,AO117,AG117,AC117,AK117)</f>
        <v>10521808</v>
      </c>
      <c r="EG117" s="36">
        <f aca="true" t="shared" si="43" ref="EG117:EG148">IF(Z117="С НДС",EF117*1.12,EF117)</f>
        <v>11784424.96</v>
      </c>
      <c r="EH117" s="37" t="s">
        <v>1534</v>
      </c>
      <c r="EI117" s="63"/>
      <c r="EJ117" s="37"/>
      <c r="EK117" s="87" t="s">
        <v>1344</v>
      </c>
      <c r="EL117" s="87" t="s">
        <v>1562</v>
      </c>
      <c r="EM117" s="87" t="s">
        <v>1563</v>
      </c>
      <c r="EN117" s="87"/>
      <c r="EO117" s="87"/>
      <c r="EP117" s="87"/>
      <c r="EQ117" s="87"/>
      <c r="ER117" s="87"/>
      <c r="ES117" s="87"/>
    </row>
    <row r="118" spans="1:149" ht="19.5" customHeight="1">
      <c r="A118" s="63"/>
      <c r="B118" s="63" t="s">
        <v>1776</v>
      </c>
      <c r="C118" s="63"/>
      <c r="D118" s="29" t="s">
        <v>1875</v>
      </c>
      <c r="E118" s="63" t="s">
        <v>1535</v>
      </c>
      <c r="F118" s="63" t="s">
        <v>1536</v>
      </c>
      <c r="G118" s="63" t="s">
        <v>1537</v>
      </c>
      <c r="H118" s="63" t="s">
        <v>857</v>
      </c>
      <c r="I118" s="63"/>
      <c r="J118" s="63" t="s">
        <v>864</v>
      </c>
      <c r="K118" s="63">
        <v>58</v>
      </c>
      <c r="L118" s="63">
        <v>710000000</v>
      </c>
      <c r="M118" s="63" t="s">
        <v>1533</v>
      </c>
      <c r="N118" s="63" t="s">
        <v>1777</v>
      </c>
      <c r="O118" s="63" t="s">
        <v>359</v>
      </c>
      <c r="P118" s="63">
        <v>750000000</v>
      </c>
      <c r="Q118" s="63" t="s">
        <v>1554</v>
      </c>
      <c r="R118" s="63" t="s">
        <v>686</v>
      </c>
      <c r="S118" s="63" t="s">
        <v>1560</v>
      </c>
      <c r="T118" s="63"/>
      <c r="U118" s="63"/>
      <c r="V118" s="63">
        <v>0</v>
      </c>
      <c r="W118" s="63">
        <v>0</v>
      </c>
      <c r="X118" s="63">
        <v>100</v>
      </c>
      <c r="Y118" s="63" t="s">
        <v>970</v>
      </c>
      <c r="Z118" s="63" t="s">
        <v>888</v>
      </c>
      <c r="AA118" s="36">
        <v>600</v>
      </c>
      <c r="AB118" s="36">
        <v>1195.66</v>
      </c>
      <c r="AC118" s="36">
        <f t="shared" si="22"/>
        <v>717396</v>
      </c>
      <c r="AD118" s="36">
        <f t="shared" si="23"/>
        <v>803483.52</v>
      </c>
      <c r="AE118" s="36">
        <v>600</v>
      </c>
      <c r="AF118" s="36">
        <v>1195.66</v>
      </c>
      <c r="AG118" s="36">
        <f t="shared" si="24"/>
        <v>717396</v>
      </c>
      <c r="AH118" s="36">
        <f t="shared" si="25"/>
        <v>803483.52</v>
      </c>
      <c r="AI118" s="36">
        <v>600</v>
      </c>
      <c r="AJ118" s="36">
        <v>1195.66</v>
      </c>
      <c r="AK118" s="36">
        <f t="shared" si="26"/>
        <v>717396</v>
      </c>
      <c r="AL118" s="36">
        <f t="shared" si="37"/>
        <v>803483.52</v>
      </c>
      <c r="AM118" s="36">
        <v>600</v>
      </c>
      <c r="AN118" s="36">
        <v>1195.66</v>
      </c>
      <c r="AO118" s="36">
        <f t="shared" si="28"/>
        <v>717396</v>
      </c>
      <c r="AP118" s="36">
        <f t="shared" si="38"/>
        <v>803483.52</v>
      </c>
      <c r="AQ118" s="36"/>
      <c r="AR118" s="36"/>
      <c r="AS118" s="36">
        <f t="shared" si="30"/>
        <v>0</v>
      </c>
      <c r="AT118" s="36">
        <f t="shared" si="39"/>
        <v>0</v>
      </c>
      <c r="AU118" s="36"/>
      <c r="AV118" s="36"/>
      <c r="AW118" s="36">
        <f t="shared" si="32"/>
        <v>0</v>
      </c>
      <c r="AX118" s="36">
        <f t="shared" si="40"/>
        <v>0</v>
      </c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>
        <f t="shared" si="41"/>
        <v>2400</v>
      </c>
      <c r="EF118" s="36">
        <f t="shared" si="42"/>
        <v>2869584</v>
      </c>
      <c r="EG118" s="36">
        <f t="shared" si="43"/>
        <v>3213934.08</v>
      </c>
      <c r="EH118" s="37" t="s">
        <v>1534</v>
      </c>
      <c r="EI118" s="63"/>
      <c r="EJ118" s="37"/>
      <c r="EK118" s="87" t="s">
        <v>1344</v>
      </c>
      <c r="EL118" s="87" t="s">
        <v>1562</v>
      </c>
      <c r="EM118" s="87" t="s">
        <v>1563</v>
      </c>
      <c r="EN118" s="87"/>
      <c r="EO118" s="87"/>
      <c r="EP118" s="87"/>
      <c r="EQ118" s="87"/>
      <c r="ER118" s="87"/>
      <c r="ES118" s="87"/>
    </row>
    <row r="119" spans="1:149" ht="19.5" customHeight="1">
      <c r="A119" s="63"/>
      <c r="B119" s="63" t="s">
        <v>1776</v>
      </c>
      <c r="C119" s="63"/>
      <c r="D119" s="29" t="s">
        <v>1876</v>
      </c>
      <c r="E119" s="63" t="s">
        <v>1535</v>
      </c>
      <c r="F119" s="63" t="s">
        <v>1536</v>
      </c>
      <c r="G119" s="63" t="s">
        <v>1537</v>
      </c>
      <c r="H119" s="63" t="s">
        <v>857</v>
      </c>
      <c r="I119" s="63"/>
      <c r="J119" s="63" t="s">
        <v>864</v>
      </c>
      <c r="K119" s="63">
        <v>58</v>
      </c>
      <c r="L119" s="63">
        <v>710000000</v>
      </c>
      <c r="M119" s="63" t="s">
        <v>1533</v>
      </c>
      <c r="N119" s="63" t="s">
        <v>1777</v>
      </c>
      <c r="O119" s="63" t="s">
        <v>359</v>
      </c>
      <c r="P119" s="63">
        <v>552210000</v>
      </c>
      <c r="Q119" s="63" t="s">
        <v>1547</v>
      </c>
      <c r="R119" s="63" t="s">
        <v>686</v>
      </c>
      <c r="S119" s="63" t="s">
        <v>1560</v>
      </c>
      <c r="T119" s="63"/>
      <c r="U119" s="63"/>
      <c r="V119" s="63">
        <v>0</v>
      </c>
      <c r="W119" s="63">
        <v>0</v>
      </c>
      <c r="X119" s="63">
        <v>100</v>
      </c>
      <c r="Y119" s="63" t="s">
        <v>970</v>
      </c>
      <c r="Z119" s="63" t="s">
        <v>888</v>
      </c>
      <c r="AA119" s="36">
        <v>400</v>
      </c>
      <c r="AB119" s="36">
        <v>1195.66</v>
      </c>
      <c r="AC119" s="36">
        <f t="shared" si="22"/>
        <v>478264.00000000006</v>
      </c>
      <c r="AD119" s="36">
        <f t="shared" si="23"/>
        <v>535655.6800000002</v>
      </c>
      <c r="AE119" s="36">
        <v>400</v>
      </c>
      <c r="AF119" s="36">
        <v>1195.66</v>
      </c>
      <c r="AG119" s="36">
        <f t="shared" si="24"/>
        <v>478264.00000000006</v>
      </c>
      <c r="AH119" s="36">
        <f t="shared" si="25"/>
        <v>535655.6800000002</v>
      </c>
      <c r="AI119" s="36">
        <v>400</v>
      </c>
      <c r="AJ119" s="36">
        <v>1195.66</v>
      </c>
      <c r="AK119" s="36">
        <f t="shared" si="26"/>
        <v>478264.00000000006</v>
      </c>
      <c r="AL119" s="36">
        <f t="shared" si="37"/>
        <v>535655.6800000002</v>
      </c>
      <c r="AM119" s="36">
        <v>400</v>
      </c>
      <c r="AN119" s="36">
        <v>1195.66</v>
      </c>
      <c r="AO119" s="36">
        <f t="shared" si="28"/>
        <v>478264.00000000006</v>
      </c>
      <c r="AP119" s="36">
        <f t="shared" si="38"/>
        <v>535655.6800000002</v>
      </c>
      <c r="AQ119" s="36"/>
      <c r="AR119" s="36"/>
      <c r="AS119" s="36">
        <f t="shared" si="30"/>
        <v>0</v>
      </c>
      <c r="AT119" s="36">
        <f t="shared" si="39"/>
        <v>0</v>
      </c>
      <c r="AU119" s="36"/>
      <c r="AV119" s="36"/>
      <c r="AW119" s="36">
        <f t="shared" si="32"/>
        <v>0</v>
      </c>
      <c r="AX119" s="36">
        <f t="shared" si="40"/>
        <v>0</v>
      </c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>
        <f t="shared" si="41"/>
        <v>1600</v>
      </c>
      <c r="EF119" s="36">
        <f t="shared" si="42"/>
        <v>1913056.0000000002</v>
      </c>
      <c r="EG119" s="36">
        <f t="shared" si="43"/>
        <v>2142622.7200000007</v>
      </c>
      <c r="EH119" s="37" t="s">
        <v>1534</v>
      </c>
      <c r="EI119" s="63"/>
      <c r="EJ119" s="37"/>
      <c r="EK119" s="87" t="s">
        <v>1344</v>
      </c>
      <c r="EL119" s="87" t="s">
        <v>1562</v>
      </c>
      <c r="EM119" s="87" t="s">
        <v>1563</v>
      </c>
      <c r="EN119" s="87"/>
      <c r="EO119" s="87"/>
      <c r="EP119" s="87"/>
      <c r="EQ119" s="87"/>
      <c r="ER119" s="87"/>
      <c r="ES119" s="87"/>
    </row>
    <row r="120" spans="1:149" ht="19.5" customHeight="1">
      <c r="A120" s="63"/>
      <c r="B120" s="63" t="s">
        <v>1776</v>
      </c>
      <c r="C120" s="63"/>
      <c r="D120" s="29" t="s">
        <v>1877</v>
      </c>
      <c r="E120" s="63" t="s">
        <v>1535</v>
      </c>
      <c r="F120" s="63" t="s">
        <v>1536</v>
      </c>
      <c r="G120" s="63" t="s">
        <v>1537</v>
      </c>
      <c r="H120" s="63" t="s">
        <v>857</v>
      </c>
      <c r="I120" s="63"/>
      <c r="J120" s="63" t="s">
        <v>864</v>
      </c>
      <c r="K120" s="63">
        <v>58</v>
      </c>
      <c r="L120" s="63">
        <v>710000000</v>
      </c>
      <c r="M120" s="63" t="s">
        <v>1533</v>
      </c>
      <c r="N120" s="63" t="s">
        <v>1777</v>
      </c>
      <c r="O120" s="63" t="s">
        <v>359</v>
      </c>
      <c r="P120" s="63">
        <v>351010000</v>
      </c>
      <c r="Q120" s="63" t="s">
        <v>1544</v>
      </c>
      <c r="R120" s="63" t="s">
        <v>686</v>
      </c>
      <c r="S120" s="63" t="s">
        <v>1560</v>
      </c>
      <c r="T120" s="63"/>
      <c r="U120" s="63"/>
      <c r="V120" s="63">
        <v>0</v>
      </c>
      <c r="W120" s="63">
        <v>0</v>
      </c>
      <c r="X120" s="63">
        <v>100</v>
      </c>
      <c r="Y120" s="63" t="s">
        <v>970</v>
      </c>
      <c r="Z120" s="63" t="s">
        <v>888</v>
      </c>
      <c r="AA120" s="36">
        <v>1900</v>
      </c>
      <c r="AB120" s="36">
        <v>1195.66</v>
      </c>
      <c r="AC120" s="36">
        <f t="shared" si="22"/>
        <v>2271754</v>
      </c>
      <c r="AD120" s="36">
        <f t="shared" si="23"/>
        <v>2544364.4800000004</v>
      </c>
      <c r="AE120" s="36">
        <v>1900</v>
      </c>
      <c r="AF120" s="36">
        <v>1195.66</v>
      </c>
      <c r="AG120" s="36">
        <f t="shared" si="24"/>
        <v>2271754</v>
      </c>
      <c r="AH120" s="36">
        <f t="shared" si="25"/>
        <v>2544364.4800000004</v>
      </c>
      <c r="AI120" s="36">
        <v>1900</v>
      </c>
      <c r="AJ120" s="36">
        <v>1195.66</v>
      </c>
      <c r="AK120" s="36">
        <f t="shared" si="26"/>
        <v>2271754</v>
      </c>
      <c r="AL120" s="36">
        <f t="shared" si="37"/>
        <v>2544364.4800000004</v>
      </c>
      <c r="AM120" s="36">
        <v>1900</v>
      </c>
      <c r="AN120" s="36">
        <v>1195.66</v>
      </c>
      <c r="AO120" s="36">
        <f t="shared" si="28"/>
        <v>2271754</v>
      </c>
      <c r="AP120" s="36">
        <f t="shared" si="38"/>
        <v>2544364.4800000004</v>
      </c>
      <c r="AQ120" s="36"/>
      <c r="AR120" s="36"/>
      <c r="AS120" s="36">
        <f t="shared" si="30"/>
        <v>0</v>
      </c>
      <c r="AT120" s="36">
        <f t="shared" si="39"/>
        <v>0</v>
      </c>
      <c r="AU120" s="36"/>
      <c r="AV120" s="36"/>
      <c r="AW120" s="36">
        <f t="shared" si="32"/>
        <v>0</v>
      </c>
      <c r="AX120" s="36">
        <f t="shared" si="40"/>
        <v>0</v>
      </c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>
        <f t="shared" si="41"/>
        <v>7600</v>
      </c>
      <c r="EF120" s="36">
        <f t="shared" si="42"/>
        <v>9087016</v>
      </c>
      <c r="EG120" s="36">
        <f t="shared" si="43"/>
        <v>10177457.920000002</v>
      </c>
      <c r="EH120" s="37" t="s">
        <v>1534</v>
      </c>
      <c r="EI120" s="63"/>
      <c r="EJ120" s="37"/>
      <c r="EK120" s="87" t="s">
        <v>1344</v>
      </c>
      <c r="EL120" s="87" t="s">
        <v>1562</v>
      </c>
      <c r="EM120" s="87" t="s">
        <v>1563</v>
      </c>
      <c r="EN120" s="87"/>
      <c r="EO120" s="87"/>
      <c r="EP120" s="87"/>
      <c r="EQ120" s="87"/>
      <c r="ER120" s="87"/>
      <c r="ES120" s="87"/>
    </row>
    <row r="121" spans="1:149" ht="19.5" customHeight="1">
      <c r="A121" s="63"/>
      <c r="B121" s="63" t="s">
        <v>1776</v>
      </c>
      <c r="C121" s="63"/>
      <c r="D121" s="29" t="s">
        <v>1878</v>
      </c>
      <c r="E121" s="63" t="s">
        <v>1535</v>
      </c>
      <c r="F121" s="63" t="s">
        <v>1536</v>
      </c>
      <c r="G121" s="63" t="s">
        <v>1537</v>
      </c>
      <c r="H121" s="63" t="s">
        <v>857</v>
      </c>
      <c r="I121" s="63"/>
      <c r="J121" s="63" t="s">
        <v>864</v>
      </c>
      <c r="K121" s="63">
        <v>58</v>
      </c>
      <c r="L121" s="63">
        <v>710000000</v>
      </c>
      <c r="M121" s="63" t="s">
        <v>1533</v>
      </c>
      <c r="N121" s="63" t="s">
        <v>1777</v>
      </c>
      <c r="O121" s="63" t="s">
        <v>359</v>
      </c>
      <c r="P121" s="63" t="s">
        <v>1586</v>
      </c>
      <c r="Q121" s="63" t="s">
        <v>1555</v>
      </c>
      <c r="R121" s="63" t="s">
        <v>686</v>
      </c>
      <c r="S121" s="63" t="s">
        <v>1560</v>
      </c>
      <c r="T121" s="63"/>
      <c r="U121" s="63"/>
      <c r="V121" s="63">
        <v>0</v>
      </c>
      <c r="W121" s="63">
        <v>0</v>
      </c>
      <c r="X121" s="63">
        <v>100</v>
      </c>
      <c r="Y121" s="63" t="s">
        <v>970</v>
      </c>
      <c r="Z121" s="63" t="s">
        <v>888</v>
      </c>
      <c r="AA121" s="36">
        <v>2000</v>
      </c>
      <c r="AB121" s="36">
        <v>1195.66</v>
      </c>
      <c r="AC121" s="36">
        <f t="shared" si="22"/>
        <v>2391320</v>
      </c>
      <c r="AD121" s="36">
        <f t="shared" si="23"/>
        <v>2678278.4000000004</v>
      </c>
      <c r="AE121" s="36">
        <v>2000</v>
      </c>
      <c r="AF121" s="36">
        <v>1195.66</v>
      </c>
      <c r="AG121" s="36">
        <f t="shared" si="24"/>
        <v>2391320</v>
      </c>
      <c r="AH121" s="36">
        <f t="shared" si="25"/>
        <v>2678278.4000000004</v>
      </c>
      <c r="AI121" s="36">
        <v>2000</v>
      </c>
      <c r="AJ121" s="36">
        <v>1195.66</v>
      </c>
      <c r="AK121" s="36">
        <f t="shared" si="26"/>
        <v>2391320</v>
      </c>
      <c r="AL121" s="36">
        <f t="shared" si="37"/>
        <v>2678278.4000000004</v>
      </c>
      <c r="AM121" s="36">
        <v>2000</v>
      </c>
      <c r="AN121" s="36">
        <v>1195.66</v>
      </c>
      <c r="AO121" s="36">
        <f t="shared" si="28"/>
        <v>2391320</v>
      </c>
      <c r="AP121" s="36">
        <f t="shared" si="38"/>
        <v>2678278.4000000004</v>
      </c>
      <c r="AQ121" s="36"/>
      <c r="AR121" s="36"/>
      <c r="AS121" s="36">
        <f t="shared" si="30"/>
        <v>0</v>
      </c>
      <c r="AT121" s="36">
        <f t="shared" si="39"/>
        <v>0</v>
      </c>
      <c r="AU121" s="36"/>
      <c r="AV121" s="36"/>
      <c r="AW121" s="36">
        <f t="shared" si="32"/>
        <v>0</v>
      </c>
      <c r="AX121" s="36">
        <f t="shared" si="40"/>
        <v>0</v>
      </c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>
        <f t="shared" si="41"/>
        <v>8000</v>
      </c>
      <c r="EF121" s="36">
        <f t="shared" si="42"/>
        <v>9565280</v>
      </c>
      <c r="EG121" s="36">
        <f t="shared" si="43"/>
        <v>10713113.600000001</v>
      </c>
      <c r="EH121" s="37" t="s">
        <v>1534</v>
      </c>
      <c r="EI121" s="63"/>
      <c r="EJ121" s="37"/>
      <c r="EK121" s="87" t="s">
        <v>1344</v>
      </c>
      <c r="EL121" s="87" t="s">
        <v>1562</v>
      </c>
      <c r="EM121" s="87" t="s">
        <v>1563</v>
      </c>
      <c r="EN121" s="87"/>
      <c r="EO121" s="87"/>
      <c r="EP121" s="87"/>
      <c r="EQ121" s="87"/>
      <c r="ER121" s="87"/>
      <c r="ES121" s="87"/>
    </row>
    <row r="122" spans="1:149" ht="19.5" customHeight="1">
      <c r="A122" s="63"/>
      <c r="B122" s="63" t="s">
        <v>1776</v>
      </c>
      <c r="C122" s="63"/>
      <c r="D122" s="29" t="s">
        <v>1879</v>
      </c>
      <c r="E122" s="63" t="s">
        <v>1535</v>
      </c>
      <c r="F122" s="63" t="s">
        <v>1536</v>
      </c>
      <c r="G122" s="63" t="s">
        <v>1537</v>
      </c>
      <c r="H122" s="63" t="s">
        <v>857</v>
      </c>
      <c r="I122" s="63"/>
      <c r="J122" s="63" t="s">
        <v>864</v>
      </c>
      <c r="K122" s="63">
        <v>58</v>
      </c>
      <c r="L122" s="63">
        <v>710000000</v>
      </c>
      <c r="M122" s="63" t="s">
        <v>1533</v>
      </c>
      <c r="N122" s="63" t="s">
        <v>1777</v>
      </c>
      <c r="O122" s="63" t="s">
        <v>359</v>
      </c>
      <c r="P122" s="63" t="s">
        <v>1584</v>
      </c>
      <c r="Q122" s="63" t="s">
        <v>1542</v>
      </c>
      <c r="R122" s="63" t="s">
        <v>686</v>
      </c>
      <c r="S122" s="63" t="s">
        <v>1560</v>
      </c>
      <c r="T122" s="63"/>
      <c r="U122" s="63"/>
      <c r="V122" s="63">
        <v>0</v>
      </c>
      <c r="W122" s="63">
        <v>0</v>
      </c>
      <c r="X122" s="63">
        <v>100</v>
      </c>
      <c r="Y122" s="63" t="s">
        <v>970</v>
      </c>
      <c r="Z122" s="63" t="s">
        <v>888</v>
      </c>
      <c r="AA122" s="36">
        <v>500</v>
      </c>
      <c r="AB122" s="36">
        <v>1195.66</v>
      </c>
      <c r="AC122" s="36">
        <f t="shared" si="22"/>
        <v>597830</v>
      </c>
      <c r="AD122" s="36">
        <f t="shared" si="23"/>
        <v>669569.6000000001</v>
      </c>
      <c r="AE122" s="36">
        <v>500</v>
      </c>
      <c r="AF122" s="36">
        <v>1195.66</v>
      </c>
      <c r="AG122" s="36">
        <f t="shared" si="24"/>
        <v>597830</v>
      </c>
      <c r="AH122" s="36">
        <f t="shared" si="25"/>
        <v>669569.6000000001</v>
      </c>
      <c r="AI122" s="36">
        <v>500</v>
      </c>
      <c r="AJ122" s="36">
        <v>1195.66</v>
      </c>
      <c r="AK122" s="36">
        <f t="shared" si="26"/>
        <v>597830</v>
      </c>
      <c r="AL122" s="36">
        <f t="shared" si="37"/>
        <v>669569.6000000001</v>
      </c>
      <c r="AM122" s="36">
        <v>500</v>
      </c>
      <c r="AN122" s="36">
        <v>1195.66</v>
      </c>
      <c r="AO122" s="36">
        <f t="shared" si="28"/>
        <v>597830</v>
      </c>
      <c r="AP122" s="36">
        <f t="shared" si="38"/>
        <v>669569.6000000001</v>
      </c>
      <c r="AQ122" s="36"/>
      <c r="AR122" s="36"/>
      <c r="AS122" s="36">
        <f t="shared" si="30"/>
        <v>0</v>
      </c>
      <c r="AT122" s="36">
        <f t="shared" si="39"/>
        <v>0</v>
      </c>
      <c r="AU122" s="36"/>
      <c r="AV122" s="36"/>
      <c r="AW122" s="36">
        <f t="shared" si="32"/>
        <v>0</v>
      </c>
      <c r="AX122" s="36">
        <f t="shared" si="40"/>
        <v>0</v>
      </c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>
        <f t="shared" si="41"/>
        <v>2000</v>
      </c>
      <c r="EF122" s="36">
        <f t="shared" si="42"/>
        <v>2391320</v>
      </c>
      <c r="EG122" s="36">
        <f t="shared" si="43"/>
        <v>2678278.4000000004</v>
      </c>
      <c r="EH122" s="37" t="s">
        <v>1534</v>
      </c>
      <c r="EI122" s="63"/>
      <c r="EJ122" s="37"/>
      <c r="EK122" s="87" t="s">
        <v>1344</v>
      </c>
      <c r="EL122" s="87" t="s">
        <v>1562</v>
      </c>
      <c r="EM122" s="87" t="s">
        <v>1563</v>
      </c>
      <c r="EN122" s="87"/>
      <c r="EO122" s="87"/>
      <c r="EP122" s="87"/>
      <c r="EQ122" s="87"/>
      <c r="ER122" s="87"/>
      <c r="ES122" s="87"/>
    </row>
    <row r="123" spans="1:149" ht="19.5" customHeight="1">
      <c r="A123" s="63"/>
      <c r="B123" s="63" t="s">
        <v>1776</v>
      </c>
      <c r="C123" s="63"/>
      <c r="D123" s="29" t="s">
        <v>1880</v>
      </c>
      <c r="E123" s="63" t="s">
        <v>1535</v>
      </c>
      <c r="F123" s="63" t="s">
        <v>1536</v>
      </c>
      <c r="G123" s="63" t="s">
        <v>1537</v>
      </c>
      <c r="H123" s="63" t="s">
        <v>857</v>
      </c>
      <c r="I123" s="63"/>
      <c r="J123" s="63" t="s">
        <v>864</v>
      </c>
      <c r="K123" s="63">
        <v>58</v>
      </c>
      <c r="L123" s="63">
        <v>710000000</v>
      </c>
      <c r="M123" s="63" t="s">
        <v>1533</v>
      </c>
      <c r="N123" s="63" t="s">
        <v>1777</v>
      </c>
      <c r="O123" s="63" t="s">
        <v>359</v>
      </c>
      <c r="P123" s="63">
        <v>396473100</v>
      </c>
      <c r="Q123" s="63" t="s">
        <v>1549</v>
      </c>
      <c r="R123" s="63" t="s">
        <v>686</v>
      </c>
      <c r="S123" s="63" t="s">
        <v>1560</v>
      </c>
      <c r="T123" s="63"/>
      <c r="U123" s="63"/>
      <c r="V123" s="63">
        <v>0</v>
      </c>
      <c r="W123" s="63">
        <v>0</v>
      </c>
      <c r="X123" s="63">
        <v>100</v>
      </c>
      <c r="Y123" s="63" t="s">
        <v>970</v>
      </c>
      <c r="Z123" s="63" t="s">
        <v>888</v>
      </c>
      <c r="AA123" s="36">
        <v>1600</v>
      </c>
      <c r="AB123" s="36">
        <v>1195.66</v>
      </c>
      <c r="AC123" s="36">
        <f t="shared" si="22"/>
        <v>1913056.0000000002</v>
      </c>
      <c r="AD123" s="36">
        <f t="shared" si="23"/>
        <v>2142622.7200000007</v>
      </c>
      <c r="AE123" s="36">
        <v>1600</v>
      </c>
      <c r="AF123" s="36">
        <v>1195.66</v>
      </c>
      <c r="AG123" s="36">
        <f t="shared" si="24"/>
        <v>1913056.0000000002</v>
      </c>
      <c r="AH123" s="36">
        <f t="shared" si="25"/>
        <v>2142622.7200000007</v>
      </c>
      <c r="AI123" s="36">
        <v>1600</v>
      </c>
      <c r="AJ123" s="36">
        <v>1195.66</v>
      </c>
      <c r="AK123" s="36">
        <f t="shared" si="26"/>
        <v>1913056.0000000002</v>
      </c>
      <c r="AL123" s="36">
        <f t="shared" si="37"/>
        <v>2142622.7200000007</v>
      </c>
      <c r="AM123" s="36">
        <v>1600</v>
      </c>
      <c r="AN123" s="36">
        <v>1195.66</v>
      </c>
      <c r="AO123" s="36">
        <f t="shared" si="28"/>
        <v>1913056.0000000002</v>
      </c>
      <c r="AP123" s="36">
        <f t="shared" si="38"/>
        <v>2142622.7200000007</v>
      </c>
      <c r="AQ123" s="36"/>
      <c r="AR123" s="36"/>
      <c r="AS123" s="36">
        <f t="shared" si="30"/>
        <v>0</v>
      </c>
      <c r="AT123" s="36">
        <f t="shared" si="39"/>
        <v>0</v>
      </c>
      <c r="AU123" s="36"/>
      <c r="AV123" s="36"/>
      <c r="AW123" s="36">
        <f t="shared" si="32"/>
        <v>0</v>
      </c>
      <c r="AX123" s="36">
        <f t="shared" si="40"/>
        <v>0</v>
      </c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>
        <f t="shared" si="41"/>
        <v>6400</v>
      </c>
      <c r="EF123" s="36">
        <f t="shared" si="42"/>
        <v>7652224.000000001</v>
      </c>
      <c r="EG123" s="36">
        <f t="shared" si="43"/>
        <v>8570490.880000003</v>
      </c>
      <c r="EH123" s="37" t="s">
        <v>1534</v>
      </c>
      <c r="EI123" s="63"/>
      <c r="EJ123" s="37"/>
      <c r="EK123" s="87" t="s">
        <v>1344</v>
      </c>
      <c r="EL123" s="87" t="s">
        <v>1562</v>
      </c>
      <c r="EM123" s="87" t="s">
        <v>1563</v>
      </c>
      <c r="EN123" s="87"/>
      <c r="EO123" s="87"/>
      <c r="EP123" s="87"/>
      <c r="EQ123" s="87"/>
      <c r="ER123" s="87"/>
      <c r="ES123" s="87"/>
    </row>
    <row r="124" spans="1:149" ht="19.5" customHeight="1">
      <c r="A124" s="63"/>
      <c r="B124" s="63" t="s">
        <v>1776</v>
      </c>
      <c r="C124" s="63"/>
      <c r="D124" s="29" t="s">
        <v>1881</v>
      </c>
      <c r="E124" s="63" t="s">
        <v>1535</v>
      </c>
      <c r="F124" s="63" t="s">
        <v>1536</v>
      </c>
      <c r="G124" s="63" t="s">
        <v>1537</v>
      </c>
      <c r="H124" s="63" t="s">
        <v>857</v>
      </c>
      <c r="I124" s="63"/>
      <c r="J124" s="63" t="s">
        <v>864</v>
      </c>
      <c r="K124" s="63">
        <v>58</v>
      </c>
      <c r="L124" s="63">
        <v>710000000</v>
      </c>
      <c r="M124" s="63" t="s">
        <v>1533</v>
      </c>
      <c r="N124" s="63" t="s">
        <v>1777</v>
      </c>
      <c r="O124" s="63" t="s">
        <v>359</v>
      </c>
      <c r="P124" s="63">
        <v>433257100</v>
      </c>
      <c r="Q124" s="63" t="s">
        <v>1587</v>
      </c>
      <c r="R124" s="63" t="s">
        <v>686</v>
      </c>
      <c r="S124" s="63" t="s">
        <v>1560</v>
      </c>
      <c r="T124" s="63"/>
      <c r="U124" s="63"/>
      <c r="V124" s="63">
        <v>0</v>
      </c>
      <c r="W124" s="63">
        <v>0</v>
      </c>
      <c r="X124" s="63">
        <v>100</v>
      </c>
      <c r="Y124" s="63" t="s">
        <v>970</v>
      </c>
      <c r="Z124" s="63" t="s">
        <v>888</v>
      </c>
      <c r="AA124" s="36">
        <v>60</v>
      </c>
      <c r="AB124" s="36">
        <v>1234.34</v>
      </c>
      <c r="AC124" s="36">
        <f t="shared" si="22"/>
        <v>74060.4</v>
      </c>
      <c r="AD124" s="36">
        <f t="shared" si="23"/>
        <v>82947.648</v>
      </c>
      <c r="AE124" s="36">
        <v>60</v>
      </c>
      <c r="AF124" s="36">
        <v>1234.34</v>
      </c>
      <c r="AG124" s="36">
        <f t="shared" si="24"/>
        <v>74060.4</v>
      </c>
      <c r="AH124" s="36">
        <f t="shared" si="25"/>
        <v>82947.648</v>
      </c>
      <c r="AI124" s="36">
        <v>60</v>
      </c>
      <c r="AJ124" s="36">
        <v>1234.34</v>
      </c>
      <c r="AK124" s="36">
        <f t="shared" si="26"/>
        <v>74060.4</v>
      </c>
      <c r="AL124" s="36">
        <f t="shared" si="37"/>
        <v>82947.648</v>
      </c>
      <c r="AM124" s="36">
        <v>60</v>
      </c>
      <c r="AN124" s="36">
        <v>1234.34</v>
      </c>
      <c r="AO124" s="36">
        <f t="shared" si="28"/>
        <v>74060.4</v>
      </c>
      <c r="AP124" s="36">
        <f t="shared" si="38"/>
        <v>82947.648</v>
      </c>
      <c r="AQ124" s="36"/>
      <c r="AR124" s="36"/>
      <c r="AS124" s="36">
        <f t="shared" si="30"/>
        <v>0</v>
      </c>
      <c r="AT124" s="36">
        <f t="shared" si="39"/>
        <v>0</v>
      </c>
      <c r="AU124" s="36"/>
      <c r="AV124" s="36"/>
      <c r="AW124" s="36">
        <f t="shared" si="32"/>
        <v>0</v>
      </c>
      <c r="AX124" s="36">
        <f t="shared" si="40"/>
        <v>0</v>
      </c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>
        <f t="shared" si="41"/>
        <v>240</v>
      </c>
      <c r="EF124" s="36">
        <f t="shared" si="42"/>
        <v>296241.6</v>
      </c>
      <c r="EG124" s="36">
        <f t="shared" si="43"/>
        <v>331790.592</v>
      </c>
      <c r="EH124" s="37" t="s">
        <v>1534</v>
      </c>
      <c r="EI124" s="63"/>
      <c r="EJ124" s="37"/>
      <c r="EK124" s="87" t="s">
        <v>1344</v>
      </c>
      <c r="EL124" s="87" t="s">
        <v>1561</v>
      </c>
      <c r="EM124" s="87" t="s">
        <v>1561</v>
      </c>
      <c r="EN124" s="87"/>
      <c r="EO124" s="87"/>
      <c r="EP124" s="87"/>
      <c r="EQ124" s="87"/>
      <c r="ER124" s="87"/>
      <c r="ES124" s="87"/>
    </row>
    <row r="125" spans="1:149" ht="19.5" customHeight="1">
      <c r="A125" s="63"/>
      <c r="B125" s="63" t="s">
        <v>1776</v>
      </c>
      <c r="C125" s="63"/>
      <c r="D125" s="29" t="s">
        <v>1882</v>
      </c>
      <c r="E125" s="63" t="s">
        <v>1535</v>
      </c>
      <c r="F125" s="63" t="s">
        <v>1536</v>
      </c>
      <c r="G125" s="63" t="s">
        <v>1537</v>
      </c>
      <c r="H125" s="63" t="s">
        <v>857</v>
      </c>
      <c r="I125" s="63"/>
      <c r="J125" s="63" t="s">
        <v>864</v>
      </c>
      <c r="K125" s="63">
        <v>58</v>
      </c>
      <c r="L125" s="63">
        <v>710000000</v>
      </c>
      <c r="M125" s="63" t="s">
        <v>1533</v>
      </c>
      <c r="N125" s="63" t="s">
        <v>1777</v>
      </c>
      <c r="O125" s="63" t="s">
        <v>359</v>
      </c>
      <c r="P125" s="63">
        <v>431010000</v>
      </c>
      <c r="Q125" s="63" t="s">
        <v>1553</v>
      </c>
      <c r="R125" s="63" t="s">
        <v>686</v>
      </c>
      <c r="S125" s="63" t="s">
        <v>1560</v>
      </c>
      <c r="T125" s="63"/>
      <c r="U125" s="63"/>
      <c r="V125" s="63">
        <v>0</v>
      </c>
      <c r="W125" s="63">
        <v>0</v>
      </c>
      <c r="X125" s="63">
        <v>100</v>
      </c>
      <c r="Y125" s="63" t="s">
        <v>970</v>
      </c>
      <c r="Z125" s="63" t="s">
        <v>888</v>
      </c>
      <c r="AA125" s="36">
        <v>600</v>
      </c>
      <c r="AB125" s="36">
        <v>1234.34</v>
      </c>
      <c r="AC125" s="36">
        <f t="shared" si="22"/>
        <v>740604</v>
      </c>
      <c r="AD125" s="36">
        <f t="shared" si="23"/>
        <v>829476.4800000001</v>
      </c>
      <c r="AE125" s="36">
        <v>600</v>
      </c>
      <c r="AF125" s="36">
        <v>1234.34</v>
      </c>
      <c r="AG125" s="36">
        <f t="shared" si="24"/>
        <v>740604</v>
      </c>
      <c r="AH125" s="36">
        <f t="shared" si="25"/>
        <v>829476.4800000001</v>
      </c>
      <c r="AI125" s="36">
        <v>600</v>
      </c>
      <c r="AJ125" s="36">
        <v>1234.34</v>
      </c>
      <c r="AK125" s="36">
        <f t="shared" si="26"/>
        <v>740604</v>
      </c>
      <c r="AL125" s="36">
        <f t="shared" si="37"/>
        <v>829476.4800000001</v>
      </c>
      <c r="AM125" s="36">
        <v>600</v>
      </c>
      <c r="AN125" s="36">
        <v>1234.34</v>
      </c>
      <c r="AO125" s="36">
        <f t="shared" si="28"/>
        <v>740604</v>
      </c>
      <c r="AP125" s="36">
        <f t="shared" si="38"/>
        <v>829476.4800000001</v>
      </c>
      <c r="AQ125" s="36"/>
      <c r="AR125" s="36"/>
      <c r="AS125" s="36">
        <f t="shared" si="30"/>
        <v>0</v>
      </c>
      <c r="AT125" s="36">
        <f t="shared" si="39"/>
        <v>0</v>
      </c>
      <c r="AU125" s="36"/>
      <c r="AV125" s="36"/>
      <c r="AW125" s="36">
        <f t="shared" si="32"/>
        <v>0</v>
      </c>
      <c r="AX125" s="36">
        <f t="shared" si="40"/>
        <v>0</v>
      </c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>
        <f t="shared" si="41"/>
        <v>2400</v>
      </c>
      <c r="EF125" s="36">
        <f t="shared" si="42"/>
        <v>2962416</v>
      </c>
      <c r="EG125" s="36">
        <f t="shared" si="43"/>
        <v>3317905.9200000004</v>
      </c>
      <c r="EH125" s="37" t="s">
        <v>1534</v>
      </c>
      <c r="EI125" s="63"/>
      <c r="EJ125" s="37"/>
      <c r="EK125" s="87" t="s">
        <v>1344</v>
      </c>
      <c r="EL125" s="87" t="s">
        <v>1561</v>
      </c>
      <c r="EM125" s="87" t="s">
        <v>1561</v>
      </c>
      <c r="EN125" s="87"/>
      <c r="EO125" s="87"/>
      <c r="EP125" s="87"/>
      <c r="EQ125" s="87"/>
      <c r="ER125" s="87"/>
      <c r="ES125" s="87"/>
    </row>
    <row r="126" spans="1:149" ht="19.5" customHeight="1">
      <c r="A126" s="63"/>
      <c r="B126" s="63" t="s">
        <v>1776</v>
      </c>
      <c r="C126" s="63"/>
      <c r="D126" s="29" t="s">
        <v>1883</v>
      </c>
      <c r="E126" s="63" t="s">
        <v>1535</v>
      </c>
      <c r="F126" s="63" t="s">
        <v>1536</v>
      </c>
      <c r="G126" s="63" t="s">
        <v>1537</v>
      </c>
      <c r="H126" s="63" t="s">
        <v>857</v>
      </c>
      <c r="I126" s="63"/>
      <c r="J126" s="63" t="s">
        <v>864</v>
      </c>
      <c r="K126" s="63">
        <v>58</v>
      </c>
      <c r="L126" s="63">
        <v>710000000</v>
      </c>
      <c r="M126" s="63" t="s">
        <v>1533</v>
      </c>
      <c r="N126" s="63" t="s">
        <v>1777</v>
      </c>
      <c r="O126" s="63" t="s">
        <v>359</v>
      </c>
      <c r="P126" s="63">
        <v>511610000</v>
      </c>
      <c r="Q126" s="63" t="s">
        <v>1552</v>
      </c>
      <c r="R126" s="63" t="s">
        <v>686</v>
      </c>
      <c r="S126" s="63" t="s">
        <v>1560</v>
      </c>
      <c r="T126" s="63"/>
      <c r="U126" s="63"/>
      <c r="V126" s="63">
        <v>0</v>
      </c>
      <c r="W126" s="63">
        <v>0</v>
      </c>
      <c r="X126" s="63">
        <v>100</v>
      </c>
      <c r="Y126" s="63" t="s">
        <v>970</v>
      </c>
      <c r="Z126" s="63" t="s">
        <v>888</v>
      </c>
      <c r="AA126" s="36">
        <v>80</v>
      </c>
      <c r="AB126" s="36">
        <v>1234.34</v>
      </c>
      <c r="AC126" s="36">
        <f t="shared" si="22"/>
        <v>98747.2</v>
      </c>
      <c r="AD126" s="36">
        <f t="shared" si="23"/>
        <v>110596.864</v>
      </c>
      <c r="AE126" s="36">
        <v>80</v>
      </c>
      <c r="AF126" s="36">
        <v>1234.34</v>
      </c>
      <c r="AG126" s="36">
        <f t="shared" si="24"/>
        <v>98747.2</v>
      </c>
      <c r="AH126" s="36">
        <f t="shared" si="25"/>
        <v>110596.864</v>
      </c>
      <c r="AI126" s="36">
        <v>80</v>
      </c>
      <c r="AJ126" s="36">
        <v>1234.34</v>
      </c>
      <c r="AK126" s="36">
        <f t="shared" si="26"/>
        <v>98747.2</v>
      </c>
      <c r="AL126" s="36">
        <f t="shared" si="37"/>
        <v>110596.864</v>
      </c>
      <c r="AM126" s="36">
        <v>80</v>
      </c>
      <c r="AN126" s="36">
        <v>1234.34</v>
      </c>
      <c r="AO126" s="36">
        <f t="shared" si="28"/>
        <v>98747.2</v>
      </c>
      <c r="AP126" s="36">
        <f t="shared" si="38"/>
        <v>110596.864</v>
      </c>
      <c r="AQ126" s="36"/>
      <c r="AR126" s="36"/>
      <c r="AS126" s="36">
        <f t="shared" si="30"/>
        <v>0</v>
      </c>
      <c r="AT126" s="36">
        <f t="shared" si="39"/>
        <v>0</v>
      </c>
      <c r="AU126" s="36"/>
      <c r="AV126" s="36"/>
      <c r="AW126" s="36">
        <f t="shared" si="32"/>
        <v>0</v>
      </c>
      <c r="AX126" s="36">
        <f t="shared" si="40"/>
        <v>0</v>
      </c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>
        <f t="shared" si="41"/>
        <v>320</v>
      </c>
      <c r="EF126" s="36">
        <f t="shared" si="42"/>
        <v>394988.8</v>
      </c>
      <c r="EG126" s="36">
        <f t="shared" si="43"/>
        <v>442387.456</v>
      </c>
      <c r="EH126" s="37" t="s">
        <v>1534</v>
      </c>
      <c r="EI126" s="63"/>
      <c r="EJ126" s="37"/>
      <c r="EK126" s="87" t="s">
        <v>1344</v>
      </c>
      <c r="EL126" s="87" t="s">
        <v>1561</v>
      </c>
      <c r="EM126" s="87" t="s">
        <v>1561</v>
      </c>
      <c r="EN126" s="87"/>
      <c r="EO126" s="87"/>
      <c r="EP126" s="87"/>
      <c r="EQ126" s="87"/>
      <c r="ER126" s="87"/>
      <c r="ES126" s="87"/>
    </row>
    <row r="127" spans="1:149" ht="19.5" customHeight="1">
      <c r="A127" s="63"/>
      <c r="B127" s="63" t="s">
        <v>1776</v>
      </c>
      <c r="C127" s="63"/>
      <c r="D127" s="29" t="s">
        <v>1884</v>
      </c>
      <c r="E127" s="63" t="s">
        <v>1535</v>
      </c>
      <c r="F127" s="63" t="s">
        <v>1536</v>
      </c>
      <c r="G127" s="63" t="s">
        <v>1537</v>
      </c>
      <c r="H127" s="63" t="s">
        <v>857</v>
      </c>
      <c r="I127" s="63"/>
      <c r="J127" s="63" t="s">
        <v>864</v>
      </c>
      <c r="K127" s="63">
        <v>58</v>
      </c>
      <c r="L127" s="63">
        <v>710000000</v>
      </c>
      <c r="M127" s="63" t="s">
        <v>1533</v>
      </c>
      <c r="N127" s="63" t="s">
        <v>1777</v>
      </c>
      <c r="O127" s="63" t="s">
        <v>359</v>
      </c>
      <c r="P127" s="63">
        <v>316621100</v>
      </c>
      <c r="Q127" s="63" t="s">
        <v>1551</v>
      </c>
      <c r="R127" s="63" t="s">
        <v>686</v>
      </c>
      <c r="S127" s="63" t="s">
        <v>1560</v>
      </c>
      <c r="T127" s="63"/>
      <c r="U127" s="63"/>
      <c r="V127" s="63">
        <v>0</v>
      </c>
      <c r="W127" s="63">
        <v>0</v>
      </c>
      <c r="X127" s="63">
        <v>100</v>
      </c>
      <c r="Y127" s="63" t="s">
        <v>970</v>
      </c>
      <c r="Z127" s="63" t="s">
        <v>888</v>
      </c>
      <c r="AA127" s="36">
        <v>80</v>
      </c>
      <c r="AB127" s="36">
        <v>1234.34</v>
      </c>
      <c r="AC127" s="36">
        <f t="shared" si="22"/>
        <v>98747.2</v>
      </c>
      <c r="AD127" s="36">
        <f t="shared" si="23"/>
        <v>110596.864</v>
      </c>
      <c r="AE127" s="36">
        <v>80</v>
      </c>
      <c r="AF127" s="36">
        <v>1234.34</v>
      </c>
      <c r="AG127" s="36">
        <f t="shared" si="24"/>
        <v>98747.2</v>
      </c>
      <c r="AH127" s="36">
        <f t="shared" si="25"/>
        <v>110596.864</v>
      </c>
      <c r="AI127" s="36">
        <v>80</v>
      </c>
      <c r="AJ127" s="36">
        <v>1234.34</v>
      </c>
      <c r="AK127" s="36">
        <f t="shared" si="26"/>
        <v>98747.2</v>
      </c>
      <c r="AL127" s="36">
        <f t="shared" si="37"/>
        <v>110596.864</v>
      </c>
      <c r="AM127" s="36">
        <v>80</v>
      </c>
      <c r="AN127" s="36">
        <v>1234.34</v>
      </c>
      <c r="AO127" s="36">
        <f t="shared" si="28"/>
        <v>98747.2</v>
      </c>
      <c r="AP127" s="36">
        <f t="shared" si="38"/>
        <v>110596.864</v>
      </c>
      <c r="AQ127" s="36"/>
      <c r="AR127" s="36"/>
      <c r="AS127" s="36">
        <f t="shared" si="30"/>
        <v>0</v>
      </c>
      <c r="AT127" s="36">
        <f t="shared" si="39"/>
        <v>0</v>
      </c>
      <c r="AU127" s="36"/>
      <c r="AV127" s="36"/>
      <c r="AW127" s="36">
        <f t="shared" si="32"/>
        <v>0</v>
      </c>
      <c r="AX127" s="36">
        <f t="shared" si="40"/>
        <v>0</v>
      </c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>
        <f t="shared" si="41"/>
        <v>320</v>
      </c>
      <c r="EF127" s="36">
        <f t="shared" si="42"/>
        <v>394988.8</v>
      </c>
      <c r="EG127" s="36">
        <f t="shared" si="43"/>
        <v>442387.456</v>
      </c>
      <c r="EH127" s="37" t="s">
        <v>1534</v>
      </c>
      <c r="EI127" s="63"/>
      <c r="EJ127" s="37"/>
      <c r="EK127" s="87" t="s">
        <v>1344</v>
      </c>
      <c r="EL127" s="87" t="s">
        <v>1561</v>
      </c>
      <c r="EM127" s="87" t="s">
        <v>1561</v>
      </c>
      <c r="EN127" s="87"/>
      <c r="EO127" s="87"/>
      <c r="EP127" s="87"/>
      <c r="EQ127" s="87"/>
      <c r="ER127" s="87"/>
      <c r="ES127" s="87"/>
    </row>
    <row r="128" spans="1:149" ht="19.5" customHeight="1">
      <c r="A128" s="63"/>
      <c r="B128" s="63" t="s">
        <v>1776</v>
      </c>
      <c r="C128" s="63"/>
      <c r="D128" s="29" t="s">
        <v>1885</v>
      </c>
      <c r="E128" s="63" t="s">
        <v>1535</v>
      </c>
      <c r="F128" s="63" t="s">
        <v>1536</v>
      </c>
      <c r="G128" s="63" t="s">
        <v>1537</v>
      </c>
      <c r="H128" s="63" t="s">
        <v>857</v>
      </c>
      <c r="I128" s="63"/>
      <c r="J128" s="63" t="s">
        <v>864</v>
      </c>
      <c r="K128" s="63">
        <v>58</v>
      </c>
      <c r="L128" s="63">
        <v>710000000</v>
      </c>
      <c r="M128" s="63" t="s">
        <v>1533</v>
      </c>
      <c r="N128" s="63" t="s">
        <v>1777</v>
      </c>
      <c r="O128" s="63" t="s">
        <v>359</v>
      </c>
      <c r="P128" s="63" t="s">
        <v>1588</v>
      </c>
      <c r="Q128" s="63" t="s">
        <v>1558</v>
      </c>
      <c r="R128" s="63" t="s">
        <v>686</v>
      </c>
      <c r="S128" s="63" t="s">
        <v>1560</v>
      </c>
      <c r="T128" s="63"/>
      <c r="U128" s="63"/>
      <c r="V128" s="63">
        <v>0</v>
      </c>
      <c r="W128" s="63">
        <v>0</v>
      </c>
      <c r="X128" s="63">
        <v>100</v>
      </c>
      <c r="Y128" s="63" t="s">
        <v>970</v>
      </c>
      <c r="Z128" s="63" t="s">
        <v>888</v>
      </c>
      <c r="AA128" s="36">
        <v>60</v>
      </c>
      <c r="AB128" s="36">
        <v>1234.34</v>
      </c>
      <c r="AC128" s="36">
        <f t="shared" si="22"/>
        <v>74060.4</v>
      </c>
      <c r="AD128" s="36">
        <f t="shared" si="23"/>
        <v>82947.648</v>
      </c>
      <c r="AE128" s="36">
        <v>60</v>
      </c>
      <c r="AF128" s="36">
        <v>1234.34</v>
      </c>
      <c r="AG128" s="36">
        <f t="shared" si="24"/>
        <v>74060.4</v>
      </c>
      <c r="AH128" s="36">
        <f t="shared" si="25"/>
        <v>82947.648</v>
      </c>
      <c r="AI128" s="36">
        <v>60</v>
      </c>
      <c r="AJ128" s="36">
        <v>1234.34</v>
      </c>
      <c r="AK128" s="36">
        <f t="shared" si="26"/>
        <v>74060.4</v>
      </c>
      <c r="AL128" s="36">
        <f t="shared" si="37"/>
        <v>82947.648</v>
      </c>
      <c r="AM128" s="36">
        <v>60</v>
      </c>
      <c r="AN128" s="36">
        <v>1234.34</v>
      </c>
      <c r="AO128" s="36">
        <f t="shared" si="28"/>
        <v>74060.4</v>
      </c>
      <c r="AP128" s="36">
        <f t="shared" si="38"/>
        <v>82947.648</v>
      </c>
      <c r="AQ128" s="36"/>
      <c r="AR128" s="36"/>
      <c r="AS128" s="36">
        <f t="shared" si="30"/>
        <v>0</v>
      </c>
      <c r="AT128" s="36">
        <f t="shared" si="39"/>
        <v>0</v>
      </c>
      <c r="AU128" s="36"/>
      <c r="AV128" s="36"/>
      <c r="AW128" s="36">
        <f t="shared" si="32"/>
        <v>0</v>
      </c>
      <c r="AX128" s="36">
        <f t="shared" si="40"/>
        <v>0</v>
      </c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>
        <f t="shared" si="41"/>
        <v>240</v>
      </c>
      <c r="EF128" s="36">
        <f t="shared" si="42"/>
        <v>296241.6</v>
      </c>
      <c r="EG128" s="36">
        <f t="shared" si="43"/>
        <v>331790.592</v>
      </c>
      <c r="EH128" s="37" t="s">
        <v>1534</v>
      </c>
      <c r="EI128" s="63"/>
      <c r="EJ128" s="37"/>
      <c r="EK128" s="87" t="s">
        <v>1344</v>
      </c>
      <c r="EL128" s="87" t="s">
        <v>1561</v>
      </c>
      <c r="EM128" s="87" t="s">
        <v>1561</v>
      </c>
      <c r="EN128" s="87"/>
      <c r="EO128" s="87"/>
      <c r="EP128" s="87"/>
      <c r="EQ128" s="87"/>
      <c r="ER128" s="87"/>
      <c r="ES128" s="87"/>
    </row>
    <row r="129" spans="1:149" ht="19.5" customHeight="1">
      <c r="A129" s="63"/>
      <c r="B129" s="63" t="s">
        <v>1776</v>
      </c>
      <c r="C129" s="63"/>
      <c r="D129" s="29" t="s">
        <v>1886</v>
      </c>
      <c r="E129" s="63" t="s">
        <v>1535</v>
      </c>
      <c r="F129" s="63" t="s">
        <v>1536</v>
      </c>
      <c r="G129" s="63" t="s">
        <v>1537</v>
      </c>
      <c r="H129" s="63" t="s">
        <v>857</v>
      </c>
      <c r="I129" s="63"/>
      <c r="J129" s="63" t="s">
        <v>864</v>
      </c>
      <c r="K129" s="63">
        <v>58</v>
      </c>
      <c r="L129" s="63">
        <v>710000000</v>
      </c>
      <c r="M129" s="63" t="s">
        <v>1533</v>
      </c>
      <c r="N129" s="63" t="s">
        <v>1777</v>
      </c>
      <c r="O129" s="63" t="s">
        <v>359</v>
      </c>
      <c r="P129" s="63">
        <v>750000000</v>
      </c>
      <c r="Q129" s="63" t="s">
        <v>1554</v>
      </c>
      <c r="R129" s="63" t="s">
        <v>686</v>
      </c>
      <c r="S129" s="63" t="s">
        <v>1560</v>
      </c>
      <c r="T129" s="63"/>
      <c r="U129" s="63"/>
      <c r="V129" s="63">
        <v>0</v>
      </c>
      <c r="W129" s="63">
        <v>0</v>
      </c>
      <c r="X129" s="63">
        <v>100</v>
      </c>
      <c r="Y129" s="63" t="s">
        <v>970</v>
      </c>
      <c r="Z129" s="63" t="s">
        <v>888</v>
      </c>
      <c r="AA129" s="36">
        <v>20</v>
      </c>
      <c r="AB129" s="36">
        <v>1234.34</v>
      </c>
      <c r="AC129" s="36">
        <f t="shared" si="22"/>
        <v>24686.8</v>
      </c>
      <c r="AD129" s="36">
        <f t="shared" si="23"/>
        <v>27649.216</v>
      </c>
      <c r="AE129" s="36">
        <v>20</v>
      </c>
      <c r="AF129" s="36">
        <v>1234.34</v>
      </c>
      <c r="AG129" s="36">
        <f t="shared" si="24"/>
        <v>24686.8</v>
      </c>
      <c r="AH129" s="36">
        <f t="shared" si="25"/>
        <v>27649.216</v>
      </c>
      <c r="AI129" s="36">
        <v>20</v>
      </c>
      <c r="AJ129" s="36">
        <v>1234.34</v>
      </c>
      <c r="AK129" s="36">
        <f t="shared" si="26"/>
        <v>24686.8</v>
      </c>
      <c r="AL129" s="36">
        <f t="shared" si="37"/>
        <v>27649.216</v>
      </c>
      <c r="AM129" s="36">
        <v>20</v>
      </c>
      <c r="AN129" s="36">
        <v>1234.34</v>
      </c>
      <c r="AO129" s="36">
        <f t="shared" si="28"/>
        <v>24686.8</v>
      </c>
      <c r="AP129" s="36">
        <f t="shared" si="38"/>
        <v>27649.216</v>
      </c>
      <c r="AQ129" s="36"/>
      <c r="AR129" s="36"/>
      <c r="AS129" s="36">
        <f t="shared" si="30"/>
        <v>0</v>
      </c>
      <c r="AT129" s="36">
        <f t="shared" si="39"/>
        <v>0</v>
      </c>
      <c r="AU129" s="36"/>
      <c r="AV129" s="36"/>
      <c r="AW129" s="36">
        <f t="shared" si="32"/>
        <v>0</v>
      </c>
      <c r="AX129" s="36">
        <f t="shared" si="40"/>
        <v>0</v>
      </c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>
        <f t="shared" si="41"/>
        <v>80</v>
      </c>
      <c r="EF129" s="36">
        <f t="shared" si="42"/>
        <v>98747.2</v>
      </c>
      <c r="EG129" s="36">
        <f t="shared" si="43"/>
        <v>110596.864</v>
      </c>
      <c r="EH129" s="37" t="s">
        <v>1534</v>
      </c>
      <c r="EI129" s="63"/>
      <c r="EJ129" s="37"/>
      <c r="EK129" s="87" t="s">
        <v>1344</v>
      </c>
      <c r="EL129" s="87" t="s">
        <v>1561</v>
      </c>
      <c r="EM129" s="87" t="s">
        <v>1561</v>
      </c>
      <c r="EN129" s="87"/>
      <c r="EO129" s="87"/>
      <c r="EP129" s="87"/>
      <c r="EQ129" s="87"/>
      <c r="ER129" s="87"/>
      <c r="ES129" s="87"/>
    </row>
    <row r="130" spans="1:149" ht="19.5" customHeight="1">
      <c r="A130" s="63"/>
      <c r="B130" s="63" t="s">
        <v>1776</v>
      </c>
      <c r="C130" s="63"/>
      <c r="D130" s="29" t="s">
        <v>1887</v>
      </c>
      <c r="E130" s="63" t="s">
        <v>1535</v>
      </c>
      <c r="F130" s="63" t="s">
        <v>1536</v>
      </c>
      <c r="G130" s="63" t="s">
        <v>1537</v>
      </c>
      <c r="H130" s="63" t="s">
        <v>857</v>
      </c>
      <c r="I130" s="63"/>
      <c r="J130" s="63" t="s">
        <v>864</v>
      </c>
      <c r="K130" s="63">
        <v>58</v>
      </c>
      <c r="L130" s="63">
        <v>710000000</v>
      </c>
      <c r="M130" s="63" t="s">
        <v>1533</v>
      </c>
      <c r="N130" s="63" t="s">
        <v>1777</v>
      </c>
      <c r="O130" s="63" t="s">
        <v>359</v>
      </c>
      <c r="P130" s="63">
        <v>631010000</v>
      </c>
      <c r="Q130" s="63" t="s">
        <v>1550</v>
      </c>
      <c r="R130" s="63" t="s">
        <v>686</v>
      </c>
      <c r="S130" s="63" t="s">
        <v>1560</v>
      </c>
      <c r="T130" s="63"/>
      <c r="U130" s="63"/>
      <c r="V130" s="63">
        <v>0</v>
      </c>
      <c r="W130" s="63">
        <v>0</v>
      </c>
      <c r="X130" s="63">
        <v>100</v>
      </c>
      <c r="Y130" s="63" t="s">
        <v>970</v>
      </c>
      <c r="Z130" s="63" t="s">
        <v>888</v>
      </c>
      <c r="AA130" s="36">
        <v>50</v>
      </c>
      <c r="AB130" s="36">
        <v>1234.34</v>
      </c>
      <c r="AC130" s="36">
        <f t="shared" si="22"/>
        <v>61716.99999999999</v>
      </c>
      <c r="AD130" s="36">
        <f t="shared" si="23"/>
        <v>69123.04</v>
      </c>
      <c r="AE130" s="36">
        <v>50</v>
      </c>
      <c r="AF130" s="36">
        <v>1234.34</v>
      </c>
      <c r="AG130" s="36">
        <f t="shared" si="24"/>
        <v>61716.99999999999</v>
      </c>
      <c r="AH130" s="36">
        <f t="shared" si="25"/>
        <v>69123.04</v>
      </c>
      <c r="AI130" s="36">
        <v>50</v>
      </c>
      <c r="AJ130" s="36">
        <v>1234.34</v>
      </c>
      <c r="AK130" s="36">
        <f t="shared" si="26"/>
        <v>61716.99999999999</v>
      </c>
      <c r="AL130" s="36">
        <f t="shared" si="37"/>
        <v>69123.04</v>
      </c>
      <c r="AM130" s="36">
        <v>50</v>
      </c>
      <c r="AN130" s="36">
        <v>1234.34</v>
      </c>
      <c r="AO130" s="36">
        <f t="shared" si="28"/>
        <v>61716.99999999999</v>
      </c>
      <c r="AP130" s="36">
        <f t="shared" si="38"/>
        <v>69123.04</v>
      </c>
      <c r="AQ130" s="36"/>
      <c r="AR130" s="36"/>
      <c r="AS130" s="36">
        <f t="shared" si="30"/>
        <v>0</v>
      </c>
      <c r="AT130" s="36">
        <f t="shared" si="39"/>
        <v>0</v>
      </c>
      <c r="AU130" s="36"/>
      <c r="AV130" s="36"/>
      <c r="AW130" s="36">
        <f t="shared" si="32"/>
        <v>0</v>
      </c>
      <c r="AX130" s="36">
        <f t="shared" si="40"/>
        <v>0</v>
      </c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>
        <f t="shared" si="41"/>
        <v>200</v>
      </c>
      <c r="EF130" s="36">
        <f t="shared" si="42"/>
        <v>246867.99999999997</v>
      </c>
      <c r="EG130" s="36">
        <f t="shared" si="43"/>
        <v>276492.16</v>
      </c>
      <c r="EH130" s="37" t="s">
        <v>1534</v>
      </c>
      <c r="EI130" s="63"/>
      <c r="EJ130" s="37"/>
      <c r="EK130" s="87" t="s">
        <v>1344</v>
      </c>
      <c r="EL130" s="87" t="s">
        <v>1561</v>
      </c>
      <c r="EM130" s="87" t="s">
        <v>1561</v>
      </c>
      <c r="EN130" s="87"/>
      <c r="EO130" s="87"/>
      <c r="EP130" s="87"/>
      <c r="EQ130" s="87"/>
      <c r="ER130" s="87"/>
      <c r="ES130" s="87"/>
    </row>
    <row r="131" spans="1:149" ht="19.5" customHeight="1">
      <c r="A131" s="63"/>
      <c r="B131" s="63" t="s">
        <v>1776</v>
      </c>
      <c r="C131" s="63"/>
      <c r="D131" s="29" t="s">
        <v>1888</v>
      </c>
      <c r="E131" s="63" t="s">
        <v>1535</v>
      </c>
      <c r="F131" s="63" t="s">
        <v>1536</v>
      </c>
      <c r="G131" s="63" t="s">
        <v>1537</v>
      </c>
      <c r="H131" s="63" t="s">
        <v>857</v>
      </c>
      <c r="I131" s="63"/>
      <c r="J131" s="63" t="s">
        <v>864</v>
      </c>
      <c r="K131" s="63">
        <v>58</v>
      </c>
      <c r="L131" s="63">
        <v>710000000</v>
      </c>
      <c r="M131" s="63" t="s">
        <v>1533</v>
      </c>
      <c r="N131" s="63" t="s">
        <v>1777</v>
      </c>
      <c r="O131" s="63" t="s">
        <v>359</v>
      </c>
      <c r="P131" s="63">
        <v>396473100</v>
      </c>
      <c r="Q131" s="63" t="s">
        <v>1549</v>
      </c>
      <c r="R131" s="63" t="s">
        <v>686</v>
      </c>
      <c r="S131" s="63" t="s">
        <v>1560</v>
      </c>
      <c r="T131" s="63"/>
      <c r="U131" s="63"/>
      <c r="V131" s="63">
        <v>0</v>
      </c>
      <c r="W131" s="63">
        <v>0</v>
      </c>
      <c r="X131" s="63">
        <v>100</v>
      </c>
      <c r="Y131" s="63" t="s">
        <v>970</v>
      </c>
      <c r="Z131" s="63" t="s">
        <v>888</v>
      </c>
      <c r="AA131" s="36">
        <v>400</v>
      </c>
      <c r="AB131" s="36">
        <v>1234.34</v>
      </c>
      <c r="AC131" s="36">
        <f t="shared" si="22"/>
        <v>493735.99999999994</v>
      </c>
      <c r="AD131" s="36">
        <f t="shared" si="23"/>
        <v>552984.32</v>
      </c>
      <c r="AE131" s="36">
        <v>400</v>
      </c>
      <c r="AF131" s="36">
        <v>1234.34</v>
      </c>
      <c r="AG131" s="36">
        <f t="shared" si="24"/>
        <v>493735.99999999994</v>
      </c>
      <c r="AH131" s="36">
        <f t="shared" si="25"/>
        <v>552984.32</v>
      </c>
      <c r="AI131" s="36">
        <v>400</v>
      </c>
      <c r="AJ131" s="36">
        <v>1234.34</v>
      </c>
      <c r="AK131" s="36">
        <f t="shared" si="26"/>
        <v>493735.99999999994</v>
      </c>
      <c r="AL131" s="36">
        <f t="shared" si="37"/>
        <v>552984.32</v>
      </c>
      <c r="AM131" s="36">
        <v>400</v>
      </c>
      <c r="AN131" s="36">
        <v>1234.34</v>
      </c>
      <c r="AO131" s="36">
        <f t="shared" si="28"/>
        <v>493735.99999999994</v>
      </c>
      <c r="AP131" s="36">
        <f t="shared" si="38"/>
        <v>552984.32</v>
      </c>
      <c r="AQ131" s="36"/>
      <c r="AR131" s="36"/>
      <c r="AS131" s="36">
        <f t="shared" si="30"/>
        <v>0</v>
      </c>
      <c r="AT131" s="36">
        <f t="shared" si="39"/>
        <v>0</v>
      </c>
      <c r="AU131" s="36"/>
      <c r="AV131" s="36"/>
      <c r="AW131" s="36">
        <f t="shared" si="32"/>
        <v>0</v>
      </c>
      <c r="AX131" s="36">
        <f t="shared" si="40"/>
        <v>0</v>
      </c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>
        <f t="shared" si="41"/>
        <v>1600</v>
      </c>
      <c r="EF131" s="36">
        <f t="shared" si="42"/>
        <v>1974943.9999999998</v>
      </c>
      <c r="EG131" s="36">
        <f t="shared" si="43"/>
        <v>2211937.28</v>
      </c>
      <c r="EH131" s="37" t="s">
        <v>1534</v>
      </c>
      <c r="EI131" s="63"/>
      <c r="EJ131" s="37"/>
      <c r="EK131" s="87" t="s">
        <v>1344</v>
      </c>
      <c r="EL131" s="87" t="s">
        <v>1561</v>
      </c>
      <c r="EM131" s="87" t="s">
        <v>1561</v>
      </c>
      <c r="EN131" s="87"/>
      <c r="EO131" s="87"/>
      <c r="EP131" s="87"/>
      <c r="EQ131" s="87"/>
      <c r="ER131" s="87"/>
      <c r="ES131" s="87"/>
    </row>
    <row r="132" spans="1:149" ht="19.5" customHeight="1">
      <c r="A132" s="63"/>
      <c r="B132" s="63" t="s">
        <v>1776</v>
      </c>
      <c r="C132" s="63"/>
      <c r="D132" s="29" t="s">
        <v>1889</v>
      </c>
      <c r="E132" s="63" t="s">
        <v>1535</v>
      </c>
      <c r="F132" s="63" t="s">
        <v>1536</v>
      </c>
      <c r="G132" s="63" t="s">
        <v>1537</v>
      </c>
      <c r="H132" s="63" t="s">
        <v>857</v>
      </c>
      <c r="I132" s="63"/>
      <c r="J132" s="63" t="s">
        <v>864</v>
      </c>
      <c r="K132" s="63">
        <v>58</v>
      </c>
      <c r="L132" s="63">
        <v>710000000</v>
      </c>
      <c r="M132" s="63" t="s">
        <v>1533</v>
      </c>
      <c r="N132" s="63" t="s">
        <v>1777</v>
      </c>
      <c r="O132" s="63" t="s">
        <v>359</v>
      </c>
      <c r="P132" s="63">
        <v>551010000</v>
      </c>
      <c r="Q132" s="63" t="s">
        <v>1548</v>
      </c>
      <c r="R132" s="63" t="s">
        <v>686</v>
      </c>
      <c r="S132" s="63" t="s">
        <v>1560</v>
      </c>
      <c r="T132" s="63"/>
      <c r="U132" s="63"/>
      <c r="V132" s="63">
        <v>0</v>
      </c>
      <c r="W132" s="63">
        <v>0</v>
      </c>
      <c r="X132" s="63">
        <v>100</v>
      </c>
      <c r="Y132" s="63" t="s">
        <v>970</v>
      </c>
      <c r="Z132" s="63" t="s">
        <v>888</v>
      </c>
      <c r="AA132" s="36">
        <v>30</v>
      </c>
      <c r="AB132" s="36">
        <v>1234.34</v>
      </c>
      <c r="AC132" s="36">
        <f t="shared" si="22"/>
        <v>37030.2</v>
      </c>
      <c r="AD132" s="36">
        <f t="shared" si="23"/>
        <v>41473.824</v>
      </c>
      <c r="AE132" s="36">
        <v>30</v>
      </c>
      <c r="AF132" s="36">
        <v>1234.34</v>
      </c>
      <c r="AG132" s="36">
        <f t="shared" si="24"/>
        <v>37030.2</v>
      </c>
      <c r="AH132" s="36">
        <f t="shared" si="25"/>
        <v>41473.824</v>
      </c>
      <c r="AI132" s="36">
        <v>30</v>
      </c>
      <c r="AJ132" s="36">
        <v>1234.34</v>
      </c>
      <c r="AK132" s="36">
        <f t="shared" si="26"/>
        <v>37030.2</v>
      </c>
      <c r="AL132" s="36">
        <f t="shared" si="37"/>
        <v>41473.824</v>
      </c>
      <c r="AM132" s="36">
        <v>30</v>
      </c>
      <c r="AN132" s="36">
        <v>1234.34</v>
      </c>
      <c r="AO132" s="36">
        <f t="shared" si="28"/>
        <v>37030.2</v>
      </c>
      <c r="AP132" s="36">
        <f t="shared" si="38"/>
        <v>41473.824</v>
      </c>
      <c r="AQ132" s="36"/>
      <c r="AR132" s="36"/>
      <c r="AS132" s="36">
        <f t="shared" si="30"/>
        <v>0</v>
      </c>
      <c r="AT132" s="36">
        <f t="shared" si="39"/>
        <v>0</v>
      </c>
      <c r="AU132" s="36"/>
      <c r="AV132" s="36"/>
      <c r="AW132" s="36">
        <f t="shared" si="32"/>
        <v>0</v>
      </c>
      <c r="AX132" s="36">
        <f t="shared" si="40"/>
        <v>0</v>
      </c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/>
      <c r="EC132" s="36"/>
      <c r="ED132" s="36"/>
      <c r="EE132" s="36">
        <f t="shared" si="41"/>
        <v>120</v>
      </c>
      <c r="EF132" s="36">
        <f t="shared" si="42"/>
        <v>148120.8</v>
      </c>
      <c r="EG132" s="36">
        <f t="shared" si="43"/>
        <v>165895.296</v>
      </c>
      <c r="EH132" s="37" t="s">
        <v>1534</v>
      </c>
      <c r="EI132" s="63"/>
      <c r="EJ132" s="37"/>
      <c r="EK132" s="87" t="s">
        <v>1344</v>
      </c>
      <c r="EL132" s="87" t="s">
        <v>1561</v>
      </c>
      <c r="EM132" s="87" t="s">
        <v>1561</v>
      </c>
      <c r="EN132" s="87"/>
      <c r="EO132" s="87"/>
      <c r="EP132" s="87"/>
      <c r="EQ132" s="87"/>
      <c r="ER132" s="87"/>
      <c r="ES132" s="87"/>
    </row>
    <row r="133" spans="1:149" ht="19.5" customHeight="1">
      <c r="A133" s="63"/>
      <c r="B133" s="63" t="s">
        <v>1776</v>
      </c>
      <c r="C133" s="63"/>
      <c r="D133" s="29" t="s">
        <v>1890</v>
      </c>
      <c r="E133" s="63" t="s">
        <v>1535</v>
      </c>
      <c r="F133" s="63" t="s">
        <v>1536</v>
      </c>
      <c r="G133" s="63" t="s">
        <v>1537</v>
      </c>
      <c r="H133" s="63" t="s">
        <v>857</v>
      </c>
      <c r="I133" s="63"/>
      <c r="J133" s="63" t="s">
        <v>864</v>
      </c>
      <c r="K133" s="63">
        <v>58</v>
      </c>
      <c r="L133" s="63">
        <v>710000000</v>
      </c>
      <c r="M133" s="63" t="s">
        <v>1533</v>
      </c>
      <c r="N133" s="63" t="s">
        <v>1777</v>
      </c>
      <c r="O133" s="63" t="s">
        <v>359</v>
      </c>
      <c r="P133" s="63">
        <v>552210000</v>
      </c>
      <c r="Q133" s="63" t="s">
        <v>1547</v>
      </c>
      <c r="R133" s="63" t="s">
        <v>686</v>
      </c>
      <c r="S133" s="63" t="s">
        <v>1560</v>
      </c>
      <c r="T133" s="63"/>
      <c r="U133" s="63"/>
      <c r="V133" s="63">
        <v>0</v>
      </c>
      <c r="W133" s="63">
        <v>0</v>
      </c>
      <c r="X133" s="63">
        <v>100</v>
      </c>
      <c r="Y133" s="63" t="s">
        <v>970</v>
      </c>
      <c r="Z133" s="63" t="s">
        <v>888</v>
      </c>
      <c r="AA133" s="36">
        <v>60</v>
      </c>
      <c r="AB133" s="36">
        <v>1234.34</v>
      </c>
      <c r="AC133" s="36">
        <f t="shared" si="22"/>
        <v>74060.4</v>
      </c>
      <c r="AD133" s="36">
        <f t="shared" si="23"/>
        <v>82947.648</v>
      </c>
      <c r="AE133" s="36">
        <v>60</v>
      </c>
      <c r="AF133" s="36">
        <v>1234.34</v>
      </c>
      <c r="AG133" s="36">
        <f t="shared" si="24"/>
        <v>74060.4</v>
      </c>
      <c r="AH133" s="36">
        <f t="shared" si="25"/>
        <v>82947.648</v>
      </c>
      <c r="AI133" s="36">
        <v>60</v>
      </c>
      <c r="AJ133" s="36">
        <v>1234.34</v>
      </c>
      <c r="AK133" s="36">
        <f t="shared" si="26"/>
        <v>74060.4</v>
      </c>
      <c r="AL133" s="36">
        <f t="shared" si="37"/>
        <v>82947.648</v>
      </c>
      <c r="AM133" s="36">
        <v>60</v>
      </c>
      <c r="AN133" s="36">
        <v>1234.34</v>
      </c>
      <c r="AO133" s="36">
        <f t="shared" si="28"/>
        <v>74060.4</v>
      </c>
      <c r="AP133" s="36">
        <f t="shared" si="38"/>
        <v>82947.648</v>
      </c>
      <c r="AQ133" s="36"/>
      <c r="AR133" s="36"/>
      <c r="AS133" s="36">
        <f t="shared" si="30"/>
        <v>0</v>
      </c>
      <c r="AT133" s="36">
        <f t="shared" si="39"/>
        <v>0</v>
      </c>
      <c r="AU133" s="36"/>
      <c r="AV133" s="36"/>
      <c r="AW133" s="36">
        <f t="shared" si="32"/>
        <v>0</v>
      </c>
      <c r="AX133" s="36">
        <f t="shared" si="40"/>
        <v>0</v>
      </c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>
        <f t="shared" si="41"/>
        <v>240</v>
      </c>
      <c r="EF133" s="36">
        <f t="shared" si="42"/>
        <v>296241.6</v>
      </c>
      <c r="EG133" s="36">
        <f t="shared" si="43"/>
        <v>331790.592</v>
      </c>
      <c r="EH133" s="37" t="s">
        <v>1534</v>
      </c>
      <c r="EI133" s="63"/>
      <c r="EJ133" s="37"/>
      <c r="EK133" s="87" t="s">
        <v>1344</v>
      </c>
      <c r="EL133" s="87" t="s">
        <v>1561</v>
      </c>
      <c r="EM133" s="87" t="s">
        <v>1561</v>
      </c>
      <c r="EN133" s="87"/>
      <c r="EO133" s="87"/>
      <c r="EP133" s="87"/>
      <c r="EQ133" s="87"/>
      <c r="ER133" s="87"/>
      <c r="ES133" s="87"/>
    </row>
    <row r="134" spans="1:149" ht="19.5" customHeight="1">
      <c r="A134" s="63"/>
      <c r="B134" s="63" t="s">
        <v>1776</v>
      </c>
      <c r="C134" s="63"/>
      <c r="D134" s="29" t="s">
        <v>1891</v>
      </c>
      <c r="E134" s="63" t="s">
        <v>1535</v>
      </c>
      <c r="F134" s="63" t="s">
        <v>1536</v>
      </c>
      <c r="G134" s="63" t="s">
        <v>1537</v>
      </c>
      <c r="H134" s="63" t="s">
        <v>857</v>
      </c>
      <c r="I134" s="63"/>
      <c r="J134" s="63" t="s">
        <v>864</v>
      </c>
      <c r="K134" s="63">
        <v>58</v>
      </c>
      <c r="L134" s="63">
        <v>710000000</v>
      </c>
      <c r="M134" s="63" t="s">
        <v>1533</v>
      </c>
      <c r="N134" s="63" t="s">
        <v>1777</v>
      </c>
      <c r="O134" s="63" t="s">
        <v>359</v>
      </c>
      <c r="P134" s="63">
        <v>354400000</v>
      </c>
      <c r="Q134" s="63" t="s">
        <v>1546</v>
      </c>
      <c r="R134" s="63" t="s">
        <v>686</v>
      </c>
      <c r="S134" s="63" t="s">
        <v>1560</v>
      </c>
      <c r="T134" s="63"/>
      <c r="U134" s="63"/>
      <c r="V134" s="63">
        <v>0</v>
      </c>
      <c r="W134" s="63">
        <v>0</v>
      </c>
      <c r="X134" s="63">
        <v>100</v>
      </c>
      <c r="Y134" s="63" t="s">
        <v>970</v>
      </c>
      <c r="Z134" s="63" t="s">
        <v>888</v>
      </c>
      <c r="AA134" s="36">
        <v>300</v>
      </c>
      <c r="AB134" s="36">
        <v>1234.34</v>
      </c>
      <c r="AC134" s="36">
        <f t="shared" si="22"/>
        <v>370302</v>
      </c>
      <c r="AD134" s="36">
        <f t="shared" si="23"/>
        <v>414738.24000000005</v>
      </c>
      <c r="AE134" s="36">
        <v>300</v>
      </c>
      <c r="AF134" s="36">
        <v>1234.34</v>
      </c>
      <c r="AG134" s="36">
        <f t="shared" si="24"/>
        <v>370302</v>
      </c>
      <c r="AH134" s="36">
        <f t="shared" si="25"/>
        <v>414738.24000000005</v>
      </c>
      <c r="AI134" s="36">
        <v>300</v>
      </c>
      <c r="AJ134" s="36">
        <v>1234.34</v>
      </c>
      <c r="AK134" s="36">
        <f t="shared" si="26"/>
        <v>370302</v>
      </c>
      <c r="AL134" s="36">
        <f t="shared" si="37"/>
        <v>414738.24000000005</v>
      </c>
      <c r="AM134" s="36">
        <v>300</v>
      </c>
      <c r="AN134" s="36">
        <v>1234.34</v>
      </c>
      <c r="AO134" s="36">
        <f t="shared" si="28"/>
        <v>370302</v>
      </c>
      <c r="AP134" s="36">
        <f t="shared" si="38"/>
        <v>414738.24000000005</v>
      </c>
      <c r="AQ134" s="36"/>
      <c r="AR134" s="36"/>
      <c r="AS134" s="36">
        <f t="shared" si="30"/>
        <v>0</v>
      </c>
      <c r="AT134" s="36">
        <f t="shared" si="39"/>
        <v>0</v>
      </c>
      <c r="AU134" s="36"/>
      <c r="AV134" s="36"/>
      <c r="AW134" s="36">
        <f t="shared" si="32"/>
        <v>0</v>
      </c>
      <c r="AX134" s="36">
        <f t="shared" si="40"/>
        <v>0</v>
      </c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>
        <f t="shared" si="41"/>
        <v>1200</v>
      </c>
      <c r="EF134" s="36">
        <f t="shared" si="42"/>
        <v>1481208</v>
      </c>
      <c r="EG134" s="36">
        <f t="shared" si="43"/>
        <v>1658952.9600000002</v>
      </c>
      <c r="EH134" s="37" t="s">
        <v>1534</v>
      </c>
      <c r="EI134" s="63"/>
      <c r="EJ134" s="37"/>
      <c r="EK134" s="87" t="s">
        <v>1344</v>
      </c>
      <c r="EL134" s="87" t="s">
        <v>1561</v>
      </c>
      <c r="EM134" s="87" t="s">
        <v>1561</v>
      </c>
      <c r="EN134" s="87"/>
      <c r="EO134" s="87"/>
      <c r="EP134" s="87"/>
      <c r="EQ134" s="87"/>
      <c r="ER134" s="87"/>
      <c r="ES134" s="87"/>
    </row>
    <row r="135" spans="1:149" ht="19.5" customHeight="1">
      <c r="A135" s="63"/>
      <c r="B135" s="63" t="s">
        <v>1776</v>
      </c>
      <c r="C135" s="63"/>
      <c r="D135" s="29" t="s">
        <v>1892</v>
      </c>
      <c r="E135" s="63" t="s">
        <v>1535</v>
      </c>
      <c r="F135" s="63" t="s">
        <v>1536</v>
      </c>
      <c r="G135" s="63" t="s">
        <v>1537</v>
      </c>
      <c r="H135" s="63" t="s">
        <v>857</v>
      </c>
      <c r="I135" s="63"/>
      <c r="J135" s="63" t="s">
        <v>864</v>
      </c>
      <c r="K135" s="63">
        <v>58</v>
      </c>
      <c r="L135" s="63">
        <v>710000000</v>
      </c>
      <c r="M135" s="63" t="s">
        <v>1533</v>
      </c>
      <c r="N135" s="63" t="s">
        <v>1777</v>
      </c>
      <c r="O135" s="63" t="s">
        <v>359</v>
      </c>
      <c r="P135" s="63">
        <v>351610000</v>
      </c>
      <c r="Q135" s="63" t="s">
        <v>1545</v>
      </c>
      <c r="R135" s="63" t="s">
        <v>686</v>
      </c>
      <c r="S135" s="63" t="s">
        <v>1560</v>
      </c>
      <c r="T135" s="63"/>
      <c r="U135" s="63"/>
      <c r="V135" s="63">
        <v>0</v>
      </c>
      <c r="W135" s="63">
        <v>0</v>
      </c>
      <c r="X135" s="63">
        <v>100</v>
      </c>
      <c r="Y135" s="63" t="s">
        <v>970</v>
      </c>
      <c r="Z135" s="63" t="s">
        <v>888</v>
      </c>
      <c r="AA135" s="36">
        <v>80</v>
      </c>
      <c r="AB135" s="36">
        <v>1234.34</v>
      </c>
      <c r="AC135" s="36">
        <f t="shared" si="22"/>
        <v>98747.2</v>
      </c>
      <c r="AD135" s="36">
        <f t="shared" si="23"/>
        <v>110596.864</v>
      </c>
      <c r="AE135" s="36">
        <v>80</v>
      </c>
      <c r="AF135" s="36">
        <v>1234.34</v>
      </c>
      <c r="AG135" s="36">
        <f t="shared" si="24"/>
        <v>98747.2</v>
      </c>
      <c r="AH135" s="36">
        <f t="shared" si="25"/>
        <v>110596.864</v>
      </c>
      <c r="AI135" s="36">
        <v>80</v>
      </c>
      <c r="AJ135" s="36">
        <v>1234.34</v>
      </c>
      <c r="AK135" s="36">
        <f t="shared" si="26"/>
        <v>98747.2</v>
      </c>
      <c r="AL135" s="36">
        <f t="shared" si="37"/>
        <v>110596.864</v>
      </c>
      <c r="AM135" s="36">
        <v>80</v>
      </c>
      <c r="AN135" s="36">
        <v>1234.34</v>
      </c>
      <c r="AO135" s="36">
        <f t="shared" si="28"/>
        <v>98747.2</v>
      </c>
      <c r="AP135" s="36">
        <f t="shared" si="38"/>
        <v>110596.864</v>
      </c>
      <c r="AQ135" s="36"/>
      <c r="AR135" s="36"/>
      <c r="AS135" s="36">
        <f t="shared" si="30"/>
        <v>0</v>
      </c>
      <c r="AT135" s="36">
        <f t="shared" si="39"/>
        <v>0</v>
      </c>
      <c r="AU135" s="36"/>
      <c r="AV135" s="36"/>
      <c r="AW135" s="36">
        <f t="shared" si="32"/>
        <v>0</v>
      </c>
      <c r="AX135" s="36">
        <f t="shared" si="40"/>
        <v>0</v>
      </c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>
        <f t="shared" si="41"/>
        <v>320</v>
      </c>
      <c r="EF135" s="36">
        <f t="shared" si="42"/>
        <v>394988.8</v>
      </c>
      <c r="EG135" s="36">
        <f t="shared" si="43"/>
        <v>442387.456</v>
      </c>
      <c r="EH135" s="37" t="s">
        <v>1534</v>
      </c>
      <c r="EI135" s="63"/>
      <c r="EJ135" s="37"/>
      <c r="EK135" s="87" t="s">
        <v>1344</v>
      </c>
      <c r="EL135" s="87" t="s">
        <v>1561</v>
      </c>
      <c r="EM135" s="87" t="s">
        <v>1561</v>
      </c>
      <c r="EN135" s="87"/>
      <c r="EO135" s="87"/>
      <c r="EP135" s="87"/>
      <c r="EQ135" s="87"/>
      <c r="ER135" s="87"/>
      <c r="ES135" s="87"/>
    </row>
    <row r="136" spans="1:149" ht="19.5" customHeight="1">
      <c r="A136" s="63"/>
      <c r="B136" s="63" t="s">
        <v>1776</v>
      </c>
      <c r="C136" s="63"/>
      <c r="D136" s="29" t="s">
        <v>1893</v>
      </c>
      <c r="E136" s="63" t="s">
        <v>1535</v>
      </c>
      <c r="F136" s="63" t="s">
        <v>1536</v>
      </c>
      <c r="G136" s="63" t="s">
        <v>1537</v>
      </c>
      <c r="H136" s="63" t="s">
        <v>857</v>
      </c>
      <c r="I136" s="63"/>
      <c r="J136" s="63" t="s">
        <v>864</v>
      </c>
      <c r="K136" s="63">
        <v>58</v>
      </c>
      <c r="L136" s="63">
        <v>710000000</v>
      </c>
      <c r="M136" s="63" t="s">
        <v>1533</v>
      </c>
      <c r="N136" s="63" t="s">
        <v>1777</v>
      </c>
      <c r="O136" s="63" t="s">
        <v>359</v>
      </c>
      <c r="P136" s="63">
        <v>351010000</v>
      </c>
      <c r="Q136" s="63" t="s">
        <v>1544</v>
      </c>
      <c r="R136" s="63" t="s">
        <v>686</v>
      </c>
      <c r="S136" s="63" t="s">
        <v>1560</v>
      </c>
      <c r="T136" s="63"/>
      <c r="U136" s="63"/>
      <c r="V136" s="63">
        <v>0</v>
      </c>
      <c r="W136" s="63">
        <v>0</v>
      </c>
      <c r="X136" s="63">
        <v>100</v>
      </c>
      <c r="Y136" s="63" t="s">
        <v>970</v>
      </c>
      <c r="Z136" s="63" t="s">
        <v>888</v>
      </c>
      <c r="AA136" s="36">
        <v>100</v>
      </c>
      <c r="AB136" s="36">
        <v>1234.34</v>
      </c>
      <c r="AC136" s="36">
        <f t="shared" si="22"/>
        <v>123433.99999999999</v>
      </c>
      <c r="AD136" s="36">
        <f t="shared" si="23"/>
        <v>138246.08</v>
      </c>
      <c r="AE136" s="36">
        <v>100</v>
      </c>
      <c r="AF136" s="36">
        <v>1234.34</v>
      </c>
      <c r="AG136" s="36">
        <f t="shared" si="24"/>
        <v>123433.99999999999</v>
      </c>
      <c r="AH136" s="36">
        <f t="shared" si="25"/>
        <v>138246.08</v>
      </c>
      <c r="AI136" s="36">
        <v>100</v>
      </c>
      <c r="AJ136" s="36">
        <v>1234.34</v>
      </c>
      <c r="AK136" s="36">
        <f t="shared" si="26"/>
        <v>123433.99999999999</v>
      </c>
      <c r="AL136" s="36">
        <f t="shared" si="37"/>
        <v>138246.08</v>
      </c>
      <c r="AM136" s="36">
        <v>100</v>
      </c>
      <c r="AN136" s="36">
        <v>1234.34</v>
      </c>
      <c r="AO136" s="36">
        <f t="shared" si="28"/>
        <v>123433.99999999999</v>
      </c>
      <c r="AP136" s="36">
        <f t="shared" si="38"/>
        <v>138246.08</v>
      </c>
      <c r="AQ136" s="36"/>
      <c r="AR136" s="36"/>
      <c r="AS136" s="36">
        <f t="shared" si="30"/>
        <v>0</v>
      </c>
      <c r="AT136" s="36">
        <f t="shared" si="39"/>
        <v>0</v>
      </c>
      <c r="AU136" s="36"/>
      <c r="AV136" s="36"/>
      <c r="AW136" s="36">
        <f t="shared" si="32"/>
        <v>0</v>
      </c>
      <c r="AX136" s="36">
        <f t="shared" si="40"/>
        <v>0</v>
      </c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>
        <f t="shared" si="41"/>
        <v>400</v>
      </c>
      <c r="EF136" s="36">
        <f t="shared" si="42"/>
        <v>493735.99999999994</v>
      </c>
      <c r="EG136" s="36">
        <f t="shared" si="43"/>
        <v>552984.32</v>
      </c>
      <c r="EH136" s="37" t="s">
        <v>1534</v>
      </c>
      <c r="EI136" s="63"/>
      <c r="EJ136" s="37"/>
      <c r="EK136" s="87" t="s">
        <v>1344</v>
      </c>
      <c r="EL136" s="87" t="s">
        <v>1561</v>
      </c>
      <c r="EM136" s="87" t="s">
        <v>1561</v>
      </c>
      <c r="EN136" s="87"/>
      <c r="EO136" s="87"/>
      <c r="EP136" s="87"/>
      <c r="EQ136" s="87"/>
      <c r="ER136" s="87"/>
      <c r="ES136" s="87"/>
    </row>
    <row r="137" spans="1:149" ht="19.5" customHeight="1">
      <c r="A137" s="63"/>
      <c r="B137" s="63" t="s">
        <v>1776</v>
      </c>
      <c r="C137" s="63"/>
      <c r="D137" s="29" t="s">
        <v>1894</v>
      </c>
      <c r="E137" s="63" t="s">
        <v>1535</v>
      </c>
      <c r="F137" s="63" t="s">
        <v>1536</v>
      </c>
      <c r="G137" s="63" t="s">
        <v>1537</v>
      </c>
      <c r="H137" s="63" t="s">
        <v>857</v>
      </c>
      <c r="I137" s="63"/>
      <c r="J137" s="63" t="s">
        <v>864</v>
      </c>
      <c r="K137" s="63">
        <v>58</v>
      </c>
      <c r="L137" s="63">
        <v>710000000</v>
      </c>
      <c r="M137" s="63" t="s">
        <v>1533</v>
      </c>
      <c r="N137" s="63" t="s">
        <v>1777</v>
      </c>
      <c r="O137" s="63" t="s">
        <v>359</v>
      </c>
      <c r="P137" s="63">
        <v>111010000</v>
      </c>
      <c r="Q137" s="63" t="s">
        <v>1543</v>
      </c>
      <c r="R137" s="63" t="s">
        <v>686</v>
      </c>
      <c r="S137" s="63" t="s">
        <v>1560</v>
      </c>
      <c r="T137" s="63"/>
      <c r="U137" s="63"/>
      <c r="V137" s="63">
        <v>0</v>
      </c>
      <c r="W137" s="63">
        <v>0</v>
      </c>
      <c r="X137" s="63">
        <v>100</v>
      </c>
      <c r="Y137" s="63" t="s">
        <v>970</v>
      </c>
      <c r="Z137" s="63" t="s">
        <v>888</v>
      </c>
      <c r="AA137" s="36">
        <v>800</v>
      </c>
      <c r="AB137" s="36">
        <v>1234.34</v>
      </c>
      <c r="AC137" s="36">
        <f t="shared" si="22"/>
        <v>987471.9999999999</v>
      </c>
      <c r="AD137" s="36">
        <f t="shared" si="23"/>
        <v>1105968.64</v>
      </c>
      <c r="AE137" s="36">
        <v>800</v>
      </c>
      <c r="AF137" s="36">
        <v>1234.34</v>
      </c>
      <c r="AG137" s="36">
        <f t="shared" si="24"/>
        <v>987471.9999999999</v>
      </c>
      <c r="AH137" s="36">
        <f t="shared" si="25"/>
        <v>1105968.64</v>
      </c>
      <c r="AI137" s="36">
        <v>800</v>
      </c>
      <c r="AJ137" s="36">
        <v>1234.34</v>
      </c>
      <c r="AK137" s="36">
        <f t="shared" si="26"/>
        <v>987471.9999999999</v>
      </c>
      <c r="AL137" s="36">
        <f t="shared" si="37"/>
        <v>1105968.64</v>
      </c>
      <c r="AM137" s="36">
        <v>800</v>
      </c>
      <c r="AN137" s="36">
        <v>1234.34</v>
      </c>
      <c r="AO137" s="36">
        <f t="shared" si="28"/>
        <v>987471.9999999999</v>
      </c>
      <c r="AP137" s="36">
        <f t="shared" si="38"/>
        <v>1105968.64</v>
      </c>
      <c r="AQ137" s="36"/>
      <c r="AR137" s="36"/>
      <c r="AS137" s="36">
        <f t="shared" si="30"/>
        <v>0</v>
      </c>
      <c r="AT137" s="36">
        <f t="shared" si="39"/>
        <v>0</v>
      </c>
      <c r="AU137" s="36"/>
      <c r="AV137" s="36"/>
      <c r="AW137" s="36">
        <f t="shared" si="32"/>
        <v>0</v>
      </c>
      <c r="AX137" s="36">
        <f t="shared" si="40"/>
        <v>0</v>
      </c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>
        <f t="shared" si="41"/>
        <v>3200</v>
      </c>
      <c r="EF137" s="36">
        <f t="shared" si="42"/>
        <v>3949887.9999999995</v>
      </c>
      <c r="EG137" s="36">
        <f t="shared" si="43"/>
        <v>4423874.56</v>
      </c>
      <c r="EH137" s="37" t="s">
        <v>1534</v>
      </c>
      <c r="EI137" s="63"/>
      <c r="EJ137" s="37"/>
      <c r="EK137" s="87" t="s">
        <v>1344</v>
      </c>
      <c r="EL137" s="87" t="s">
        <v>1561</v>
      </c>
      <c r="EM137" s="87" t="s">
        <v>1561</v>
      </c>
      <c r="EN137" s="87"/>
      <c r="EO137" s="87"/>
      <c r="EP137" s="87"/>
      <c r="EQ137" s="87"/>
      <c r="ER137" s="87"/>
      <c r="ES137" s="87"/>
    </row>
    <row r="138" spans="1:149" ht="19.5" customHeight="1">
      <c r="A138" s="63"/>
      <c r="B138" s="63" t="s">
        <v>1776</v>
      </c>
      <c r="C138" s="63"/>
      <c r="D138" s="29" t="s">
        <v>1895</v>
      </c>
      <c r="E138" s="63" t="s">
        <v>1535</v>
      </c>
      <c r="F138" s="63" t="s">
        <v>1536</v>
      </c>
      <c r="G138" s="63" t="s">
        <v>1537</v>
      </c>
      <c r="H138" s="63" t="s">
        <v>857</v>
      </c>
      <c r="I138" s="63"/>
      <c r="J138" s="63" t="s">
        <v>864</v>
      </c>
      <c r="K138" s="63">
        <v>58</v>
      </c>
      <c r="L138" s="63">
        <v>710000000</v>
      </c>
      <c r="M138" s="63" t="s">
        <v>1533</v>
      </c>
      <c r="N138" s="63" t="s">
        <v>1777</v>
      </c>
      <c r="O138" s="63" t="s">
        <v>359</v>
      </c>
      <c r="P138" s="63">
        <v>475030100</v>
      </c>
      <c r="Q138" s="63" t="s">
        <v>1541</v>
      </c>
      <c r="R138" s="63" t="s">
        <v>686</v>
      </c>
      <c r="S138" s="63" t="s">
        <v>1560</v>
      </c>
      <c r="T138" s="63"/>
      <c r="U138" s="63"/>
      <c r="V138" s="63">
        <v>0</v>
      </c>
      <c r="W138" s="63">
        <v>0</v>
      </c>
      <c r="X138" s="63">
        <v>100</v>
      </c>
      <c r="Y138" s="63" t="s">
        <v>970</v>
      </c>
      <c r="Z138" s="63" t="s">
        <v>888</v>
      </c>
      <c r="AA138" s="36">
        <v>120</v>
      </c>
      <c r="AB138" s="36">
        <v>1234.34</v>
      </c>
      <c r="AC138" s="36">
        <f t="shared" si="22"/>
        <v>148120.8</v>
      </c>
      <c r="AD138" s="36">
        <f t="shared" si="23"/>
        <v>165895.296</v>
      </c>
      <c r="AE138" s="36">
        <v>120</v>
      </c>
      <c r="AF138" s="36">
        <v>1234.34</v>
      </c>
      <c r="AG138" s="36">
        <f t="shared" si="24"/>
        <v>148120.8</v>
      </c>
      <c r="AH138" s="36">
        <f t="shared" si="25"/>
        <v>165895.296</v>
      </c>
      <c r="AI138" s="36">
        <v>120</v>
      </c>
      <c r="AJ138" s="36">
        <v>1234.34</v>
      </c>
      <c r="AK138" s="36">
        <f t="shared" si="26"/>
        <v>148120.8</v>
      </c>
      <c r="AL138" s="36">
        <f t="shared" si="37"/>
        <v>165895.296</v>
      </c>
      <c r="AM138" s="36">
        <v>120</v>
      </c>
      <c r="AN138" s="36">
        <v>1234.34</v>
      </c>
      <c r="AO138" s="36">
        <f t="shared" si="28"/>
        <v>148120.8</v>
      </c>
      <c r="AP138" s="36">
        <f t="shared" si="38"/>
        <v>165895.296</v>
      </c>
      <c r="AQ138" s="36"/>
      <c r="AR138" s="36"/>
      <c r="AS138" s="36">
        <f t="shared" si="30"/>
        <v>0</v>
      </c>
      <c r="AT138" s="36">
        <f t="shared" si="39"/>
        <v>0</v>
      </c>
      <c r="AU138" s="36"/>
      <c r="AV138" s="36"/>
      <c r="AW138" s="36">
        <f t="shared" si="32"/>
        <v>0</v>
      </c>
      <c r="AX138" s="36">
        <f t="shared" si="40"/>
        <v>0</v>
      </c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>
        <f t="shared" si="41"/>
        <v>480</v>
      </c>
      <c r="EF138" s="36">
        <f t="shared" si="42"/>
        <v>592483.2</v>
      </c>
      <c r="EG138" s="36">
        <f t="shared" si="43"/>
        <v>663581.184</v>
      </c>
      <c r="EH138" s="37" t="s">
        <v>1534</v>
      </c>
      <c r="EI138" s="63"/>
      <c r="EJ138" s="37"/>
      <c r="EK138" s="87" t="s">
        <v>1344</v>
      </c>
      <c r="EL138" s="87" t="s">
        <v>1561</v>
      </c>
      <c r="EM138" s="87" t="s">
        <v>1561</v>
      </c>
      <c r="EN138" s="87"/>
      <c r="EO138" s="87"/>
      <c r="EP138" s="87"/>
      <c r="EQ138" s="87"/>
      <c r="ER138" s="87"/>
      <c r="ES138" s="87"/>
    </row>
    <row r="139" spans="1:149" ht="19.5" customHeight="1">
      <c r="A139" s="63"/>
      <c r="B139" s="63" t="s">
        <v>1776</v>
      </c>
      <c r="C139" s="63"/>
      <c r="D139" s="29" t="s">
        <v>1896</v>
      </c>
      <c r="E139" s="63" t="s">
        <v>1535</v>
      </c>
      <c r="F139" s="63" t="s">
        <v>1536</v>
      </c>
      <c r="G139" s="63" t="s">
        <v>1537</v>
      </c>
      <c r="H139" s="63" t="s">
        <v>857</v>
      </c>
      <c r="I139" s="63"/>
      <c r="J139" s="63" t="s">
        <v>864</v>
      </c>
      <c r="K139" s="63">
        <v>58</v>
      </c>
      <c r="L139" s="63">
        <v>710000000</v>
      </c>
      <c r="M139" s="63" t="s">
        <v>1533</v>
      </c>
      <c r="N139" s="63" t="s">
        <v>1777</v>
      </c>
      <c r="O139" s="63" t="s">
        <v>359</v>
      </c>
      <c r="P139" s="63">
        <v>154820100</v>
      </c>
      <c r="Q139" s="63" t="s">
        <v>1540</v>
      </c>
      <c r="R139" s="63" t="s">
        <v>686</v>
      </c>
      <c r="S139" s="63" t="s">
        <v>1560</v>
      </c>
      <c r="T139" s="63"/>
      <c r="U139" s="63"/>
      <c r="V139" s="63">
        <v>0</v>
      </c>
      <c r="W139" s="63">
        <v>0</v>
      </c>
      <c r="X139" s="63">
        <v>100</v>
      </c>
      <c r="Y139" s="63" t="s">
        <v>970</v>
      </c>
      <c r="Z139" s="63" t="s">
        <v>888</v>
      </c>
      <c r="AA139" s="36">
        <v>80</v>
      </c>
      <c r="AB139" s="36">
        <v>1234.34</v>
      </c>
      <c r="AC139" s="36">
        <f t="shared" si="22"/>
        <v>98747.2</v>
      </c>
      <c r="AD139" s="36">
        <f t="shared" si="23"/>
        <v>110596.864</v>
      </c>
      <c r="AE139" s="36">
        <v>80</v>
      </c>
      <c r="AF139" s="36">
        <v>1234.34</v>
      </c>
      <c r="AG139" s="36">
        <f t="shared" si="24"/>
        <v>98747.2</v>
      </c>
      <c r="AH139" s="36">
        <f t="shared" si="25"/>
        <v>110596.864</v>
      </c>
      <c r="AI139" s="36">
        <v>80</v>
      </c>
      <c r="AJ139" s="36">
        <v>1234.34</v>
      </c>
      <c r="AK139" s="36">
        <f t="shared" si="26"/>
        <v>98747.2</v>
      </c>
      <c r="AL139" s="36">
        <f t="shared" si="37"/>
        <v>110596.864</v>
      </c>
      <c r="AM139" s="36">
        <v>80</v>
      </c>
      <c r="AN139" s="36">
        <v>1234.34</v>
      </c>
      <c r="AO139" s="36">
        <f t="shared" si="28"/>
        <v>98747.2</v>
      </c>
      <c r="AP139" s="36">
        <f t="shared" si="38"/>
        <v>110596.864</v>
      </c>
      <c r="AQ139" s="36"/>
      <c r="AR139" s="36"/>
      <c r="AS139" s="36">
        <f t="shared" si="30"/>
        <v>0</v>
      </c>
      <c r="AT139" s="36">
        <f t="shared" si="39"/>
        <v>0</v>
      </c>
      <c r="AU139" s="36"/>
      <c r="AV139" s="36"/>
      <c r="AW139" s="36">
        <f t="shared" si="32"/>
        <v>0</v>
      </c>
      <c r="AX139" s="36">
        <f t="shared" si="40"/>
        <v>0</v>
      </c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>
        <f t="shared" si="41"/>
        <v>320</v>
      </c>
      <c r="EF139" s="36">
        <f t="shared" si="42"/>
        <v>394988.8</v>
      </c>
      <c r="EG139" s="36">
        <f t="shared" si="43"/>
        <v>442387.456</v>
      </c>
      <c r="EH139" s="37" t="s">
        <v>1534</v>
      </c>
      <c r="EI139" s="63"/>
      <c r="EJ139" s="37"/>
      <c r="EK139" s="87" t="s">
        <v>1344</v>
      </c>
      <c r="EL139" s="87" t="s">
        <v>1561</v>
      </c>
      <c r="EM139" s="87" t="s">
        <v>1561</v>
      </c>
      <c r="EN139" s="87"/>
      <c r="EO139" s="87"/>
      <c r="EP139" s="87"/>
      <c r="EQ139" s="87"/>
      <c r="ER139" s="87"/>
      <c r="ES139" s="87"/>
    </row>
    <row r="140" spans="1:149" ht="19.5" customHeight="1">
      <c r="A140" s="63"/>
      <c r="B140" s="63" t="s">
        <v>1776</v>
      </c>
      <c r="C140" s="63"/>
      <c r="D140" s="29" t="s">
        <v>1897</v>
      </c>
      <c r="E140" s="63" t="s">
        <v>1535</v>
      </c>
      <c r="F140" s="63" t="s">
        <v>1536</v>
      </c>
      <c r="G140" s="63" t="s">
        <v>1537</v>
      </c>
      <c r="H140" s="63" t="s">
        <v>857</v>
      </c>
      <c r="I140" s="63"/>
      <c r="J140" s="63" t="s">
        <v>864</v>
      </c>
      <c r="K140" s="63">
        <v>58</v>
      </c>
      <c r="L140" s="63">
        <v>710000000</v>
      </c>
      <c r="M140" s="63" t="s">
        <v>1533</v>
      </c>
      <c r="N140" s="63" t="s">
        <v>1777</v>
      </c>
      <c r="O140" s="63" t="s">
        <v>359</v>
      </c>
      <c r="P140" s="63" t="s">
        <v>1585</v>
      </c>
      <c r="Q140" s="63" t="s">
        <v>1539</v>
      </c>
      <c r="R140" s="63" t="s">
        <v>686</v>
      </c>
      <c r="S140" s="63" t="s">
        <v>1560</v>
      </c>
      <c r="T140" s="63"/>
      <c r="U140" s="63"/>
      <c r="V140" s="63">
        <v>0</v>
      </c>
      <c r="W140" s="63">
        <v>0</v>
      </c>
      <c r="X140" s="63">
        <v>100</v>
      </c>
      <c r="Y140" s="63" t="s">
        <v>970</v>
      </c>
      <c r="Z140" s="63" t="s">
        <v>888</v>
      </c>
      <c r="AA140" s="36">
        <v>30</v>
      </c>
      <c r="AB140" s="36">
        <v>1234.34</v>
      </c>
      <c r="AC140" s="36">
        <f t="shared" si="22"/>
        <v>37030.2</v>
      </c>
      <c r="AD140" s="36">
        <f t="shared" si="23"/>
        <v>41473.824</v>
      </c>
      <c r="AE140" s="36">
        <v>30</v>
      </c>
      <c r="AF140" s="36">
        <v>1234.34</v>
      </c>
      <c r="AG140" s="36">
        <f t="shared" si="24"/>
        <v>37030.2</v>
      </c>
      <c r="AH140" s="36">
        <f t="shared" si="25"/>
        <v>41473.824</v>
      </c>
      <c r="AI140" s="36">
        <v>30</v>
      </c>
      <c r="AJ140" s="36">
        <v>1234.34</v>
      </c>
      <c r="AK140" s="36">
        <f t="shared" si="26"/>
        <v>37030.2</v>
      </c>
      <c r="AL140" s="36">
        <f t="shared" si="37"/>
        <v>41473.824</v>
      </c>
      <c r="AM140" s="36">
        <v>30</v>
      </c>
      <c r="AN140" s="36">
        <v>1234.34</v>
      </c>
      <c r="AO140" s="36">
        <f t="shared" si="28"/>
        <v>37030.2</v>
      </c>
      <c r="AP140" s="36">
        <f t="shared" si="38"/>
        <v>41473.824</v>
      </c>
      <c r="AQ140" s="36"/>
      <c r="AR140" s="36"/>
      <c r="AS140" s="36">
        <f t="shared" si="30"/>
        <v>0</v>
      </c>
      <c r="AT140" s="36">
        <f t="shared" si="39"/>
        <v>0</v>
      </c>
      <c r="AU140" s="36"/>
      <c r="AV140" s="36"/>
      <c r="AW140" s="36">
        <f t="shared" si="32"/>
        <v>0</v>
      </c>
      <c r="AX140" s="36">
        <f t="shared" si="40"/>
        <v>0</v>
      </c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  <c r="DT140" s="36"/>
      <c r="DU140" s="36"/>
      <c r="DV140" s="36"/>
      <c r="DW140" s="36"/>
      <c r="DX140" s="36"/>
      <c r="DY140" s="36"/>
      <c r="DZ140" s="36"/>
      <c r="EA140" s="36"/>
      <c r="EB140" s="36"/>
      <c r="EC140" s="36"/>
      <c r="ED140" s="36"/>
      <c r="EE140" s="36">
        <f t="shared" si="41"/>
        <v>120</v>
      </c>
      <c r="EF140" s="36">
        <f t="shared" si="42"/>
        <v>148120.8</v>
      </c>
      <c r="EG140" s="36">
        <f t="shared" si="43"/>
        <v>165895.296</v>
      </c>
      <c r="EH140" s="37" t="s">
        <v>1534</v>
      </c>
      <c r="EI140" s="63"/>
      <c r="EJ140" s="37"/>
      <c r="EK140" s="87" t="s">
        <v>1344</v>
      </c>
      <c r="EL140" s="87" t="s">
        <v>1561</v>
      </c>
      <c r="EM140" s="87" t="s">
        <v>1561</v>
      </c>
      <c r="EN140" s="87"/>
      <c r="EO140" s="87"/>
      <c r="EP140" s="87"/>
      <c r="EQ140" s="87"/>
      <c r="ER140" s="87"/>
      <c r="ES140" s="87"/>
    </row>
    <row r="141" spans="1:149" ht="19.5" customHeight="1">
      <c r="A141" s="63"/>
      <c r="B141" s="63" t="s">
        <v>1776</v>
      </c>
      <c r="C141" s="63"/>
      <c r="D141" s="29" t="s">
        <v>1898</v>
      </c>
      <c r="E141" s="63" t="s">
        <v>1535</v>
      </c>
      <c r="F141" s="63" t="s">
        <v>1536</v>
      </c>
      <c r="G141" s="63" t="s">
        <v>1537</v>
      </c>
      <c r="H141" s="63" t="s">
        <v>857</v>
      </c>
      <c r="I141" s="63"/>
      <c r="J141" s="63" t="s">
        <v>864</v>
      </c>
      <c r="K141" s="63">
        <v>58</v>
      </c>
      <c r="L141" s="63">
        <v>710000000</v>
      </c>
      <c r="M141" s="63" t="s">
        <v>1533</v>
      </c>
      <c r="N141" s="63" t="s">
        <v>1777</v>
      </c>
      <c r="O141" s="63" t="s">
        <v>359</v>
      </c>
      <c r="P141" s="63">
        <v>231010000</v>
      </c>
      <c r="Q141" s="63" t="s">
        <v>1538</v>
      </c>
      <c r="R141" s="63" t="s">
        <v>686</v>
      </c>
      <c r="S141" s="63" t="s">
        <v>1560</v>
      </c>
      <c r="T141" s="63"/>
      <c r="U141" s="63"/>
      <c r="V141" s="63">
        <v>0</v>
      </c>
      <c r="W141" s="63">
        <v>0</v>
      </c>
      <c r="X141" s="63">
        <v>100</v>
      </c>
      <c r="Y141" s="63" t="s">
        <v>970</v>
      </c>
      <c r="Z141" s="63" t="s">
        <v>888</v>
      </c>
      <c r="AA141" s="36">
        <v>50</v>
      </c>
      <c r="AB141" s="36">
        <v>1234.34</v>
      </c>
      <c r="AC141" s="36">
        <f t="shared" si="22"/>
        <v>61716.99999999999</v>
      </c>
      <c r="AD141" s="36">
        <f t="shared" si="23"/>
        <v>69123.04</v>
      </c>
      <c r="AE141" s="36">
        <v>50</v>
      </c>
      <c r="AF141" s="36">
        <v>1234.34</v>
      </c>
      <c r="AG141" s="36">
        <f t="shared" si="24"/>
        <v>61716.99999999999</v>
      </c>
      <c r="AH141" s="36">
        <f t="shared" si="25"/>
        <v>69123.04</v>
      </c>
      <c r="AI141" s="36">
        <v>50</v>
      </c>
      <c r="AJ141" s="36">
        <v>1234.34</v>
      </c>
      <c r="AK141" s="36">
        <f t="shared" si="26"/>
        <v>61716.99999999999</v>
      </c>
      <c r="AL141" s="36">
        <f t="shared" si="37"/>
        <v>69123.04</v>
      </c>
      <c r="AM141" s="36">
        <v>50</v>
      </c>
      <c r="AN141" s="36">
        <v>1234.34</v>
      </c>
      <c r="AO141" s="36">
        <f t="shared" si="28"/>
        <v>61716.99999999999</v>
      </c>
      <c r="AP141" s="36">
        <f t="shared" si="38"/>
        <v>69123.04</v>
      </c>
      <c r="AQ141" s="36"/>
      <c r="AR141" s="36"/>
      <c r="AS141" s="36">
        <f t="shared" si="30"/>
        <v>0</v>
      </c>
      <c r="AT141" s="36">
        <f t="shared" si="39"/>
        <v>0</v>
      </c>
      <c r="AU141" s="36"/>
      <c r="AV141" s="36"/>
      <c r="AW141" s="36">
        <f t="shared" si="32"/>
        <v>0</v>
      </c>
      <c r="AX141" s="36">
        <f t="shared" si="40"/>
        <v>0</v>
      </c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/>
      <c r="EC141" s="36"/>
      <c r="ED141" s="36"/>
      <c r="EE141" s="36">
        <f t="shared" si="41"/>
        <v>200</v>
      </c>
      <c r="EF141" s="36">
        <f t="shared" si="42"/>
        <v>246867.99999999997</v>
      </c>
      <c r="EG141" s="36">
        <f t="shared" si="43"/>
        <v>276492.16</v>
      </c>
      <c r="EH141" s="37" t="s">
        <v>1534</v>
      </c>
      <c r="EI141" s="63"/>
      <c r="EJ141" s="37"/>
      <c r="EK141" s="87" t="s">
        <v>1344</v>
      </c>
      <c r="EL141" s="87" t="s">
        <v>1561</v>
      </c>
      <c r="EM141" s="87" t="s">
        <v>1561</v>
      </c>
      <c r="EN141" s="87"/>
      <c r="EO141" s="87"/>
      <c r="EP141" s="87"/>
      <c r="EQ141" s="87"/>
      <c r="ER141" s="87"/>
      <c r="ES141" s="87"/>
    </row>
    <row r="142" spans="1:149" ht="19.5" customHeight="1">
      <c r="A142" s="63"/>
      <c r="B142" s="63" t="s">
        <v>1776</v>
      </c>
      <c r="C142" s="63"/>
      <c r="D142" s="29" t="s">
        <v>1899</v>
      </c>
      <c r="E142" s="63" t="s">
        <v>1535</v>
      </c>
      <c r="F142" s="63" t="s">
        <v>1536</v>
      </c>
      <c r="G142" s="63" t="s">
        <v>1537</v>
      </c>
      <c r="H142" s="63" t="s">
        <v>857</v>
      </c>
      <c r="I142" s="63"/>
      <c r="J142" s="63" t="s">
        <v>864</v>
      </c>
      <c r="K142" s="63">
        <v>58</v>
      </c>
      <c r="L142" s="63">
        <v>710000000</v>
      </c>
      <c r="M142" s="63" t="s">
        <v>1533</v>
      </c>
      <c r="N142" s="63" t="s">
        <v>1777</v>
      </c>
      <c r="O142" s="63" t="s">
        <v>359</v>
      </c>
      <c r="P142" s="63">
        <v>433257100</v>
      </c>
      <c r="Q142" s="63" t="s">
        <v>1587</v>
      </c>
      <c r="R142" s="63" t="s">
        <v>686</v>
      </c>
      <c r="S142" s="63" t="s">
        <v>1560</v>
      </c>
      <c r="T142" s="63"/>
      <c r="U142" s="63"/>
      <c r="V142" s="63">
        <v>0</v>
      </c>
      <c r="W142" s="63">
        <v>0</v>
      </c>
      <c r="X142" s="63">
        <v>100</v>
      </c>
      <c r="Y142" s="63" t="s">
        <v>970</v>
      </c>
      <c r="Z142" s="63" t="s">
        <v>888</v>
      </c>
      <c r="AA142" s="36">
        <v>30</v>
      </c>
      <c r="AB142" s="36">
        <v>1159.96</v>
      </c>
      <c r="AC142" s="36">
        <f t="shared" si="22"/>
        <v>34798.8</v>
      </c>
      <c r="AD142" s="36">
        <f t="shared" si="23"/>
        <v>38974.65600000001</v>
      </c>
      <c r="AE142" s="36">
        <v>30</v>
      </c>
      <c r="AF142" s="36">
        <v>1159.96</v>
      </c>
      <c r="AG142" s="36">
        <f t="shared" si="24"/>
        <v>34798.8</v>
      </c>
      <c r="AH142" s="36">
        <f t="shared" si="25"/>
        <v>38974.65600000001</v>
      </c>
      <c r="AI142" s="36">
        <v>30</v>
      </c>
      <c r="AJ142" s="36">
        <v>1159.96</v>
      </c>
      <c r="AK142" s="36">
        <f t="shared" si="26"/>
        <v>34798.8</v>
      </c>
      <c r="AL142" s="36">
        <f t="shared" si="37"/>
        <v>38974.65600000001</v>
      </c>
      <c r="AM142" s="36">
        <v>30</v>
      </c>
      <c r="AN142" s="36">
        <v>1159.96</v>
      </c>
      <c r="AO142" s="36">
        <f t="shared" si="28"/>
        <v>34798.8</v>
      </c>
      <c r="AP142" s="36">
        <f t="shared" si="38"/>
        <v>38974.65600000001</v>
      </c>
      <c r="AQ142" s="36"/>
      <c r="AR142" s="36"/>
      <c r="AS142" s="36">
        <f t="shared" si="30"/>
        <v>0</v>
      </c>
      <c r="AT142" s="36">
        <f t="shared" si="39"/>
        <v>0</v>
      </c>
      <c r="AU142" s="36"/>
      <c r="AV142" s="36"/>
      <c r="AW142" s="36">
        <f t="shared" si="32"/>
        <v>0</v>
      </c>
      <c r="AX142" s="36">
        <f t="shared" si="40"/>
        <v>0</v>
      </c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  <c r="DT142" s="36"/>
      <c r="DU142" s="36"/>
      <c r="DV142" s="36"/>
      <c r="DW142" s="36"/>
      <c r="DX142" s="36"/>
      <c r="DY142" s="36"/>
      <c r="DZ142" s="36"/>
      <c r="EA142" s="36"/>
      <c r="EB142" s="36"/>
      <c r="EC142" s="36"/>
      <c r="ED142" s="36"/>
      <c r="EE142" s="36">
        <f t="shared" si="41"/>
        <v>120</v>
      </c>
      <c r="EF142" s="36">
        <f t="shared" si="42"/>
        <v>139195.2</v>
      </c>
      <c r="EG142" s="36">
        <f t="shared" si="43"/>
        <v>155898.62400000004</v>
      </c>
      <c r="EH142" s="37" t="s">
        <v>1534</v>
      </c>
      <c r="EI142" s="63"/>
      <c r="EJ142" s="37"/>
      <c r="EK142" s="87" t="s">
        <v>1344</v>
      </c>
      <c r="EL142" s="87" t="s">
        <v>1590</v>
      </c>
      <c r="EM142" s="87" t="s">
        <v>1589</v>
      </c>
      <c r="EN142" s="87"/>
      <c r="EO142" s="87"/>
      <c r="EP142" s="87"/>
      <c r="EQ142" s="87"/>
      <c r="ER142" s="87"/>
      <c r="ES142" s="87"/>
    </row>
    <row r="143" spans="1:149" ht="19.5" customHeight="1">
      <c r="A143" s="63"/>
      <c r="B143" s="63" t="s">
        <v>1776</v>
      </c>
      <c r="C143" s="63"/>
      <c r="D143" s="29" t="s">
        <v>1900</v>
      </c>
      <c r="E143" s="63" t="s">
        <v>1535</v>
      </c>
      <c r="F143" s="63" t="s">
        <v>1536</v>
      </c>
      <c r="G143" s="63" t="s">
        <v>1537</v>
      </c>
      <c r="H143" s="63" t="s">
        <v>857</v>
      </c>
      <c r="I143" s="63"/>
      <c r="J143" s="63" t="s">
        <v>864</v>
      </c>
      <c r="K143" s="63">
        <v>58</v>
      </c>
      <c r="L143" s="63">
        <v>710000000</v>
      </c>
      <c r="M143" s="63" t="s">
        <v>1533</v>
      </c>
      <c r="N143" s="63" t="s">
        <v>1777</v>
      </c>
      <c r="O143" s="63" t="s">
        <v>359</v>
      </c>
      <c r="P143" s="63">
        <v>431010000</v>
      </c>
      <c r="Q143" s="63" t="s">
        <v>1553</v>
      </c>
      <c r="R143" s="63" t="s">
        <v>686</v>
      </c>
      <c r="S143" s="63" t="s">
        <v>1560</v>
      </c>
      <c r="T143" s="63"/>
      <c r="U143" s="63"/>
      <c r="V143" s="63">
        <v>0</v>
      </c>
      <c r="W143" s="63">
        <v>0</v>
      </c>
      <c r="X143" s="63">
        <v>100</v>
      </c>
      <c r="Y143" s="63" t="s">
        <v>970</v>
      </c>
      <c r="Z143" s="63" t="s">
        <v>888</v>
      </c>
      <c r="AA143" s="36">
        <v>300</v>
      </c>
      <c r="AB143" s="36">
        <v>1159.96</v>
      </c>
      <c r="AC143" s="36">
        <f t="shared" si="22"/>
        <v>347988</v>
      </c>
      <c r="AD143" s="36">
        <f t="shared" si="23"/>
        <v>389746.56000000006</v>
      </c>
      <c r="AE143" s="36">
        <v>300</v>
      </c>
      <c r="AF143" s="36">
        <v>1159.96</v>
      </c>
      <c r="AG143" s="36">
        <f t="shared" si="24"/>
        <v>347988</v>
      </c>
      <c r="AH143" s="36">
        <f t="shared" si="25"/>
        <v>389746.56000000006</v>
      </c>
      <c r="AI143" s="36">
        <v>300</v>
      </c>
      <c r="AJ143" s="36">
        <v>1159.96</v>
      </c>
      <c r="AK143" s="36">
        <f t="shared" si="26"/>
        <v>347988</v>
      </c>
      <c r="AL143" s="36">
        <f t="shared" si="37"/>
        <v>389746.56000000006</v>
      </c>
      <c r="AM143" s="36">
        <v>300</v>
      </c>
      <c r="AN143" s="36">
        <v>1159.96</v>
      </c>
      <c r="AO143" s="36">
        <f t="shared" si="28"/>
        <v>347988</v>
      </c>
      <c r="AP143" s="36">
        <f t="shared" si="38"/>
        <v>389746.56000000006</v>
      </c>
      <c r="AQ143" s="36"/>
      <c r="AR143" s="36"/>
      <c r="AS143" s="36">
        <f t="shared" si="30"/>
        <v>0</v>
      </c>
      <c r="AT143" s="36">
        <f t="shared" si="39"/>
        <v>0</v>
      </c>
      <c r="AU143" s="36"/>
      <c r="AV143" s="36"/>
      <c r="AW143" s="36">
        <f t="shared" si="32"/>
        <v>0</v>
      </c>
      <c r="AX143" s="36">
        <f t="shared" si="40"/>
        <v>0</v>
      </c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  <c r="DT143" s="36"/>
      <c r="DU143" s="36"/>
      <c r="DV143" s="36"/>
      <c r="DW143" s="36"/>
      <c r="DX143" s="36"/>
      <c r="DY143" s="36"/>
      <c r="DZ143" s="36"/>
      <c r="EA143" s="36"/>
      <c r="EB143" s="36"/>
      <c r="EC143" s="36"/>
      <c r="ED143" s="36"/>
      <c r="EE143" s="36">
        <f t="shared" si="41"/>
        <v>1200</v>
      </c>
      <c r="EF143" s="36">
        <f t="shared" si="42"/>
        <v>1391952</v>
      </c>
      <c r="EG143" s="36">
        <f t="shared" si="43"/>
        <v>1558986.2400000002</v>
      </c>
      <c r="EH143" s="37" t="s">
        <v>1534</v>
      </c>
      <c r="EI143" s="63"/>
      <c r="EJ143" s="37"/>
      <c r="EK143" s="87" t="s">
        <v>1344</v>
      </c>
      <c r="EL143" s="87" t="s">
        <v>1590</v>
      </c>
      <c r="EM143" s="87" t="s">
        <v>1589</v>
      </c>
      <c r="EN143" s="87"/>
      <c r="EO143" s="87"/>
      <c r="EP143" s="87"/>
      <c r="EQ143" s="87"/>
      <c r="ER143" s="87"/>
      <c r="ES143" s="87"/>
    </row>
    <row r="144" spans="1:149" ht="19.5" customHeight="1">
      <c r="A144" s="63"/>
      <c r="B144" s="63" t="s">
        <v>1776</v>
      </c>
      <c r="C144" s="63"/>
      <c r="D144" s="29" t="s">
        <v>1901</v>
      </c>
      <c r="E144" s="63" t="s">
        <v>1535</v>
      </c>
      <c r="F144" s="63" t="s">
        <v>1536</v>
      </c>
      <c r="G144" s="63" t="s">
        <v>1537</v>
      </c>
      <c r="H144" s="63" t="s">
        <v>857</v>
      </c>
      <c r="I144" s="63"/>
      <c r="J144" s="63" t="s">
        <v>864</v>
      </c>
      <c r="K144" s="63">
        <v>58</v>
      </c>
      <c r="L144" s="63">
        <v>710000000</v>
      </c>
      <c r="M144" s="63" t="s">
        <v>1533</v>
      </c>
      <c r="N144" s="63" t="s">
        <v>1777</v>
      </c>
      <c r="O144" s="63" t="s">
        <v>359</v>
      </c>
      <c r="P144" s="63">
        <v>511610000</v>
      </c>
      <c r="Q144" s="63" t="s">
        <v>1552</v>
      </c>
      <c r="R144" s="63" t="s">
        <v>686</v>
      </c>
      <c r="S144" s="63" t="s">
        <v>1560</v>
      </c>
      <c r="T144" s="63"/>
      <c r="U144" s="63"/>
      <c r="V144" s="63">
        <v>0</v>
      </c>
      <c r="W144" s="63">
        <v>0</v>
      </c>
      <c r="X144" s="63">
        <v>100</v>
      </c>
      <c r="Y144" s="63" t="s">
        <v>970</v>
      </c>
      <c r="Z144" s="63" t="s">
        <v>888</v>
      </c>
      <c r="AA144" s="36">
        <v>40</v>
      </c>
      <c r="AB144" s="36">
        <v>1159.96</v>
      </c>
      <c r="AC144" s="36">
        <f t="shared" si="22"/>
        <v>46398.4</v>
      </c>
      <c r="AD144" s="36">
        <f t="shared" si="23"/>
        <v>51966.208000000006</v>
      </c>
      <c r="AE144" s="36">
        <v>40</v>
      </c>
      <c r="AF144" s="36">
        <v>1159.96</v>
      </c>
      <c r="AG144" s="36">
        <f t="shared" si="24"/>
        <v>46398.4</v>
      </c>
      <c r="AH144" s="36">
        <f t="shared" si="25"/>
        <v>51966.208000000006</v>
      </c>
      <c r="AI144" s="36">
        <v>40</v>
      </c>
      <c r="AJ144" s="36">
        <v>1159.96</v>
      </c>
      <c r="AK144" s="36">
        <f t="shared" si="26"/>
        <v>46398.4</v>
      </c>
      <c r="AL144" s="36">
        <f t="shared" si="37"/>
        <v>51966.208000000006</v>
      </c>
      <c r="AM144" s="36">
        <v>40</v>
      </c>
      <c r="AN144" s="36">
        <v>1159.96</v>
      </c>
      <c r="AO144" s="36">
        <f t="shared" si="28"/>
        <v>46398.4</v>
      </c>
      <c r="AP144" s="36">
        <f t="shared" si="38"/>
        <v>51966.208000000006</v>
      </c>
      <c r="AQ144" s="36"/>
      <c r="AR144" s="36"/>
      <c r="AS144" s="36">
        <f t="shared" si="30"/>
        <v>0</v>
      </c>
      <c r="AT144" s="36">
        <f t="shared" si="39"/>
        <v>0</v>
      </c>
      <c r="AU144" s="36"/>
      <c r="AV144" s="36"/>
      <c r="AW144" s="36">
        <f t="shared" si="32"/>
        <v>0</v>
      </c>
      <c r="AX144" s="36">
        <f t="shared" si="40"/>
        <v>0</v>
      </c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DZ144" s="36"/>
      <c r="EA144" s="36"/>
      <c r="EB144" s="36"/>
      <c r="EC144" s="36"/>
      <c r="ED144" s="36"/>
      <c r="EE144" s="36">
        <f t="shared" si="41"/>
        <v>160</v>
      </c>
      <c r="EF144" s="36">
        <f t="shared" si="42"/>
        <v>185593.6</v>
      </c>
      <c r="EG144" s="36">
        <f t="shared" si="43"/>
        <v>207864.83200000002</v>
      </c>
      <c r="EH144" s="37" t="s">
        <v>1534</v>
      </c>
      <c r="EI144" s="63"/>
      <c r="EJ144" s="37"/>
      <c r="EK144" s="87" t="s">
        <v>1344</v>
      </c>
      <c r="EL144" s="87" t="s">
        <v>1590</v>
      </c>
      <c r="EM144" s="87" t="s">
        <v>1589</v>
      </c>
      <c r="EN144" s="87"/>
      <c r="EO144" s="87"/>
      <c r="EP144" s="87"/>
      <c r="EQ144" s="87"/>
      <c r="ER144" s="87"/>
      <c r="ES144" s="87"/>
    </row>
    <row r="145" spans="1:149" ht="19.5" customHeight="1">
      <c r="A145" s="63"/>
      <c r="B145" s="63" t="s">
        <v>1776</v>
      </c>
      <c r="C145" s="63"/>
      <c r="D145" s="29" t="s">
        <v>1902</v>
      </c>
      <c r="E145" s="63" t="s">
        <v>1535</v>
      </c>
      <c r="F145" s="63" t="s">
        <v>1536</v>
      </c>
      <c r="G145" s="63" t="s">
        <v>1537</v>
      </c>
      <c r="H145" s="63" t="s">
        <v>857</v>
      </c>
      <c r="I145" s="63"/>
      <c r="J145" s="63" t="s">
        <v>864</v>
      </c>
      <c r="K145" s="63">
        <v>58</v>
      </c>
      <c r="L145" s="63">
        <v>710000000</v>
      </c>
      <c r="M145" s="63" t="s">
        <v>1533</v>
      </c>
      <c r="N145" s="63" t="s">
        <v>1777</v>
      </c>
      <c r="O145" s="63" t="s">
        <v>359</v>
      </c>
      <c r="P145" s="63">
        <v>316621100</v>
      </c>
      <c r="Q145" s="63" t="s">
        <v>1551</v>
      </c>
      <c r="R145" s="63" t="s">
        <v>686</v>
      </c>
      <c r="S145" s="63" t="s">
        <v>1560</v>
      </c>
      <c r="T145" s="63"/>
      <c r="U145" s="63"/>
      <c r="V145" s="63">
        <v>0</v>
      </c>
      <c r="W145" s="63">
        <v>0</v>
      </c>
      <c r="X145" s="63">
        <v>100</v>
      </c>
      <c r="Y145" s="63" t="s">
        <v>970</v>
      </c>
      <c r="Z145" s="63" t="s">
        <v>888</v>
      </c>
      <c r="AA145" s="36">
        <v>30</v>
      </c>
      <c r="AB145" s="36">
        <v>1159.96</v>
      </c>
      <c r="AC145" s="36">
        <f t="shared" si="22"/>
        <v>34798.8</v>
      </c>
      <c r="AD145" s="36">
        <f t="shared" si="23"/>
        <v>38974.65600000001</v>
      </c>
      <c r="AE145" s="36">
        <v>30</v>
      </c>
      <c r="AF145" s="36">
        <v>1159.96</v>
      </c>
      <c r="AG145" s="36">
        <f t="shared" si="24"/>
        <v>34798.8</v>
      </c>
      <c r="AH145" s="36">
        <f t="shared" si="25"/>
        <v>38974.65600000001</v>
      </c>
      <c r="AI145" s="36">
        <v>30</v>
      </c>
      <c r="AJ145" s="36">
        <v>1159.96</v>
      </c>
      <c r="AK145" s="36">
        <f t="shared" si="26"/>
        <v>34798.8</v>
      </c>
      <c r="AL145" s="36">
        <f t="shared" si="37"/>
        <v>38974.65600000001</v>
      </c>
      <c r="AM145" s="36">
        <v>30</v>
      </c>
      <c r="AN145" s="36">
        <v>1159.96</v>
      </c>
      <c r="AO145" s="36">
        <f t="shared" si="28"/>
        <v>34798.8</v>
      </c>
      <c r="AP145" s="36">
        <f t="shared" si="38"/>
        <v>38974.65600000001</v>
      </c>
      <c r="AQ145" s="36"/>
      <c r="AR145" s="36"/>
      <c r="AS145" s="36">
        <f t="shared" si="30"/>
        <v>0</v>
      </c>
      <c r="AT145" s="36">
        <f t="shared" si="39"/>
        <v>0</v>
      </c>
      <c r="AU145" s="36"/>
      <c r="AV145" s="36"/>
      <c r="AW145" s="36">
        <f t="shared" si="32"/>
        <v>0</v>
      </c>
      <c r="AX145" s="36">
        <f t="shared" si="40"/>
        <v>0</v>
      </c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6"/>
      <c r="DT145" s="36"/>
      <c r="DU145" s="36"/>
      <c r="DV145" s="36"/>
      <c r="DW145" s="36"/>
      <c r="DX145" s="36"/>
      <c r="DY145" s="36"/>
      <c r="DZ145" s="36"/>
      <c r="EA145" s="36"/>
      <c r="EB145" s="36"/>
      <c r="EC145" s="36"/>
      <c r="ED145" s="36"/>
      <c r="EE145" s="36">
        <f t="shared" si="41"/>
        <v>120</v>
      </c>
      <c r="EF145" s="36">
        <f t="shared" si="42"/>
        <v>139195.2</v>
      </c>
      <c r="EG145" s="36">
        <f t="shared" si="43"/>
        <v>155898.62400000004</v>
      </c>
      <c r="EH145" s="37" t="s">
        <v>1534</v>
      </c>
      <c r="EI145" s="63"/>
      <c r="EJ145" s="37"/>
      <c r="EK145" s="87" t="s">
        <v>1344</v>
      </c>
      <c r="EL145" s="87" t="s">
        <v>1590</v>
      </c>
      <c r="EM145" s="87" t="s">
        <v>1589</v>
      </c>
      <c r="EN145" s="87"/>
      <c r="EO145" s="87"/>
      <c r="EP145" s="87"/>
      <c r="EQ145" s="87"/>
      <c r="ER145" s="87"/>
      <c r="ES145" s="87"/>
    </row>
    <row r="146" spans="1:149" ht="19.5" customHeight="1">
      <c r="A146" s="63"/>
      <c r="B146" s="63" t="s">
        <v>1776</v>
      </c>
      <c r="C146" s="63"/>
      <c r="D146" s="29" t="s">
        <v>1903</v>
      </c>
      <c r="E146" s="63" t="s">
        <v>1535</v>
      </c>
      <c r="F146" s="63" t="s">
        <v>1536</v>
      </c>
      <c r="G146" s="63" t="s">
        <v>1537</v>
      </c>
      <c r="H146" s="63" t="s">
        <v>857</v>
      </c>
      <c r="I146" s="63"/>
      <c r="J146" s="63" t="s">
        <v>864</v>
      </c>
      <c r="K146" s="63">
        <v>58</v>
      </c>
      <c r="L146" s="63">
        <v>710000000</v>
      </c>
      <c r="M146" s="63" t="s">
        <v>1533</v>
      </c>
      <c r="N146" s="63" t="s">
        <v>1777</v>
      </c>
      <c r="O146" s="63" t="s">
        <v>359</v>
      </c>
      <c r="P146" s="63">
        <v>631010000</v>
      </c>
      <c r="Q146" s="63" t="s">
        <v>1550</v>
      </c>
      <c r="R146" s="63" t="s">
        <v>686</v>
      </c>
      <c r="S146" s="63" t="s">
        <v>1560</v>
      </c>
      <c r="T146" s="63"/>
      <c r="U146" s="63"/>
      <c r="V146" s="63">
        <v>0</v>
      </c>
      <c r="W146" s="63">
        <v>0</v>
      </c>
      <c r="X146" s="63">
        <v>100</v>
      </c>
      <c r="Y146" s="63" t="s">
        <v>970</v>
      </c>
      <c r="Z146" s="63" t="s">
        <v>888</v>
      </c>
      <c r="AA146" s="36">
        <v>20</v>
      </c>
      <c r="AB146" s="36">
        <v>1159.96</v>
      </c>
      <c r="AC146" s="36">
        <f t="shared" si="22"/>
        <v>23199.2</v>
      </c>
      <c r="AD146" s="36">
        <f t="shared" si="23"/>
        <v>25983.104000000003</v>
      </c>
      <c r="AE146" s="36">
        <v>20</v>
      </c>
      <c r="AF146" s="36">
        <v>1159.96</v>
      </c>
      <c r="AG146" s="36">
        <f t="shared" si="24"/>
        <v>23199.2</v>
      </c>
      <c r="AH146" s="36">
        <f t="shared" si="25"/>
        <v>25983.104000000003</v>
      </c>
      <c r="AI146" s="36">
        <v>20</v>
      </c>
      <c r="AJ146" s="36">
        <v>1159.96</v>
      </c>
      <c r="AK146" s="36">
        <f t="shared" si="26"/>
        <v>23199.2</v>
      </c>
      <c r="AL146" s="36">
        <f t="shared" si="37"/>
        <v>25983.104000000003</v>
      </c>
      <c r="AM146" s="36">
        <v>20</v>
      </c>
      <c r="AN146" s="36">
        <v>1159.96</v>
      </c>
      <c r="AO146" s="36">
        <f t="shared" si="28"/>
        <v>23199.2</v>
      </c>
      <c r="AP146" s="36">
        <f t="shared" si="38"/>
        <v>25983.104000000003</v>
      </c>
      <c r="AQ146" s="36"/>
      <c r="AR146" s="36"/>
      <c r="AS146" s="36">
        <f t="shared" si="30"/>
        <v>0</v>
      </c>
      <c r="AT146" s="36">
        <f t="shared" si="39"/>
        <v>0</v>
      </c>
      <c r="AU146" s="36"/>
      <c r="AV146" s="36"/>
      <c r="AW146" s="36">
        <f t="shared" si="32"/>
        <v>0</v>
      </c>
      <c r="AX146" s="36">
        <f t="shared" si="40"/>
        <v>0</v>
      </c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  <c r="DT146" s="36"/>
      <c r="DU146" s="36"/>
      <c r="DV146" s="36"/>
      <c r="DW146" s="36"/>
      <c r="DX146" s="36"/>
      <c r="DY146" s="36"/>
      <c r="DZ146" s="36"/>
      <c r="EA146" s="36"/>
      <c r="EB146" s="36"/>
      <c r="EC146" s="36"/>
      <c r="ED146" s="36"/>
      <c r="EE146" s="36">
        <f t="shared" si="41"/>
        <v>80</v>
      </c>
      <c r="EF146" s="36">
        <f t="shared" si="42"/>
        <v>92796.8</v>
      </c>
      <c r="EG146" s="36">
        <f t="shared" si="43"/>
        <v>103932.41600000001</v>
      </c>
      <c r="EH146" s="37" t="s">
        <v>1534</v>
      </c>
      <c r="EI146" s="63"/>
      <c r="EJ146" s="37"/>
      <c r="EK146" s="87" t="s">
        <v>1344</v>
      </c>
      <c r="EL146" s="87" t="s">
        <v>1590</v>
      </c>
      <c r="EM146" s="87" t="s">
        <v>1589</v>
      </c>
      <c r="EN146" s="87"/>
      <c r="EO146" s="87"/>
      <c r="EP146" s="87"/>
      <c r="EQ146" s="87"/>
      <c r="ER146" s="87"/>
      <c r="ES146" s="87"/>
    </row>
    <row r="147" spans="1:149" ht="19.5" customHeight="1">
      <c r="A147" s="63"/>
      <c r="B147" s="63" t="s">
        <v>1776</v>
      </c>
      <c r="C147" s="63"/>
      <c r="D147" s="29" t="s">
        <v>1904</v>
      </c>
      <c r="E147" s="63" t="s">
        <v>1535</v>
      </c>
      <c r="F147" s="63" t="s">
        <v>1536</v>
      </c>
      <c r="G147" s="63" t="s">
        <v>1537</v>
      </c>
      <c r="H147" s="63" t="s">
        <v>857</v>
      </c>
      <c r="I147" s="63"/>
      <c r="J147" s="63" t="s">
        <v>864</v>
      </c>
      <c r="K147" s="63">
        <v>58</v>
      </c>
      <c r="L147" s="63">
        <v>710000000</v>
      </c>
      <c r="M147" s="63" t="s">
        <v>1533</v>
      </c>
      <c r="N147" s="63" t="s">
        <v>1777</v>
      </c>
      <c r="O147" s="63" t="s">
        <v>359</v>
      </c>
      <c r="P147" s="63">
        <v>396473100</v>
      </c>
      <c r="Q147" s="63" t="s">
        <v>1549</v>
      </c>
      <c r="R147" s="63" t="s">
        <v>686</v>
      </c>
      <c r="S147" s="63" t="s">
        <v>1560</v>
      </c>
      <c r="T147" s="63"/>
      <c r="U147" s="63"/>
      <c r="V147" s="63">
        <v>0</v>
      </c>
      <c r="W147" s="63">
        <v>0</v>
      </c>
      <c r="X147" s="63">
        <v>100</v>
      </c>
      <c r="Y147" s="63" t="s">
        <v>970</v>
      </c>
      <c r="Z147" s="63" t="s">
        <v>888</v>
      </c>
      <c r="AA147" s="36">
        <v>240</v>
      </c>
      <c r="AB147" s="36">
        <v>1159.96</v>
      </c>
      <c r="AC147" s="36">
        <f t="shared" si="22"/>
        <v>278390.4</v>
      </c>
      <c r="AD147" s="36">
        <f t="shared" si="23"/>
        <v>311797.2480000001</v>
      </c>
      <c r="AE147" s="36">
        <v>240</v>
      </c>
      <c r="AF147" s="36">
        <v>1159.96</v>
      </c>
      <c r="AG147" s="36">
        <f t="shared" si="24"/>
        <v>278390.4</v>
      </c>
      <c r="AH147" s="36">
        <f t="shared" si="25"/>
        <v>311797.2480000001</v>
      </c>
      <c r="AI147" s="36">
        <v>240</v>
      </c>
      <c r="AJ147" s="36">
        <v>1159.96</v>
      </c>
      <c r="AK147" s="36">
        <f t="shared" si="26"/>
        <v>278390.4</v>
      </c>
      <c r="AL147" s="36">
        <f t="shared" si="37"/>
        <v>311797.2480000001</v>
      </c>
      <c r="AM147" s="36">
        <v>240</v>
      </c>
      <c r="AN147" s="36">
        <v>1159.96</v>
      </c>
      <c r="AO147" s="36">
        <f t="shared" si="28"/>
        <v>278390.4</v>
      </c>
      <c r="AP147" s="36">
        <f t="shared" si="38"/>
        <v>311797.2480000001</v>
      </c>
      <c r="AQ147" s="36"/>
      <c r="AR147" s="36"/>
      <c r="AS147" s="36">
        <f t="shared" si="30"/>
        <v>0</v>
      </c>
      <c r="AT147" s="36">
        <f t="shared" si="39"/>
        <v>0</v>
      </c>
      <c r="AU147" s="36"/>
      <c r="AV147" s="36"/>
      <c r="AW147" s="36">
        <f t="shared" si="32"/>
        <v>0</v>
      </c>
      <c r="AX147" s="36">
        <f t="shared" si="40"/>
        <v>0</v>
      </c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  <c r="DT147" s="36"/>
      <c r="DU147" s="36"/>
      <c r="DV147" s="36"/>
      <c r="DW147" s="36"/>
      <c r="DX147" s="36"/>
      <c r="DY147" s="36"/>
      <c r="DZ147" s="36"/>
      <c r="EA147" s="36"/>
      <c r="EB147" s="36"/>
      <c r="EC147" s="36"/>
      <c r="ED147" s="36"/>
      <c r="EE147" s="36">
        <f t="shared" si="41"/>
        <v>960</v>
      </c>
      <c r="EF147" s="36">
        <f t="shared" si="42"/>
        <v>1113561.6</v>
      </c>
      <c r="EG147" s="36">
        <f t="shared" si="43"/>
        <v>1247188.9920000003</v>
      </c>
      <c r="EH147" s="37" t="s">
        <v>1534</v>
      </c>
      <c r="EI147" s="63"/>
      <c r="EJ147" s="37"/>
      <c r="EK147" s="87" t="s">
        <v>1344</v>
      </c>
      <c r="EL147" s="87" t="s">
        <v>1590</v>
      </c>
      <c r="EM147" s="87" t="s">
        <v>1589</v>
      </c>
      <c r="EN147" s="87"/>
      <c r="EO147" s="87"/>
      <c r="EP147" s="87"/>
      <c r="EQ147" s="87"/>
      <c r="ER147" s="87"/>
      <c r="ES147" s="87"/>
    </row>
    <row r="148" spans="1:149" ht="19.5" customHeight="1">
      <c r="A148" s="63"/>
      <c r="B148" s="63" t="s">
        <v>1776</v>
      </c>
      <c r="C148" s="63"/>
      <c r="D148" s="29" t="s">
        <v>1905</v>
      </c>
      <c r="E148" s="63" t="s">
        <v>1535</v>
      </c>
      <c r="F148" s="63" t="s">
        <v>1536</v>
      </c>
      <c r="G148" s="63" t="s">
        <v>1537</v>
      </c>
      <c r="H148" s="63" t="s">
        <v>857</v>
      </c>
      <c r="I148" s="63"/>
      <c r="J148" s="63" t="s">
        <v>864</v>
      </c>
      <c r="K148" s="63">
        <v>58</v>
      </c>
      <c r="L148" s="63">
        <v>710000000</v>
      </c>
      <c r="M148" s="63" t="s">
        <v>1533</v>
      </c>
      <c r="N148" s="63" t="s">
        <v>1777</v>
      </c>
      <c r="O148" s="63" t="s">
        <v>359</v>
      </c>
      <c r="P148" s="63">
        <v>551010000</v>
      </c>
      <c r="Q148" s="63" t="s">
        <v>1548</v>
      </c>
      <c r="R148" s="63" t="s">
        <v>686</v>
      </c>
      <c r="S148" s="63" t="s">
        <v>1560</v>
      </c>
      <c r="T148" s="63"/>
      <c r="U148" s="63"/>
      <c r="V148" s="63">
        <v>0</v>
      </c>
      <c r="W148" s="63">
        <v>0</v>
      </c>
      <c r="X148" s="63">
        <v>100</v>
      </c>
      <c r="Y148" s="63" t="s">
        <v>970</v>
      </c>
      <c r="Z148" s="63" t="s">
        <v>888</v>
      </c>
      <c r="AA148" s="36">
        <v>30</v>
      </c>
      <c r="AB148" s="36">
        <v>1159.96</v>
      </c>
      <c r="AC148" s="36">
        <f t="shared" si="22"/>
        <v>34798.8</v>
      </c>
      <c r="AD148" s="36">
        <f t="shared" si="23"/>
        <v>38974.65600000001</v>
      </c>
      <c r="AE148" s="36">
        <v>30</v>
      </c>
      <c r="AF148" s="36">
        <v>1159.96</v>
      </c>
      <c r="AG148" s="36">
        <f t="shared" si="24"/>
        <v>34798.8</v>
      </c>
      <c r="AH148" s="36">
        <f t="shared" si="25"/>
        <v>38974.65600000001</v>
      </c>
      <c r="AI148" s="36">
        <v>30</v>
      </c>
      <c r="AJ148" s="36">
        <v>1159.96</v>
      </c>
      <c r="AK148" s="36">
        <f t="shared" si="26"/>
        <v>34798.8</v>
      </c>
      <c r="AL148" s="36">
        <f t="shared" si="37"/>
        <v>38974.65600000001</v>
      </c>
      <c r="AM148" s="36">
        <v>30</v>
      </c>
      <c r="AN148" s="36">
        <v>1159.96</v>
      </c>
      <c r="AO148" s="36">
        <f t="shared" si="28"/>
        <v>34798.8</v>
      </c>
      <c r="AP148" s="36">
        <f t="shared" si="38"/>
        <v>38974.65600000001</v>
      </c>
      <c r="AQ148" s="36"/>
      <c r="AR148" s="36"/>
      <c r="AS148" s="36">
        <f t="shared" si="30"/>
        <v>0</v>
      </c>
      <c r="AT148" s="36">
        <f t="shared" si="39"/>
        <v>0</v>
      </c>
      <c r="AU148" s="36"/>
      <c r="AV148" s="36"/>
      <c r="AW148" s="36">
        <f t="shared" si="32"/>
        <v>0</v>
      </c>
      <c r="AX148" s="36">
        <f t="shared" si="40"/>
        <v>0</v>
      </c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  <c r="DT148" s="36"/>
      <c r="DU148" s="36"/>
      <c r="DV148" s="36"/>
      <c r="DW148" s="36"/>
      <c r="DX148" s="36"/>
      <c r="DY148" s="36"/>
      <c r="DZ148" s="36"/>
      <c r="EA148" s="36"/>
      <c r="EB148" s="36"/>
      <c r="EC148" s="36"/>
      <c r="ED148" s="36"/>
      <c r="EE148" s="36">
        <f t="shared" si="41"/>
        <v>120</v>
      </c>
      <c r="EF148" s="36">
        <f t="shared" si="42"/>
        <v>139195.2</v>
      </c>
      <c r="EG148" s="36">
        <f t="shared" si="43"/>
        <v>155898.62400000004</v>
      </c>
      <c r="EH148" s="37" t="s">
        <v>1534</v>
      </c>
      <c r="EI148" s="63"/>
      <c r="EJ148" s="37"/>
      <c r="EK148" s="87" t="s">
        <v>1344</v>
      </c>
      <c r="EL148" s="87" t="s">
        <v>1590</v>
      </c>
      <c r="EM148" s="87" t="s">
        <v>1589</v>
      </c>
      <c r="EN148" s="87"/>
      <c r="EO148" s="87"/>
      <c r="EP148" s="87"/>
      <c r="EQ148" s="87"/>
      <c r="ER148" s="87"/>
      <c r="ES148" s="87"/>
    </row>
    <row r="149" spans="1:149" ht="19.5" customHeight="1">
      <c r="A149" s="63"/>
      <c r="B149" s="63" t="s">
        <v>1776</v>
      </c>
      <c r="C149" s="63"/>
      <c r="D149" s="29" t="s">
        <v>1906</v>
      </c>
      <c r="E149" s="63" t="s">
        <v>1535</v>
      </c>
      <c r="F149" s="63" t="s">
        <v>1536</v>
      </c>
      <c r="G149" s="63" t="s">
        <v>1537</v>
      </c>
      <c r="H149" s="63" t="s">
        <v>857</v>
      </c>
      <c r="I149" s="63"/>
      <c r="J149" s="63" t="s">
        <v>864</v>
      </c>
      <c r="K149" s="63">
        <v>58</v>
      </c>
      <c r="L149" s="63">
        <v>710000000</v>
      </c>
      <c r="M149" s="63" t="s">
        <v>1533</v>
      </c>
      <c r="N149" s="63" t="s">
        <v>1777</v>
      </c>
      <c r="O149" s="63" t="s">
        <v>359</v>
      </c>
      <c r="P149" s="63">
        <v>552210000</v>
      </c>
      <c r="Q149" s="63" t="s">
        <v>1547</v>
      </c>
      <c r="R149" s="63" t="s">
        <v>686</v>
      </c>
      <c r="S149" s="63" t="s">
        <v>1560</v>
      </c>
      <c r="T149" s="63"/>
      <c r="U149" s="63"/>
      <c r="V149" s="63">
        <v>0</v>
      </c>
      <c r="W149" s="63">
        <v>0</v>
      </c>
      <c r="X149" s="63">
        <v>100</v>
      </c>
      <c r="Y149" s="63" t="s">
        <v>970</v>
      </c>
      <c r="Z149" s="63" t="s">
        <v>888</v>
      </c>
      <c r="AA149" s="36">
        <v>30</v>
      </c>
      <c r="AB149" s="36">
        <v>1159.96</v>
      </c>
      <c r="AC149" s="36">
        <f aca="true" t="shared" si="44" ref="AC149:AC158">AA149*AB149</f>
        <v>34798.8</v>
      </c>
      <c r="AD149" s="36">
        <f aca="true" t="shared" si="45" ref="AD149:AD158">IF(Z149="С НДС",AC149*1.12,AC149)</f>
        <v>38974.65600000001</v>
      </c>
      <c r="AE149" s="36">
        <v>30</v>
      </c>
      <c r="AF149" s="36">
        <v>1159.96</v>
      </c>
      <c r="AG149" s="36">
        <f aca="true" t="shared" si="46" ref="AG149:AG158">AE149*AF149</f>
        <v>34798.8</v>
      </c>
      <c r="AH149" s="36">
        <f aca="true" t="shared" si="47" ref="AH149:AH158">IF(Z149="С НДС",AG149*1.12,AG149)</f>
        <v>38974.65600000001</v>
      </c>
      <c r="AI149" s="36">
        <v>30</v>
      </c>
      <c r="AJ149" s="36">
        <v>1159.96</v>
      </c>
      <c r="AK149" s="36">
        <f aca="true" t="shared" si="48" ref="AK149:AK158">AI149*AJ149</f>
        <v>34798.8</v>
      </c>
      <c r="AL149" s="36">
        <f aca="true" t="shared" si="49" ref="AL149:AL159">IF(Z149="С НДС",AK149*1.12,AK149)</f>
        <v>38974.65600000001</v>
      </c>
      <c r="AM149" s="36">
        <v>30</v>
      </c>
      <c r="AN149" s="36">
        <v>1159.96</v>
      </c>
      <c r="AO149" s="36">
        <f aca="true" t="shared" si="50" ref="AO149:AO158">AM149*AN149</f>
        <v>34798.8</v>
      </c>
      <c r="AP149" s="36">
        <f aca="true" t="shared" si="51" ref="AP149:AP159">IF(Z149="С НДС",AO149*1.12,AO149)</f>
        <v>38974.65600000001</v>
      </c>
      <c r="AQ149" s="36"/>
      <c r="AR149" s="36"/>
      <c r="AS149" s="36">
        <f aca="true" t="shared" si="52" ref="AS149:AS158">AQ149*AR149</f>
        <v>0</v>
      </c>
      <c r="AT149" s="36">
        <f aca="true" t="shared" si="53" ref="AT149:AT159">IF(Z149="С НДС",AS149*1.12,AS149)</f>
        <v>0</v>
      </c>
      <c r="AU149" s="36"/>
      <c r="AV149" s="36"/>
      <c r="AW149" s="36">
        <f aca="true" t="shared" si="54" ref="AW149:AW158">AU149*AV149</f>
        <v>0</v>
      </c>
      <c r="AX149" s="36">
        <f aca="true" t="shared" si="55" ref="AX149:AX159">IF(Z149="С НДС",AW149*1.12,AW149)</f>
        <v>0</v>
      </c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36"/>
      <c r="DJ149" s="36"/>
      <c r="DK149" s="36"/>
      <c r="DL149" s="36"/>
      <c r="DM149" s="36"/>
      <c r="DN149" s="36"/>
      <c r="DO149" s="36"/>
      <c r="DP149" s="36"/>
      <c r="DQ149" s="36"/>
      <c r="DR149" s="36"/>
      <c r="DS149" s="36"/>
      <c r="DT149" s="36"/>
      <c r="DU149" s="36"/>
      <c r="DV149" s="36"/>
      <c r="DW149" s="36"/>
      <c r="DX149" s="36"/>
      <c r="DY149" s="36"/>
      <c r="DZ149" s="36"/>
      <c r="EA149" s="36"/>
      <c r="EB149" s="36"/>
      <c r="EC149" s="36"/>
      <c r="ED149" s="36"/>
      <c r="EE149" s="36">
        <f aca="true" t="shared" si="56" ref="EE149:EE158">SUM(AA149,AE149,AI149,AM149,AQ149)</f>
        <v>120</v>
      </c>
      <c r="EF149" s="36">
        <f aca="true" t="shared" si="57" ref="EF149:EF158">SUM(AW149,AS149,AO149,AG149,AC149,AK149)</f>
        <v>139195.2</v>
      </c>
      <c r="EG149" s="36">
        <f aca="true" t="shared" si="58" ref="EG149:EG159">IF(Z149="С НДС",EF149*1.12,EF149)</f>
        <v>155898.62400000004</v>
      </c>
      <c r="EH149" s="37" t="s">
        <v>1534</v>
      </c>
      <c r="EI149" s="63"/>
      <c r="EJ149" s="37"/>
      <c r="EK149" s="87" t="s">
        <v>1344</v>
      </c>
      <c r="EL149" s="87" t="s">
        <v>1590</v>
      </c>
      <c r="EM149" s="87" t="s">
        <v>1589</v>
      </c>
      <c r="EN149" s="87"/>
      <c r="EO149" s="87"/>
      <c r="EP149" s="87"/>
      <c r="EQ149" s="87"/>
      <c r="ER149" s="87"/>
      <c r="ES149" s="87"/>
    </row>
    <row r="150" spans="1:149" ht="19.5" customHeight="1">
      <c r="A150" s="63"/>
      <c r="B150" s="63" t="s">
        <v>1776</v>
      </c>
      <c r="C150" s="63"/>
      <c r="D150" s="29" t="s">
        <v>1907</v>
      </c>
      <c r="E150" s="63" t="s">
        <v>1535</v>
      </c>
      <c r="F150" s="63" t="s">
        <v>1536</v>
      </c>
      <c r="G150" s="63" t="s">
        <v>1537</v>
      </c>
      <c r="H150" s="63" t="s">
        <v>857</v>
      </c>
      <c r="I150" s="63"/>
      <c r="J150" s="63" t="s">
        <v>864</v>
      </c>
      <c r="K150" s="63">
        <v>58</v>
      </c>
      <c r="L150" s="63">
        <v>710000000</v>
      </c>
      <c r="M150" s="63" t="s">
        <v>1533</v>
      </c>
      <c r="N150" s="63" t="s">
        <v>1777</v>
      </c>
      <c r="O150" s="63" t="s">
        <v>359</v>
      </c>
      <c r="P150" s="63">
        <v>354400000</v>
      </c>
      <c r="Q150" s="63" t="s">
        <v>1546</v>
      </c>
      <c r="R150" s="63" t="s">
        <v>686</v>
      </c>
      <c r="S150" s="63" t="s">
        <v>1560</v>
      </c>
      <c r="T150" s="63"/>
      <c r="U150" s="63"/>
      <c r="V150" s="63">
        <v>0</v>
      </c>
      <c r="W150" s="63">
        <v>0</v>
      </c>
      <c r="X150" s="63">
        <v>100</v>
      </c>
      <c r="Y150" s="63" t="s">
        <v>970</v>
      </c>
      <c r="Z150" s="63" t="s">
        <v>888</v>
      </c>
      <c r="AA150" s="36">
        <v>150</v>
      </c>
      <c r="AB150" s="36">
        <v>1159.96</v>
      </c>
      <c r="AC150" s="36">
        <f t="shared" si="44"/>
        <v>173994</v>
      </c>
      <c r="AD150" s="36">
        <f t="shared" si="45"/>
        <v>194873.28000000003</v>
      </c>
      <c r="AE150" s="36">
        <v>150</v>
      </c>
      <c r="AF150" s="36">
        <v>1159.96</v>
      </c>
      <c r="AG150" s="36">
        <f t="shared" si="46"/>
        <v>173994</v>
      </c>
      <c r="AH150" s="36">
        <f t="shared" si="47"/>
        <v>194873.28000000003</v>
      </c>
      <c r="AI150" s="36">
        <v>150</v>
      </c>
      <c r="AJ150" s="36">
        <v>1159.96</v>
      </c>
      <c r="AK150" s="36">
        <f t="shared" si="48"/>
        <v>173994</v>
      </c>
      <c r="AL150" s="36">
        <f t="shared" si="49"/>
        <v>194873.28000000003</v>
      </c>
      <c r="AM150" s="36">
        <v>150</v>
      </c>
      <c r="AN150" s="36">
        <v>1159.96</v>
      </c>
      <c r="AO150" s="36">
        <f t="shared" si="50"/>
        <v>173994</v>
      </c>
      <c r="AP150" s="36">
        <f t="shared" si="51"/>
        <v>194873.28000000003</v>
      </c>
      <c r="AQ150" s="36"/>
      <c r="AR150" s="36"/>
      <c r="AS150" s="36">
        <f t="shared" si="52"/>
        <v>0</v>
      </c>
      <c r="AT150" s="36">
        <f t="shared" si="53"/>
        <v>0</v>
      </c>
      <c r="AU150" s="36"/>
      <c r="AV150" s="36"/>
      <c r="AW150" s="36">
        <f t="shared" si="54"/>
        <v>0</v>
      </c>
      <c r="AX150" s="36">
        <f t="shared" si="55"/>
        <v>0</v>
      </c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6"/>
      <c r="DN150" s="36"/>
      <c r="DO150" s="36"/>
      <c r="DP150" s="36"/>
      <c r="DQ150" s="36"/>
      <c r="DR150" s="36"/>
      <c r="DS150" s="36"/>
      <c r="DT150" s="36"/>
      <c r="DU150" s="36"/>
      <c r="DV150" s="36"/>
      <c r="DW150" s="36"/>
      <c r="DX150" s="36"/>
      <c r="DY150" s="36"/>
      <c r="DZ150" s="36"/>
      <c r="EA150" s="36"/>
      <c r="EB150" s="36"/>
      <c r="EC150" s="36"/>
      <c r="ED150" s="36"/>
      <c r="EE150" s="36">
        <f t="shared" si="56"/>
        <v>600</v>
      </c>
      <c r="EF150" s="36">
        <f t="shared" si="57"/>
        <v>695976</v>
      </c>
      <c r="EG150" s="36">
        <f t="shared" si="58"/>
        <v>779493.1200000001</v>
      </c>
      <c r="EH150" s="37" t="s">
        <v>1534</v>
      </c>
      <c r="EI150" s="63"/>
      <c r="EJ150" s="37"/>
      <c r="EK150" s="87" t="s">
        <v>1344</v>
      </c>
      <c r="EL150" s="87" t="s">
        <v>1590</v>
      </c>
      <c r="EM150" s="87" t="s">
        <v>1589</v>
      </c>
      <c r="EN150" s="87"/>
      <c r="EO150" s="87"/>
      <c r="EP150" s="87"/>
      <c r="EQ150" s="87"/>
      <c r="ER150" s="87"/>
      <c r="ES150" s="87"/>
    </row>
    <row r="151" spans="1:149" ht="19.5" customHeight="1">
      <c r="A151" s="63"/>
      <c r="B151" s="63" t="s">
        <v>1776</v>
      </c>
      <c r="C151" s="63"/>
      <c r="D151" s="29" t="s">
        <v>1908</v>
      </c>
      <c r="E151" s="63" t="s">
        <v>1535</v>
      </c>
      <c r="F151" s="63" t="s">
        <v>1536</v>
      </c>
      <c r="G151" s="63" t="s">
        <v>1537</v>
      </c>
      <c r="H151" s="63" t="s">
        <v>857</v>
      </c>
      <c r="I151" s="63"/>
      <c r="J151" s="63" t="s">
        <v>864</v>
      </c>
      <c r="K151" s="63">
        <v>58</v>
      </c>
      <c r="L151" s="63">
        <v>710000000</v>
      </c>
      <c r="M151" s="63" t="s">
        <v>1533</v>
      </c>
      <c r="N151" s="63" t="s">
        <v>1777</v>
      </c>
      <c r="O151" s="63" t="s">
        <v>359</v>
      </c>
      <c r="P151" s="63">
        <v>351610000</v>
      </c>
      <c r="Q151" s="63" t="s">
        <v>1545</v>
      </c>
      <c r="R151" s="63" t="s">
        <v>686</v>
      </c>
      <c r="S151" s="63" t="s">
        <v>1560</v>
      </c>
      <c r="T151" s="63"/>
      <c r="U151" s="63"/>
      <c r="V151" s="63">
        <v>0</v>
      </c>
      <c r="W151" s="63">
        <v>0</v>
      </c>
      <c r="X151" s="63">
        <v>100</v>
      </c>
      <c r="Y151" s="63" t="s">
        <v>970</v>
      </c>
      <c r="Z151" s="63" t="s">
        <v>888</v>
      </c>
      <c r="AA151" s="36">
        <v>30</v>
      </c>
      <c r="AB151" s="36">
        <v>1159.96</v>
      </c>
      <c r="AC151" s="36">
        <f t="shared" si="44"/>
        <v>34798.8</v>
      </c>
      <c r="AD151" s="36">
        <f t="shared" si="45"/>
        <v>38974.65600000001</v>
      </c>
      <c r="AE151" s="36">
        <v>30</v>
      </c>
      <c r="AF151" s="36">
        <v>1159.96</v>
      </c>
      <c r="AG151" s="36">
        <f t="shared" si="46"/>
        <v>34798.8</v>
      </c>
      <c r="AH151" s="36">
        <f t="shared" si="47"/>
        <v>38974.65600000001</v>
      </c>
      <c r="AI151" s="36">
        <v>30</v>
      </c>
      <c r="AJ151" s="36">
        <v>1159.96</v>
      </c>
      <c r="AK151" s="36">
        <f t="shared" si="48"/>
        <v>34798.8</v>
      </c>
      <c r="AL151" s="36">
        <f t="shared" si="49"/>
        <v>38974.65600000001</v>
      </c>
      <c r="AM151" s="36">
        <v>30</v>
      </c>
      <c r="AN151" s="36">
        <v>1159.96</v>
      </c>
      <c r="AO151" s="36">
        <f t="shared" si="50"/>
        <v>34798.8</v>
      </c>
      <c r="AP151" s="36">
        <f t="shared" si="51"/>
        <v>38974.65600000001</v>
      </c>
      <c r="AQ151" s="36"/>
      <c r="AR151" s="36"/>
      <c r="AS151" s="36">
        <f t="shared" si="52"/>
        <v>0</v>
      </c>
      <c r="AT151" s="36">
        <f t="shared" si="53"/>
        <v>0</v>
      </c>
      <c r="AU151" s="36"/>
      <c r="AV151" s="36"/>
      <c r="AW151" s="36">
        <f t="shared" si="54"/>
        <v>0</v>
      </c>
      <c r="AX151" s="36">
        <f t="shared" si="55"/>
        <v>0</v>
      </c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6"/>
      <c r="DL151" s="36"/>
      <c r="DM151" s="36"/>
      <c r="DN151" s="36"/>
      <c r="DO151" s="36"/>
      <c r="DP151" s="36"/>
      <c r="DQ151" s="36"/>
      <c r="DR151" s="36"/>
      <c r="DS151" s="36"/>
      <c r="DT151" s="36"/>
      <c r="DU151" s="36"/>
      <c r="DV151" s="36"/>
      <c r="DW151" s="36"/>
      <c r="DX151" s="36"/>
      <c r="DY151" s="36"/>
      <c r="DZ151" s="36"/>
      <c r="EA151" s="36"/>
      <c r="EB151" s="36"/>
      <c r="EC151" s="36"/>
      <c r="ED151" s="36"/>
      <c r="EE151" s="36">
        <f t="shared" si="56"/>
        <v>120</v>
      </c>
      <c r="EF151" s="36">
        <f t="shared" si="57"/>
        <v>139195.2</v>
      </c>
      <c r="EG151" s="36">
        <f t="shared" si="58"/>
        <v>155898.62400000004</v>
      </c>
      <c r="EH151" s="37" t="s">
        <v>1534</v>
      </c>
      <c r="EI151" s="63"/>
      <c r="EJ151" s="37"/>
      <c r="EK151" s="87" t="s">
        <v>1344</v>
      </c>
      <c r="EL151" s="87" t="s">
        <v>1590</v>
      </c>
      <c r="EM151" s="87" t="s">
        <v>1589</v>
      </c>
      <c r="EN151" s="87"/>
      <c r="EO151" s="87"/>
      <c r="EP151" s="87"/>
      <c r="EQ151" s="87"/>
      <c r="ER151" s="87"/>
      <c r="ES151" s="87"/>
    </row>
    <row r="152" spans="1:149" ht="19.5" customHeight="1">
      <c r="A152" s="63"/>
      <c r="B152" s="63" t="s">
        <v>1776</v>
      </c>
      <c r="C152" s="63"/>
      <c r="D152" s="29" t="s">
        <v>1909</v>
      </c>
      <c r="E152" s="63" t="s">
        <v>1535</v>
      </c>
      <c r="F152" s="63" t="s">
        <v>1536</v>
      </c>
      <c r="G152" s="63" t="s">
        <v>1537</v>
      </c>
      <c r="H152" s="63" t="s">
        <v>857</v>
      </c>
      <c r="I152" s="63"/>
      <c r="J152" s="63" t="s">
        <v>864</v>
      </c>
      <c r="K152" s="63">
        <v>58</v>
      </c>
      <c r="L152" s="63">
        <v>710000000</v>
      </c>
      <c r="M152" s="63" t="s">
        <v>1533</v>
      </c>
      <c r="N152" s="63" t="s">
        <v>1777</v>
      </c>
      <c r="O152" s="63" t="s">
        <v>359</v>
      </c>
      <c r="P152" s="63">
        <v>351010000</v>
      </c>
      <c r="Q152" s="63" t="s">
        <v>1544</v>
      </c>
      <c r="R152" s="63" t="s">
        <v>686</v>
      </c>
      <c r="S152" s="63" t="s">
        <v>1560</v>
      </c>
      <c r="T152" s="63"/>
      <c r="U152" s="63"/>
      <c r="V152" s="63">
        <v>0</v>
      </c>
      <c r="W152" s="63">
        <v>0</v>
      </c>
      <c r="X152" s="63">
        <v>100</v>
      </c>
      <c r="Y152" s="63" t="s">
        <v>970</v>
      </c>
      <c r="Z152" s="63" t="s">
        <v>888</v>
      </c>
      <c r="AA152" s="36">
        <v>20</v>
      </c>
      <c r="AB152" s="36">
        <v>1159.96</v>
      </c>
      <c r="AC152" s="36">
        <f t="shared" si="44"/>
        <v>23199.2</v>
      </c>
      <c r="AD152" s="36">
        <f t="shared" si="45"/>
        <v>25983.104000000003</v>
      </c>
      <c r="AE152" s="36">
        <v>20</v>
      </c>
      <c r="AF152" s="36">
        <v>1159.96</v>
      </c>
      <c r="AG152" s="36">
        <f t="shared" si="46"/>
        <v>23199.2</v>
      </c>
      <c r="AH152" s="36">
        <f t="shared" si="47"/>
        <v>25983.104000000003</v>
      </c>
      <c r="AI152" s="36">
        <v>20</v>
      </c>
      <c r="AJ152" s="36">
        <v>1159.96</v>
      </c>
      <c r="AK152" s="36">
        <f t="shared" si="48"/>
        <v>23199.2</v>
      </c>
      <c r="AL152" s="36">
        <f t="shared" si="49"/>
        <v>25983.104000000003</v>
      </c>
      <c r="AM152" s="36">
        <v>20</v>
      </c>
      <c r="AN152" s="36">
        <v>1159.96</v>
      </c>
      <c r="AO152" s="36">
        <f t="shared" si="50"/>
        <v>23199.2</v>
      </c>
      <c r="AP152" s="36">
        <f t="shared" si="51"/>
        <v>25983.104000000003</v>
      </c>
      <c r="AQ152" s="36"/>
      <c r="AR152" s="36"/>
      <c r="AS152" s="36">
        <f t="shared" si="52"/>
        <v>0</v>
      </c>
      <c r="AT152" s="36">
        <f t="shared" si="53"/>
        <v>0</v>
      </c>
      <c r="AU152" s="36"/>
      <c r="AV152" s="36"/>
      <c r="AW152" s="36">
        <f t="shared" si="54"/>
        <v>0</v>
      </c>
      <c r="AX152" s="36">
        <f t="shared" si="55"/>
        <v>0</v>
      </c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6"/>
      <c r="DL152" s="36"/>
      <c r="DM152" s="36"/>
      <c r="DN152" s="36"/>
      <c r="DO152" s="36"/>
      <c r="DP152" s="36"/>
      <c r="DQ152" s="36"/>
      <c r="DR152" s="36"/>
      <c r="DS152" s="36"/>
      <c r="DT152" s="36"/>
      <c r="DU152" s="36"/>
      <c r="DV152" s="36"/>
      <c r="DW152" s="36"/>
      <c r="DX152" s="36"/>
      <c r="DY152" s="36"/>
      <c r="DZ152" s="36"/>
      <c r="EA152" s="36"/>
      <c r="EB152" s="36"/>
      <c r="EC152" s="36"/>
      <c r="ED152" s="36"/>
      <c r="EE152" s="36">
        <f t="shared" si="56"/>
        <v>80</v>
      </c>
      <c r="EF152" s="36">
        <f t="shared" si="57"/>
        <v>92796.8</v>
      </c>
      <c r="EG152" s="36">
        <f t="shared" si="58"/>
        <v>103932.41600000001</v>
      </c>
      <c r="EH152" s="37" t="s">
        <v>1534</v>
      </c>
      <c r="EI152" s="63"/>
      <c r="EJ152" s="37"/>
      <c r="EK152" s="87" t="s">
        <v>1344</v>
      </c>
      <c r="EL152" s="87" t="s">
        <v>1590</v>
      </c>
      <c r="EM152" s="87" t="s">
        <v>1589</v>
      </c>
      <c r="EN152" s="87"/>
      <c r="EO152" s="87"/>
      <c r="EP152" s="87"/>
      <c r="EQ152" s="87"/>
      <c r="ER152" s="87"/>
      <c r="ES152" s="87"/>
    </row>
    <row r="153" spans="1:149" ht="19.5" customHeight="1">
      <c r="A153" s="63"/>
      <c r="B153" s="63" t="s">
        <v>1776</v>
      </c>
      <c r="C153" s="63"/>
      <c r="D153" s="29" t="s">
        <v>1910</v>
      </c>
      <c r="E153" s="63" t="s">
        <v>1535</v>
      </c>
      <c r="F153" s="63" t="s">
        <v>1536</v>
      </c>
      <c r="G153" s="63" t="s">
        <v>1537</v>
      </c>
      <c r="H153" s="63" t="s">
        <v>857</v>
      </c>
      <c r="I153" s="63"/>
      <c r="J153" s="63" t="s">
        <v>864</v>
      </c>
      <c r="K153" s="63">
        <v>58</v>
      </c>
      <c r="L153" s="63">
        <v>710000000</v>
      </c>
      <c r="M153" s="63" t="s">
        <v>1533</v>
      </c>
      <c r="N153" s="63" t="s">
        <v>1777</v>
      </c>
      <c r="O153" s="63" t="s">
        <v>359</v>
      </c>
      <c r="P153" s="63">
        <v>111010000</v>
      </c>
      <c r="Q153" s="63" t="s">
        <v>1543</v>
      </c>
      <c r="R153" s="63" t="s">
        <v>686</v>
      </c>
      <c r="S153" s="63" t="s">
        <v>1560</v>
      </c>
      <c r="T153" s="63"/>
      <c r="U153" s="63"/>
      <c r="V153" s="63">
        <v>0</v>
      </c>
      <c r="W153" s="63">
        <v>0</v>
      </c>
      <c r="X153" s="63">
        <v>100</v>
      </c>
      <c r="Y153" s="63" t="s">
        <v>970</v>
      </c>
      <c r="Z153" s="63" t="s">
        <v>888</v>
      </c>
      <c r="AA153" s="36">
        <v>400</v>
      </c>
      <c r="AB153" s="36">
        <v>1159.96</v>
      </c>
      <c r="AC153" s="36">
        <f t="shared" si="44"/>
        <v>463984</v>
      </c>
      <c r="AD153" s="36">
        <f t="shared" si="45"/>
        <v>519662.0800000001</v>
      </c>
      <c r="AE153" s="36">
        <v>400</v>
      </c>
      <c r="AF153" s="36">
        <v>1159.96</v>
      </c>
      <c r="AG153" s="36">
        <f t="shared" si="46"/>
        <v>463984</v>
      </c>
      <c r="AH153" s="36">
        <f t="shared" si="47"/>
        <v>519662.0800000001</v>
      </c>
      <c r="AI153" s="36">
        <v>400</v>
      </c>
      <c r="AJ153" s="36">
        <v>1159.96</v>
      </c>
      <c r="AK153" s="36">
        <f t="shared" si="48"/>
        <v>463984</v>
      </c>
      <c r="AL153" s="36">
        <f t="shared" si="49"/>
        <v>519662.0800000001</v>
      </c>
      <c r="AM153" s="36">
        <v>400</v>
      </c>
      <c r="AN153" s="36">
        <v>1159.96</v>
      </c>
      <c r="AO153" s="36">
        <f t="shared" si="50"/>
        <v>463984</v>
      </c>
      <c r="AP153" s="36">
        <f t="shared" si="51"/>
        <v>519662.0800000001</v>
      </c>
      <c r="AQ153" s="36"/>
      <c r="AR153" s="36"/>
      <c r="AS153" s="36">
        <f t="shared" si="52"/>
        <v>0</v>
      </c>
      <c r="AT153" s="36">
        <f t="shared" si="53"/>
        <v>0</v>
      </c>
      <c r="AU153" s="36"/>
      <c r="AV153" s="36"/>
      <c r="AW153" s="36">
        <f t="shared" si="54"/>
        <v>0</v>
      </c>
      <c r="AX153" s="36">
        <f t="shared" si="55"/>
        <v>0</v>
      </c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D153" s="36"/>
      <c r="EE153" s="36">
        <f t="shared" si="56"/>
        <v>1600</v>
      </c>
      <c r="EF153" s="36">
        <f t="shared" si="57"/>
        <v>1855936</v>
      </c>
      <c r="EG153" s="36">
        <f t="shared" si="58"/>
        <v>2078648.3200000003</v>
      </c>
      <c r="EH153" s="37" t="s">
        <v>1534</v>
      </c>
      <c r="EI153" s="63"/>
      <c r="EJ153" s="37"/>
      <c r="EK153" s="87" t="s">
        <v>1344</v>
      </c>
      <c r="EL153" s="87" t="s">
        <v>1590</v>
      </c>
      <c r="EM153" s="87" t="s">
        <v>1589</v>
      </c>
      <c r="EN153" s="87"/>
      <c r="EO153" s="87"/>
      <c r="EP153" s="87"/>
      <c r="EQ153" s="87"/>
      <c r="ER153" s="87"/>
      <c r="ES153" s="87"/>
    </row>
    <row r="154" spans="1:149" ht="19.5" customHeight="1">
      <c r="A154" s="63"/>
      <c r="B154" s="63" t="s">
        <v>1776</v>
      </c>
      <c r="C154" s="63"/>
      <c r="D154" s="29" t="s">
        <v>1911</v>
      </c>
      <c r="E154" s="63" t="s">
        <v>1535</v>
      </c>
      <c r="F154" s="63" t="s">
        <v>1536</v>
      </c>
      <c r="G154" s="63" t="s">
        <v>1537</v>
      </c>
      <c r="H154" s="63" t="s">
        <v>857</v>
      </c>
      <c r="I154" s="63"/>
      <c r="J154" s="63" t="s">
        <v>864</v>
      </c>
      <c r="K154" s="63">
        <v>58</v>
      </c>
      <c r="L154" s="63">
        <v>710000000</v>
      </c>
      <c r="M154" s="63" t="s">
        <v>1533</v>
      </c>
      <c r="N154" s="63" t="s">
        <v>1777</v>
      </c>
      <c r="O154" s="63" t="s">
        <v>359</v>
      </c>
      <c r="P154" s="63" t="s">
        <v>1584</v>
      </c>
      <c r="Q154" s="63" t="s">
        <v>1542</v>
      </c>
      <c r="R154" s="63" t="s">
        <v>686</v>
      </c>
      <c r="S154" s="63" t="s">
        <v>1560</v>
      </c>
      <c r="T154" s="63"/>
      <c r="U154" s="63"/>
      <c r="V154" s="63">
        <v>0</v>
      </c>
      <c r="W154" s="63">
        <v>0</v>
      </c>
      <c r="X154" s="63">
        <v>100</v>
      </c>
      <c r="Y154" s="63" t="s">
        <v>970</v>
      </c>
      <c r="Z154" s="63" t="s">
        <v>888</v>
      </c>
      <c r="AA154" s="36">
        <v>20</v>
      </c>
      <c r="AB154" s="36">
        <v>1159.96</v>
      </c>
      <c r="AC154" s="36">
        <f t="shared" si="44"/>
        <v>23199.2</v>
      </c>
      <c r="AD154" s="36">
        <f t="shared" si="45"/>
        <v>25983.104000000003</v>
      </c>
      <c r="AE154" s="36">
        <v>20</v>
      </c>
      <c r="AF154" s="36">
        <v>1159.96</v>
      </c>
      <c r="AG154" s="36">
        <f t="shared" si="46"/>
        <v>23199.2</v>
      </c>
      <c r="AH154" s="36">
        <f t="shared" si="47"/>
        <v>25983.104000000003</v>
      </c>
      <c r="AI154" s="36">
        <v>20</v>
      </c>
      <c r="AJ154" s="36">
        <v>1159.96</v>
      </c>
      <c r="AK154" s="36">
        <f t="shared" si="48"/>
        <v>23199.2</v>
      </c>
      <c r="AL154" s="36">
        <f t="shared" si="49"/>
        <v>25983.104000000003</v>
      </c>
      <c r="AM154" s="36">
        <v>20</v>
      </c>
      <c r="AN154" s="36">
        <v>1159.96</v>
      </c>
      <c r="AO154" s="36">
        <f t="shared" si="50"/>
        <v>23199.2</v>
      </c>
      <c r="AP154" s="36">
        <f t="shared" si="51"/>
        <v>25983.104000000003</v>
      </c>
      <c r="AQ154" s="36"/>
      <c r="AR154" s="36"/>
      <c r="AS154" s="36">
        <f t="shared" si="52"/>
        <v>0</v>
      </c>
      <c r="AT154" s="36">
        <f t="shared" si="53"/>
        <v>0</v>
      </c>
      <c r="AU154" s="36"/>
      <c r="AV154" s="36"/>
      <c r="AW154" s="36">
        <f t="shared" si="54"/>
        <v>0</v>
      </c>
      <c r="AX154" s="36">
        <f t="shared" si="55"/>
        <v>0</v>
      </c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6"/>
      <c r="DR154" s="36"/>
      <c r="DS154" s="36"/>
      <c r="DT154" s="36"/>
      <c r="DU154" s="36"/>
      <c r="DV154" s="36"/>
      <c r="DW154" s="36"/>
      <c r="DX154" s="36"/>
      <c r="DY154" s="36"/>
      <c r="DZ154" s="36"/>
      <c r="EA154" s="36"/>
      <c r="EB154" s="36"/>
      <c r="EC154" s="36"/>
      <c r="ED154" s="36"/>
      <c r="EE154" s="36">
        <f t="shared" si="56"/>
        <v>80</v>
      </c>
      <c r="EF154" s="36">
        <f t="shared" si="57"/>
        <v>92796.8</v>
      </c>
      <c r="EG154" s="36">
        <f t="shared" si="58"/>
        <v>103932.41600000001</v>
      </c>
      <c r="EH154" s="37" t="s">
        <v>1534</v>
      </c>
      <c r="EI154" s="63"/>
      <c r="EJ154" s="37"/>
      <c r="EK154" s="87" t="s">
        <v>1344</v>
      </c>
      <c r="EL154" s="87" t="s">
        <v>1590</v>
      </c>
      <c r="EM154" s="87" t="s">
        <v>1589</v>
      </c>
      <c r="EN154" s="87"/>
      <c r="EO154" s="87"/>
      <c r="EP154" s="87"/>
      <c r="EQ154" s="87"/>
      <c r="ER154" s="87"/>
      <c r="ES154" s="87"/>
    </row>
    <row r="155" spans="1:149" ht="19.5" customHeight="1">
      <c r="A155" s="63"/>
      <c r="B155" s="63" t="s">
        <v>1776</v>
      </c>
      <c r="C155" s="63"/>
      <c r="D155" s="29" t="s">
        <v>1912</v>
      </c>
      <c r="E155" s="63" t="s">
        <v>1535</v>
      </c>
      <c r="F155" s="63" t="s">
        <v>1536</v>
      </c>
      <c r="G155" s="63" t="s">
        <v>1537</v>
      </c>
      <c r="H155" s="63" t="s">
        <v>857</v>
      </c>
      <c r="I155" s="63"/>
      <c r="J155" s="63" t="s">
        <v>864</v>
      </c>
      <c r="K155" s="63">
        <v>58</v>
      </c>
      <c r="L155" s="63">
        <v>710000000</v>
      </c>
      <c r="M155" s="63" t="s">
        <v>1533</v>
      </c>
      <c r="N155" s="63" t="s">
        <v>1777</v>
      </c>
      <c r="O155" s="63" t="s">
        <v>359</v>
      </c>
      <c r="P155" s="63">
        <v>475030100</v>
      </c>
      <c r="Q155" s="63" t="s">
        <v>1541</v>
      </c>
      <c r="R155" s="63" t="s">
        <v>686</v>
      </c>
      <c r="S155" s="63" t="s">
        <v>1560</v>
      </c>
      <c r="T155" s="63"/>
      <c r="U155" s="63"/>
      <c r="V155" s="63">
        <v>0</v>
      </c>
      <c r="W155" s="63">
        <v>0</v>
      </c>
      <c r="X155" s="63">
        <v>100</v>
      </c>
      <c r="Y155" s="63" t="s">
        <v>970</v>
      </c>
      <c r="Z155" s="63" t="s">
        <v>888</v>
      </c>
      <c r="AA155" s="36">
        <v>60</v>
      </c>
      <c r="AB155" s="36">
        <v>1159.96</v>
      </c>
      <c r="AC155" s="36">
        <f t="shared" si="44"/>
        <v>69597.6</v>
      </c>
      <c r="AD155" s="36">
        <f t="shared" si="45"/>
        <v>77949.31200000002</v>
      </c>
      <c r="AE155" s="36">
        <v>60</v>
      </c>
      <c r="AF155" s="36">
        <v>1159.96</v>
      </c>
      <c r="AG155" s="36">
        <f t="shared" si="46"/>
        <v>69597.6</v>
      </c>
      <c r="AH155" s="36">
        <f t="shared" si="47"/>
        <v>77949.31200000002</v>
      </c>
      <c r="AI155" s="36">
        <v>60</v>
      </c>
      <c r="AJ155" s="36">
        <v>1159.96</v>
      </c>
      <c r="AK155" s="36">
        <f t="shared" si="48"/>
        <v>69597.6</v>
      </c>
      <c r="AL155" s="36">
        <f t="shared" si="49"/>
        <v>77949.31200000002</v>
      </c>
      <c r="AM155" s="36">
        <v>60</v>
      </c>
      <c r="AN155" s="36">
        <v>1159.96</v>
      </c>
      <c r="AO155" s="36">
        <f t="shared" si="50"/>
        <v>69597.6</v>
      </c>
      <c r="AP155" s="36">
        <f t="shared" si="51"/>
        <v>77949.31200000002</v>
      </c>
      <c r="AQ155" s="36"/>
      <c r="AR155" s="36"/>
      <c r="AS155" s="36">
        <f t="shared" si="52"/>
        <v>0</v>
      </c>
      <c r="AT155" s="36">
        <f t="shared" si="53"/>
        <v>0</v>
      </c>
      <c r="AU155" s="36"/>
      <c r="AV155" s="36"/>
      <c r="AW155" s="36">
        <f t="shared" si="54"/>
        <v>0</v>
      </c>
      <c r="AX155" s="36">
        <f t="shared" si="55"/>
        <v>0</v>
      </c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  <c r="DT155" s="36"/>
      <c r="DU155" s="36"/>
      <c r="DV155" s="36"/>
      <c r="DW155" s="36"/>
      <c r="DX155" s="36"/>
      <c r="DY155" s="36"/>
      <c r="DZ155" s="36"/>
      <c r="EA155" s="36"/>
      <c r="EB155" s="36"/>
      <c r="EC155" s="36"/>
      <c r="ED155" s="36"/>
      <c r="EE155" s="36">
        <f t="shared" si="56"/>
        <v>240</v>
      </c>
      <c r="EF155" s="36">
        <f t="shared" si="57"/>
        <v>278390.4</v>
      </c>
      <c r="EG155" s="36">
        <f t="shared" si="58"/>
        <v>311797.2480000001</v>
      </c>
      <c r="EH155" s="37" t="s">
        <v>1534</v>
      </c>
      <c r="EI155" s="63"/>
      <c r="EJ155" s="37"/>
      <c r="EK155" s="87" t="s">
        <v>1344</v>
      </c>
      <c r="EL155" s="87" t="s">
        <v>1590</v>
      </c>
      <c r="EM155" s="87" t="s">
        <v>1589</v>
      </c>
      <c r="EN155" s="87"/>
      <c r="EO155" s="87"/>
      <c r="EP155" s="87"/>
      <c r="EQ155" s="87"/>
      <c r="ER155" s="87"/>
      <c r="ES155" s="87"/>
    </row>
    <row r="156" spans="1:149" ht="19.5" customHeight="1">
      <c r="A156" s="63"/>
      <c r="B156" s="63" t="s">
        <v>1776</v>
      </c>
      <c r="C156" s="63"/>
      <c r="D156" s="29" t="s">
        <v>1913</v>
      </c>
      <c r="E156" s="63" t="s">
        <v>1535</v>
      </c>
      <c r="F156" s="63" t="s">
        <v>1536</v>
      </c>
      <c r="G156" s="63" t="s">
        <v>1537</v>
      </c>
      <c r="H156" s="63" t="s">
        <v>857</v>
      </c>
      <c r="I156" s="63"/>
      <c r="J156" s="63" t="s">
        <v>864</v>
      </c>
      <c r="K156" s="63">
        <v>58</v>
      </c>
      <c r="L156" s="63">
        <v>710000000</v>
      </c>
      <c r="M156" s="63" t="s">
        <v>1533</v>
      </c>
      <c r="N156" s="63" t="s">
        <v>1777</v>
      </c>
      <c r="O156" s="63" t="s">
        <v>359</v>
      </c>
      <c r="P156" s="63">
        <v>154820100</v>
      </c>
      <c r="Q156" s="63" t="s">
        <v>1540</v>
      </c>
      <c r="R156" s="63" t="s">
        <v>686</v>
      </c>
      <c r="S156" s="63" t="s">
        <v>1560</v>
      </c>
      <c r="T156" s="63"/>
      <c r="U156" s="63"/>
      <c r="V156" s="63">
        <v>0</v>
      </c>
      <c r="W156" s="63">
        <v>0</v>
      </c>
      <c r="X156" s="63">
        <v>100</v>
      </c>
      <c r="Y156" s="63" t="s">
        <v>970</v>
      </c>
      <c r="Z156" s="63" t="s">
        <v>888</v>
      </c>
      <c r="AA156" s="36">
        <v>50</v>
      </c>
      <c r="AB156" s="36">
        <v>1159.96</v>
      </c>
      <c r="AC156" s="36">
        <f t="shared" si="44"/>
        <v>57998</v>
      </c>
      <c r="AD156" s="36">
        <f t="shared" si="45"/>
        <v>64957.76000000001</v>
      </c>
      <c r="AE156" s="36">
        <v>50</v>
      </c>
      <c r="AF156" s="36">
        <v>1159.96</v>
      </c>
      <c r="AG156" s="36">
        <f t="shared" si="46"/>
        <v>57998</v>
      </c>
      <c r="AH156" s="36">
        <f t="shared" si="47"/>
        <v>64957.76000000001</v>
      </c>
      <c r="AI156" s="36">
        <v>50</v>
      </c>
      <c r="AJ156" s="36">
        <v>1159.96</v>
      </c>
      <c r="AK156" s="36">
        <f t="shared" si="48"/>
        <v>57998</v>
      </c>
      <c r="AL156" s="36">
        <f t="shared" si="49"/>
        <v>64957.76000000001</v>
      </c>
      <c r="AM156" s="36">
        <v>50</v>
      </c>
      <c r="AN156" s="36">
        <v>1159.96</v>
      </c>
      <c r="AO156" s="36">
        <f t="shared" si="50"/>
        <v>57998</v>
      </c>
      <c r="AP156" s="36">
        <f t="shared" si="51"/>
        <v>64957.76000000001</v>
      </c>
      <c r="AQ156" s="36"/>
      <c r="AR156" s="36"/>
      <c r="AS156" s="36">
        <f t="shared" si="52"/>
        <v>0</v>
      </c>
      <c r="AT156" s="36">
        <f t="shared" si="53"/>
        <v>0</v>
      </c>
      <c r="AU156" s="36"/>
      <c r="AV156" s="36"/>
      <c r="AW156" s="36">
        <f t="shared" si="54"/>
        <v>0</v>
      </c>
      <c r="AX156" s="36">
        <f t="shared" si="55"/>
        <v>0</v>
      </c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6"/>
      <c r="DR156" s="36"/>
      <c r="DS156" s="36"/>
      <c r="DT156" s="36"/>
      <c r="DU156" s="36"/>
      <c r="DV156" s="36"/>
      <c r="DW156" s="36"/>
      <c r="DX156" s="36"/>
      <c r="DY156" s="36"/>
      <c r="DZ156" s="36"/>
      <c r="EA156" s="36"/>
      <c r="EB156" s="36"/>
      <c r="EC156" s="36"/>
      <c r="ED156" s="36"/>
      <c r="EE156" s="36">
        <f t="shared" si="56"/>
        <v>200</v>
      </c>
      <c r="EF156" s="36">
        <f t="shared" si="57"/>
        <v>231992</v>
      </c>
      <c r="EG156" s="36">
        <f t="shared" si="58"/>
        <v>259831.04000000004</v>
      </c>
      <c r="EH156" s="37" t="s">
        <v>1534</v>
      </c>
      <c r="EI156" s="63"/>
      <c r="EJ156" s="37"/>
      <c r="EK156" s="87" t="s">
        <v>1344</v>
      </c>
      <c r="EL156" s="87" t="s">
        <v>1590</v>
      </c>
      <c r="EM156" s="87" t="s">
        <v>1589</v>
      </c>
      <c r="EN156" s="87"/>
      <c r="EO156" s="87"/>
      <c r="EP156" s="87"/>
      <c r="EQ156" s="87"/>
      <c r="ER156" s="87"/>
      <c r="ES156" s="87"/>
    </row>
    <row r="157" spans="1:149" ht="19.5" customHeight="1">
      <c r="A157" s="63"/>
      <c r="B157" s="63" t="s">
        <v>1776</v>
      </c>
      <c r="C157" s="63"/>
      <c r="D157" s="29" t="s">
        <v>1914</v>
      </c>
      <c r="E157" s="63" t="s">
        <v>1535</v>
      </c>
      <c r="F157" s="63" t="s">
        <v>1536</v>
      </c>
      <c r="G157" s="63" t="s">
        <v>1537</v>
      </c>
      <c r="H157" s="63" t="s">
        <v>857</v>
      </c>
      <c r="I157" s="63"/>
      <c r="J157" s="63" t="s">
        <v>864</v>
      </c>
      <c r="K157" s="63">
        <v>58</v>
      </c>
      <c r="L157" s="63">
        <v>710000000</v>
      </c>
      <c r="M157" s="63" t="s">
        <v>1533</v>
      </c>
      <c r="N157" s="63" t="s">
        <v>1777</v>
      </c>
      <c r="O157" s="63" t="s">
        <v>359</v>
      </c>
      <c r="P157" s="63" t="s">
        <v>1585</v>
      </c>
      <c r="Q157" s="63" t="s">
        <v>1539</v>
      </c>
      <c r="R157" s="63" t="s">
        <v>686</v>
      </c>
      <c r="S157" s="63" t="s">
        <v>1560</v>
      </c>
      <c r="T157" s="63"/>
      <c r="U157" s="63"/>
      <c r="V157" s="63">
        <v>0</v>
      </c>
      <c r="W157" s="63">
        <v>0</v>
      </c>
      <c r="X157" s="63">
        <v>100</v>
      </c>
      <c r="Y157" s="63" t="s">
        <v>970</v>
      </c>
      <c r="Z157" s="63" t="s">
        <v>888</v>
      </c>
      <c r="AA157" s="36">
        <v>20</v>
      </c>
      <c r="AB157" s="36">
        <v>1159.96</v>
      </c>
      <c r="AC157" s="36">
        <f t="shared" si="44"/>
        <v>23199.2</v>
      </c>
      <c r="AD157" s="36">
        <f t="shared" si="45"/>
        <v>25983.104000000003</v>
      </c>
      <c r="AE157" s="36">
        <v>20</v>
      </c>
      <c r="AF157" s="36">
        <v>1159.96</v>
      </c>
      <c r="AG157" s="36">
        <f t="shared" si="46"/>
        <v>23199.2</v>
      </c>
      <c r="AH157" s="36">
        <f t="shared" si="47"/>
        <v>25983.104000000003</v>
      </c>
      <c r="AI157" s="36">
        <v>20</v>
      </c>
      <c r="AJ157" s="36">
        <v>1159.96</v>
      </c>
      <c r="AK157" s="36">
        <f t="shared" si="48"/>
        <v>23199.2</v>
      </c>
      <c r="AL157" s="36">
        <f t="shared" si="49"/>
        <v>25983.104000000003</v>
      </c>
      <c r="AM157" s="36">
        <v>20</v>
      </c>
      <c r="AN157" s="36">
        <v>1159.96</v>
      </c>
      <c r="AO157" s="36">
        <f t="shared" si="50"/>
        <v>23199.2</v>
      </c>
      <c r="AP157" s="36">
        <f t="shared" si="51"/>
        <v>25983.104000000003</v>
      </c>
      <c r="AQ157" s="36"/>
      <c r="AR157" s="36"/>
      <c r="AS157" s="36">
        <f t="shared" si="52"/>
        <v>0</v>
      </c>
      <c r="AT157" s="36">
        <f t="shared" si="53"/>
        <v>0</v>
      </c>
      <c r="AU157" s="36"/>
      <c r="AV157" s="36"/>
      <c r="AW157" s="36">
        <f t="shared" si="54"/>
        <v>0</v>
      </c>
      <c r="AX157" s="36">
        <f t="shared" si="55"/>
        <v>0</v>
      </c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6"/>
      <c r="DS157" s="36"/>
      <c r="DT157" s="36"/>
      <c r="DU157" s="36"/>
      <c r="DV157" s="36"/>
      <c r="DW157" s="36"/>
      <c r="DX157" s="36"/>
      <c r="DY157" s="36"/>
      <c r="DZ157" s="36"/>
      <c r="EA157" s="36"/>
      <c r="EB157" s="36"/>
      <c r="EC157" s="36"/>
      <c r="ED157" s="36"/>
      <c r="EE157" s="36">
        <f t="shared" si="56"/>
        <v>80</v>
      </c>
      <c r="EF157" s="36">
        <f t="shared" si="57"/>
        <v>92796.8</v>
      </c>
      <c r="EG157" s="36">
        <f t="shared" si="58"/>
        <v>103932.41600000001</v>
      </c>
      <c r="EH157" s="37" t="s">
        <v>1534</v>
      </c>
      <c r="EI157" s="63"/>
      <c r="EJ157" s="37"/>
      <c r="EK157" s="87" t="s">
        <v>1344</v>
      </c>
      <c r="EL157" s="87" t="s">
        <v>1590</v>
      </c>
      <c r="EM157" s="87" t="s">
        <v>1589</v>
      </c>
      <c r="EN157" s="87"/>
      <c r="EO157" s="87"/>
      <c r="EP157" s="87"/>
      <c r="EQ157" s="87"/>
      <c r="ER157" s="87"/>
      <c r="ES157" s="87"/>
    </row>
    <row r="158" spans="1:149" ht="19.5" customHeight="1">
      <c r="A158" s="63"/>
      <c r="B158" s="63" t="s">
        <v>1776</v>
      </c>
      <c r="C158" s="63"/>
      <c r="D158" s="29" t="s">
        <v>1915</v>
      </c>
      <c r="E158" s="63" t="s">
        <v>1535</v>
      </c>
      <c r="F158" s="63" t="s">
        <v>1536</v>
      </c>
      <c r="G158" s="63" t="s">
        <v>1537</v>
      </c>
      <c r="H158" s="63" t="s">
        <v>857</v>
      </c>
      <c r="I158" s="63"/>
      <c r="J158" s="63" t="s">
        <v>864</v>
      </c>
      <c r="K158" s="63">
        <v>58</v>
      </c>
      <c r="L158" s="63">
        <v>710000000</v>
      </c>
      <c r="M158" s="63" t="s">
        <v>1533</v>
      </c>
      <c r="N158" s="63" t="s">
        <v>1777</v>
      </c>
      <c r="O158" s="63" t="s">
        <v>359</v>
      </c>
      <c r="P158" s="63">
        <v>231010000</v>
      </c>
      <c r="Q158" s="63" t="s">
        <v>1538</v>
      </c>
      <c r="R158" s="63" t="s">
        <v>686</v>
      </c>
      <c r="S158" s="63" t="s">
        <v>1560</v>
      </c>
      <c r="T158" s="63"/>
      <c r="U158" s="63"/>
      <c r="V158" s="63">
        <v>0</v>
      </c>
      <c r="W158" s="63">
        <v>0</v>
      </c>
      <c r="X158" s="63">
        <v>100</v>
      </c>
      <c r="Y158" s="63" t="s">
        <v>970</v>
      </c>
      <c r="Z158" s="63" t="s">
        <v>888</v>
      </c>
      <c r="AA158" s="36">
        <v>30</v>
      </c>
      <c r="AB158" s="36">
        <v>1159.96</v>
      </c>
      <c r="AC158" s="36">
        <f t="shared" si="44"/>
        <v>34798.8</v>
      </c>
      <c r="AD158" s="36">
        <f t="shared" si="45"/>
        <v>38974.65600000001</v>
      </c>
      <c r="AE158" s="36">
        <v>30</v>
      </c>
      <c r="AF158" s="36">
        <v>1159.96</v>
      </c>
      <c r="AG158" s="36">
        <f t="shared" si="46"/>
        <v>34798.8</v>
      </c>
      <c r="AH158" s="36">
        <f t="shared" si="47"/>
        <v>38974.65600000001</v>
      </c>
      <c r="AI158" s="36">
        <v>30</v>
      </c>
      <c r="AJ158" s="36">
        <v>1159.96</v>
      </c>
      <c r="AK158" s="36">
        <f t="shared" si="48"/>
        <v>34798.8</v>
      </c>
      <c r="AL158" s="36">
        <f t="shared" si="49"/>
        <v>38974.65600000001</v>
      </c>
      <c r="AM158" s="36">
        <v>30</v>
      </c>
      <c r="AN158" s="36">
        <v>1159.96</v>
      </c>
      <c r="AO158" s="36">
        <f t="shared" si="50"/>
        <v>34798.8</v>
      </c>
      <c r="AP158" s="36">
        <f t="shared" si="51"/>
        <v>38974.65600000001</v>
      </c>
      <c r="AQ158" s="36"/>
      <c r="AR158" s="36"/>
      <c r="AS158" s="36">
        <f t="shared" si="52"/>
        <v>0</v>
      </c>
      <c r="AT158" s="36">
        <f t="shared" si="53"/>
        <v>0</v>
      </c>
      <c r="AU158" s="36"/>
      <c r="AV158" s="36"/>
      <c r="AW158" s="36">
        <f t="shared" si="54"/>
        <v>0</v>
      </c>
      <c r="AX158" s="36">
        <f t="shared" si="55"/>
        <v>0</v>
      </c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  <c r="DS158" s="36"/>
      <c r="DT158" s="36"/>
      <c r="DU158" s="36"/>
      <c r="DV158" s="36"/>
      <c r="DW158" s="36"/>
      <c r="DX158" s="36"/>
      <c r="DY158" s="36"/>
      <c r="DZ158" s="36"/>
      <c r="EA158" s="36"/>
      <c r="EB158" s="36"/>
      <c r="EC158" s="36"/>
      <c r="ED158" s="36"/>
      <c r="EE158" s="36">
        <f t="shared" si="56"/>
        <v>120</v>
      </c>
      <c r="EF158" s="36">
        <f t="shared" si="57"/>
        <v>139195.2</v>
      </c>
      <c r="EG158" s="36">
        <f t="shared" si="58"/>
        <v>155898.62400000004</v>
      </c>
      <c r="EH158" s="37" t="s">
        <v>1534</v>
      </c>
      <c r="EI158" s="63"/>
      <c r="EJ158" s="37"/>
      <c r="EK158" s="87" t="s">
        <v>1344</v>
      </c>
      <c r="EL158" s="87" t="s">
        <v>1590</v>
      </c>
      <c r="EM158" s="87" t="s">
        <v>1589</v>
      </c>
      <c r="EN158" s="87"/>
      <c r="EO158" s="87"/>
      <c r="EP158" s="87"/>
      <c r="EQ158" s="87"/>
      <c r="ER158" s="87"/>
      <c r="ES158" s="87"/>
    </row>
    <row r="159" spans="1:149" ht="19.5" customHeight="1">
      <c r="A159" s="28"/>
      <c r="B159" s="28" t="s">
        <v>1593</v>
      </c>
      <c r="C159" s="28"/>
      <c r="D159" s="30" t="s">
        <v>1627</v>
      </c>
      <c r="E159" s="28" t="s">
        <v>1628</v>
      </c>
      <c r="F159" s="28" t="s">
        <v>1629</v>
      </c>
      <c r="G159" s="28" t="s">
        <v>1630</v>
      </c>
      <c r="H159" s="28" t="s">
        <v>860</v>
      </c>
      <c r="I159" s="28" t="s">
        <v>810</v>
      </c>
      <c r="J159" s="28"/>
      <c r="K159" s="28">
        <v>18</v>
      </c>
      <c r="L159" s="28">
        <v>710000000</v>
      </c>
      <c r="M159" s="28" t="s">
        <v>1533</v>
      </c>
      <c r="N159" s="28" t="s">
        <v>1631</v>
      </c>
      <c r="O159" s="28" t="s">
        <v>359</v>
      </c>
      <c r="P159" s="28">
        <v>710000000</v>
      </c>
      <c r="Q159" s="28" t="s">
        <v>1632</v>
      </c>
      <c r="R159" s="28" t="s">
        <v>686</v>
      </c>
      <c r="S159" s="28"/>
      <c r="T159" s="28" t="s">
        <v>1633</v>
      </c>
      <c r="U159" s="28" t="s">
        <v>1634</v>
      </c>
      <c r="V159" s="28">
        <v>75</v>
      </c>
      <c r="W159" s="28">
        <v>0</v>
      </c>
      <c r="X159" s="28">
        <v>25</v>
      </c>
      <c r="Y159" s="28"/>
      <c r="Z159" s="28" t="s">
        <v>888</v>
      </c>
      <c r="AA159" s="35">
        <v>0</v>
      </c>
      <c r="AB159" s="35">
        <v>0</v>
      </c>
      <c r="AC159" s="35">
        <f>AA159*AB159</f>
        <v>0</v>
      </c>
      <c r="AD159" s="35">
        <f>IF(Z159="С НДС",AC159*1.12,AC159)</f>
        <v>0</v>
      </c>
      <c r="AE159" s="35">
        <v>2</v>
      </c>
      <c r="AF159" s="35">
        <v>464535000</v>
      </c>
      <c r="AG159" s="35">
        <f>AE159*AF159</f>
        <v>929070000</v>
      </c>
      <c r="AH159" s="35">
        <f>IF(Z159="С НДС",AG159*1.12,AG159)</f>
        <v>1040558400.0000001</v>
      </c>
      <c r="AI159" s="35">
        <v>21</v>
      </c>
      <c r="AJ159" s="35">
        <v>464535000</v>
      </c>
      <c r="AK159" s="35">
        <f>AI159*AJ159</f>
        <v>9755235000</v>
      </c>
      <c r="AL159" s="35">
        <f t="shared" si="49"/>
        <v>10925863200.000002</v>
      </c>
      <c r="AM159" s="35">
        <v>28</v>
      </c>
      <c r="AN159" s="35">
        <v>464535000</v>
      </c>
      <c r="AO159" s="35">
        <f>AM159*AN159</f>
        <v>13006980000</v>
      </c>
      <c r="AP159" s="35">
        <f t="shared" si="51"/>
        <v>14567817600.000002</v>
      </c>
      <c r="AQ159" s="35">
        <v>40</v>
      </c>
      <c r="AR159" s="35">
        <v>464535000</v>
      </c>
      <c r="AS159" s="35">
        <f>AQ159*AR159</f>
        <v>18581400000</v>
      </c>
      <c r="AT159" s="35">
        <f t="shared" si="53"/>
        <v>20811168000.000004</v>
      </c>
      <c r="AU159" s="35">
        <v>40</v>
      </c>
      <c r="AV159" s="35">
        <v>464535000</v>
      </c>
      <c r="AW159" s="35">
        <f>AU159*AV159</f>
        <v>18581400000</v>
      </c>
      <c r="AX159" s="35">
        <f t="shared" si="55"/>
        <v>20811168000.000004</v>
      </c>
      <c r="AY159" s="35">
        <v>55</v>
      </c>
      <c r="AZ159" s="35">
        <v>464535000</v>
      </c>
      <c r="BA159" s="35">
        <f>AY159*AZ159</f>
        <v>25549425000</v>
      </c>
      <c r="BB159" s="35">
        <f>IF(Z159="С НДС",BA159*1.12,BA159)</f>
        <v>28615356000.000004</v>
      </c>
      <c r="BC159" s="35">
        <v>43</v>
      </c>
      <c r="BD159" s="35">
        <v>464535000</v>
      </c>
      <c r="BE159" s="35">
        <f>BC159*BD159</f>
        <v>19975005000</v>
      </c>
      <c r="BF159" s="35">
        <f>IF(Z159="С НДС",BE159*1.12,BE159)</f>
        <v>22372005600.000004</v>
      </c>
      <c r="BG159" s="35">
        <v>34</v>
      </c>
      <c r="BH159" s="35">
        <v>464535000</v>
      </c>
      <c r="BI159" s="35">
        <f>BG159*BH159</f>
        <v>15794190000</v>
      </c>
      <c r="BJ159" s="35">
        <f>IF(Z159="С НДС",BI159*1.12,BI159)</f>
        <v>17689492800</v>
      </c>
      <c r="BK159" s="35">
        <v>16</v>
      </c>
      <c r="BL159" s="35">
        <v>464535000</v>
      </c>
      <c r="BM159" s="35">
        <f>BK159*BL159</f>
        <v>7432560000</v>
      </c>
      <c r="BN159" s="35">
        <f>IF(Z159="С НДС",BM159*1.12,BM159)</f>
        <v>8324467200.000001</v>
      </c>
      <c r="BO159" s="35">
        <v>10</v>
      </c>
      <c r="BP159" s="35">
        <v>464535000</v>
      </c>
      <c r="BQ159" s="35">
        <f>BO159*BP159</f>
        <v>4645350000</v>
      </c>
      <c r="BR159" s="35">
        <f>IF(Z159="С НДС",BQ159*1.12,BQ159)</f>
        <v>5202792000.000001</v>
      </c>
      <c r="BS159" s="35">
        <v>9</v>
      </c>
      <c r="BT159" s="35">
        <v>464535000</v>
      </c>
      <c r="BU159" s="35">
        <f>BS159*BT159</f>
        <v>4180815000</v>
      </c>
      <c r="BV159" s="35">
        <f>IF(Z159="С НДС",BU159*1.12,BU159)</f>
        <v>4682512800</v>
      </c>
      <c r="BW159" s="35">
        <v>2</v>
      </c>
      <c r="BX159" s="35">
        <v>464535000</v>
      </c>
      <c r="BY159" s="35">
        <f>BW159*BX159</f>
        <v>929070000</v>
      </c>
      <c r="BZ159" s="35">
        <f>IF(Z159="С НДС",BY159*1.12,BY159)</f>
        <v>1040558400.0000001</v>
      </c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35"/>
      <c r="DQ159" s="35"/>
      <c r="DR159" s="35"/>
      <c r="DS159" s="35"/>
      <c r="DT159" s="35"/>
      <c r="DU159" s="35"/>
      <c r="DV159" s="35"/>
      <c r="DW159" s="35"/>
      <c r="DX159" s="35"/>
      <c r="DY159" s="35"/>
      <c r="DZ159" s="35"/>
      <c r="EA159" s="35"/>
      <c r="EB159" s="35"/>
      <c r="EC159" s="35"/>
      <c r="ED159" s="35"/>
      <c r="EE159" s="35">
        <f>SUM(AA159,AE159,AI159,AM159,AQ159,AU159,AY159,BC159,BG159,BK159,BO159,BS159,BW159)</f>
        <v>300</v>
      </c>
      <c r="EF159" s="35">
        <f>SUM(AW159,AS159,AO159,AG159,AC159,AK159,BA159,BE159,BI159,BM159,BQ159,BU159,BY159)</f>
        <v>139360500000</v>
      </c>
      <c r="EG159" s="35">
        <f t="shared" si="58"/>
        <v>156083760000</v>
      </c>
      <c r="EH159" s="40" t="s">
        <v>1534</v>
      </c>
      <c r="EI159" s="28"/>
      <c r="EJ159" s="40"/>
      <c r="EK159" s="87" t="s">
        <v>1283</v>
      </c>
      <c r="EL159" s="87" t="s">
        <v>1635</v>
      </c>
      <c r="EM159" s="87" t="s">
        <v>1635</v>
      </c>
      <c r="EN159" s="87" t="s">
        <v>1344</v>
      </c>
      <c r="EO159" s="87" t="s">
        <v>1636</v>
      </c>
      <c r="EP159" s="87" t="s">
        <v>1637</v>
      </c>
      <c r="EQ159" s="87" t="s">
        <v>1344</v>
      </c>
      <c r="ER159" s="87" t="s">
        <v>1638</v>
      </c>
      <c r="ES159" s="87" t="s">
        <v>1639</v>
      </c>
    </row>
    <row r="160" spans="1:149" ht="19.5" customHeight="1">
      <c r="A160" s="49"/>
      <c r="B160" s="63"/>
      <c r="C160" s="63"/>
      <c r="D160" s="62" t="s">
        <v>1710</v>
      </c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  <c r="DT160" s="36"/>
      <c r="DU160" s="36"/>
      <c r="DV160" s="36"/>
      <c r="DW160" s="36"/>
      <c r="DX160" s="36"/>
      <c r="DY160" s="36"/>
      <c r="DZ160" s="36"/>
      <c r="EA160" s="36"/>
      <c r="EB160" s="36"/>
      <c r="EC160" s="36"/>
      <c r="ED160" s="36"/>
      <c r="EE160" s="36"/>
      <c r="EF160" s="50">
        <f>SUM(EF21:EF159)</f>
        <v>139449305096.32</v>
      </c>
      <c r="EG160" s="50">
        <f>SUM(EG21:EG159)</f>
        <v>156183221707.8784</v>
      </c>
      <c r="EH160" s="63"/>
      <c r="EI160" s="63"/>
      <c r="EJ160" s="37"/>
      <c r="EK160" s="87"/>
      <c r="EL160" s="87"/>
      <c r="EM160" s="87"/>
      <c r="EN160" s="87"/>
      <c r="EO160" s="87"/>
      <c r="EP160" s="87"/>
      <c r="EQ160" s="87"/>
      <c r="ER160" s="87"/>
      <c r="ES160" s="87"/>
    </row>
    <row r="161" spans="4:149" ht="19.5" customHeight="1">
      <c r="D161" s="62" t="s">
        <v>1712</v>
      </c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  <c r="CZ161" s="51"/>
      <c r="DA161" s="51"/>
      <c r="DB161" s="51"/>
      <c r="DC161" s="51"/>
      <c r="DD161" s="51"/>
      <c r="DE161" s="51"/>
      <c r="DF161" s="51"/>
      <c r="DG161" s="51"/>
      <c r="DH161" s="51"/>
      <c r="DI161" s="51"/>
      <c r="DJ161" s="51"/>
      <c r="DK161" s="51"/>
      <c r="DL161" s="51"/>
      <c r="DM161" s="51"/>
      <c r="DN161" s="51"/>
      <c r="DO161" s="51"/>
      <c r="DP161" s="51"/>
      <c r="DQ161" s="51"/>
      <c r="DR161" s="51"/>
      <c r="DS161" s="51"/>
      <c r="DT161" s="51"/>
      <c r="DU161" s="51"/>
      <c r="DV161" s="51"/>
      <c r="DW161" s="51"/>
      <c r="DX161" s="51"/>
      <c r="DY161" s="51"/>
      <c r="DZ161" s="51"/>
      <c r="EA161" s="51"/>
      <c r="EB161" s="51"/>
      <c r="EC161" s="51"/>
      <c r="ED161" s="51"/>
      <c r="EE161" s="51"/>
      <c r="EF161" s="51"/>
      <c r="EG161" s="51"/>
      <c r="EK161" s="87"/>
      <c r="EL161" s="87"/>
      <c r="EM161" s="87"/>
      <c r="EN161" s="87"/>
      <c r="EO161" s="87"/>
      <c r="EP161" s="87"/>
      <c r="EQ161" s="87"/>
      <c r="ER161" s="87"/>
      <c r="ES161" s="87"/>
    </row>
    <row r="162" spans="1:149" ht="19.5" customHeight="1">
      <c r="A162" s="63"/>
      <c r="B162" s="63" t="s">
        <v>1593</v>
      </c>
      <c r="C162" s="63"/>
      <c r="D162" s="63" t="s">
        <v>1713</v>
      </c>
      <c r="E162" s="63" t="s">
        <v>1714</v>
      </c>
      <c r="F162" s="63" t="s">
        <v>1715</v>
      </c>
      <c r="G162" s="63" t="s">
        <v>1715</v>
      </c>
      <c r="H162" s="63" t="s">
        <v>860</v>
      </c>
      <c r="I162" s="63" t="s">
        <v>808</v>
      </c>
      <c r="J162" s="63"/>
      <c r="K162" s="63">
        <v>10</v>
      </c>
      <c r="L162" s="63">
        <v>710000000</v>
      </c>
      <c r="M162" s="63" t="s">
        <v>1533</v>
      </c>
      <c r="N162" s="63" t="s">
        <v>1716</v>
      </c>
      <c r="O162" s="63" t="s">
        <v>359</v>
      </c>
      <c r="P162" s="63" t="s">
        <v>1717</v>
      </c>
      <c r="Q162" s="63" t="s">
        <v>1718</v>
      </c>
      <c r="R162" s="63"/>
      <c r="S162" s="63" t="s">
        <v>1719</v>
      </c>
      <c r="T162" s="63"/>
      <c r="U162" s="63"/>
      <c r="V162" s="63">
        <v>30</v>
      </c>
      <c r="W162" s="63">
        <v>0</v>
      </c>
      <c r="X162" s="63">
        <v>70</v>
      </c>
      <c r="Y162" s="63"/>
      <c r="Z162" s="63" t="s">
        <v>888</v>
      </c>
      <c r="AA162" s="36">
        <v>4400000</v>
      </c>
      <c r="AB162" s="36">
        <v>286.42</v>
      </c>
      <c r="AC162" s="36">
        <v>1260248000</v>
      </c>
      <c r="AD162" s="36">
        <v>1411477760.0000002</v>
      </c>
      <c r="AE162" s="36">
        <v>6600000</v>
      </c>
      <c r="AF162" s="36">
        <v>286.42</v>
      </c>
      <c r="AG162" s="36">
        <v>1890372000</v>
      </c>
      <c r="AH162" s="36">
        <v>2117216640.0000002</v>
      </c>
      <c r="AI162" s="36">
        <v>9900000</v>
      </c>
      <c r="AJ162" s="36">
        <v>286.42</v>
      </c>
      <c r="AK162" s="36">
        <v>2835558000</v>
      </c>
      <c r="AL162" s="36">
        <v>3175824960.0000005</v>
      </c>
      <c r="AM162" s="36">
        <v>13640000</v>
      </c>
      <c r="AN162" s="36">
        <v>286.42</v>
      </c>
      <c r="AO162" s="36">
        <v>3906768800</v>
      </c>
      <c r="AP162" s="36">
        <v>4375581056</v>
      </c>
      <c r="AQ162" s="36">
        <v>17160000</v>
      </c>
      <c r="AR162" s="36">
        <v>286.42</v>
      </c>
      <c r="AS162" s="36">
        <v>4914967200</v>
      </c>
      <c r="AT162" s="36">
        <v>5504763264.000001</v>
      </c>
      <c r="AU162" s="36">
        <v>20680000</v>
      </c>
      <c r="AV162" s="36">
        <v>286.42</v>
      </c>
      <c r="AW162" s="36">
        <v>5923165600</v>
      </c>
      <c r="AX162" s="36">
        <v>6633945472.000001</v>
      </c>
      <c r="AY162" s="36">
        <v>24420000</v>
      </c>
      <c r="AZ162" s="36">
        <v>286.42</v>
      </c>
      <c r="BA162" s="36">
        <v>6994376400</v>
      </c>
      <c r="BB162" s="36">
        <v>7833701568.000001</v>
      </c>
      <c r="BC162" s="36">
        <v>27280000</v>
      </c>
      <c r="BD162" s="36">
        <v>286.42</v>
      </c>
      <c r="BE162" s="36">
        <v>7813537600</v>
      </c>
      <c r="BF162" s="36">
        <v>8751162112</v>
      </c>
      <c r="BG162" s="36">
        <v>32340000</v>
      </c>
      <c r="BH162" s="36">
        <v>286.42</v>
      </c>
      <c r="BI162" s="36">
        <v>9262822800</v>
      </c>
      <c r="BJ162" s="36">
        <v>10374361536.000002</v>
      </c>
      <c r="BK162" s="36">
        <v>38500000</v>
      </c>
      <c r="BL162" s="36">
        <v>286.42</v>
      </c>
      <c r="BM162" s="36">
        <v>11027170000</v>
      </c>
      <c r="BN162" s="36">
        <v>12350430400.000002</v>
      </c>
      <c r="BO162" s="36">
        <v>38500000</v>
      </c>
      <c r="BP162" s="36">
        <v>286.42</v>
      </c>
      <c r="BQ162" s="36">
        <v>11027170000</v>
      </c>
      <c r="BR162" s="36">
        <v>12350430400.000002</v>
      </c>
      <c r="BS162" s="36">
        <v>38500000</v>
      </c>
      <c r="BT162" s="36">
        <v>286.42</v>
      </c>
      <c r="BU162" s="36">
        <v>11027170000</v>
      </c>
      <c r="BV162" s="36">
        <v>12350430400.000002</v>
      </c>
      <c r="BW162" s="36">
        <v>38500000</v>
      </c>
      <c r="BX162" s="36">
        <v>286.42</v>
      </c>
      <c r="BY162" s="36">
        <v>11027170000</v>
      </c>
      <c r="BZ162" s="36">
        <v>12350430400.000002</v>
      </c>
      <c r="CA162" s="36">
        <v>38500000</v>
      </c>
      <c r="CB162" s="36">
        <v>286.42</v>
      </c>
      <c r="CC162" s="36">
        <v>11027170000</v>
      </c>
      <c r="CD162" s="36">
        <v>12350430400.000002</v>
      </c>
      <c r="CE162" s="36">
        <v>38500000</v>
      </c>
      <c r="CF162" s="36">
        <v>286.42</v>
      </c>
      <c r="CG162" s="36">
        <v>11027170000</v>
      </c>
      <c r="CH162" s="36">
        <v>12350430400.000002</v>
      </c>
      <c r="CI162" s="36">
        <v>38500000</v>
      </c>
      <c r="CJ162" s="36">
        <v>286.42</v>
      </c>
      <c r="CK162" s="36">
        <v>11027170000</v>
      </c>
      <c r="CL162" s="36">
        <v>12350430400.000002</v>
      </c>
      <c r="CM162" s="36">
        <v>38500000</v>
      </c>
      <c r="CN162" s="36">
        <v>286.42</v>
      </c>
      <c r="CO162" s="36">
        <v>11027170000</v>
      </c>
      <c r="CP162" s="36">
        <v>12350430400.000002</v>
      </c>
      <c r="CQ162" s="36">
        <v>38500000</v>
      </c>
      <c r="CR162" s="36">
        <v>286.42</v>
      </c>
      <c r="CS162" s="36">
        <v>11027170000</v>
      </c>
      <c r="CT162" s="36">
        <v>12350430400.000002</v>
      </c>
      <c r="CU162" s="36">
        <v>34100000</v>
      </c>
      <c r="CV162" s="36">
        <v>286.42</v>
      </c>
      <c r="CW162" s="36">
        <v>9766922000</v>
      </c>
      <c r="CX162" s="36">
        <v>10938952640.000002</v>
      </c>
      <c r="CY162" s="36">
        <v>31900000</v>
      </c>
      <c r="CZ162" s="36">
        <v>286.42</v>
      </c>
      <c r="DA162" s="36">
        <v>9136798000</v>
      </c>
      <c r="DB162" s="36">
        <v>10233213760.000002</v>
      </c>
      <c r="DC162" s="36">
        <v>28600000</v>
      </c>
      <c r="DD162" s="36">
        <v>286.42</v>
      </c>
      <c r="DE162" s="36">
        <v>8191612000</v>
      </c>
      <c r="DF162" s="36">
        <v>9174605440</v>
      </c>
      <c r="DG162" s="36">
        <v>24860000</v>
      </c>
      <c r="DH162" s="36">
        <v>286.42</v>
      </c>
      <c r="DI162" s="36">
        <v>7120401200</v>
      </c>
      <c r="DJ162" s="36">
        <v>7974849344.000001</v>
      </c>
      <c r="DK162" s="36">
        <v>21340000</v>
      </c>
      <c r="DL162" s="36">
        <v>286.42</v>
      </c>
      <c r="DM162" s="36">
        <v>6112202800</v>
      </c>
      <c r="DN162" s="36">
        <v>6845667136.000001</v>
      </c>
      <c r="DO162" s="36">
        <v>17820000</v>
      </c>
      <c r="DP162" s="36">
        <v>286.42</v>
      </c>
      <c r="DQ162" s="36">
        <v>5104004400</v>
      </c>
      <c r="DR162" s="36">
        <v>5716484928.000001</v>
      </c>
      <c r="DS162" s="36">
        <v>14080000</v>
      </c>
      <c r="DT162" s="36">
        <v>286.42</v>
      </c>
      <c r="DU162" s="36">
        <v>4032793600</v>
      </c>
      <c r="DV162" s="36">
        <v>4516728832</v>
      </c>
      <c r="DW162" s="36">
        <v>11220000</v>
      </c>
      <c r="DX162" s="36">
        <v>286.42</v>
      </c>
      <c r="DY162" s="36">
        <v>3213632400</v>
      </c>
      <c r="DZ162" s="36">
        <v>3599268288.0000005</v>
      </c>
      <c r="EA162" s="36">
        <v>6160000</v>
      </c>
      <c r="EB162" s="36">
        <v>286.42</v>
      </c>
      <c r="EC162" s="36">
        <v>1764347200</v>
      </c>
      <c r="ED162" s="36">
        <v>1976068864.0000002</v>
      </c>
      <c r="EE162" s="36">
        <v>693000000</v>
      </c>
      <c r="EF162" s="36">
        <v>198489060000</v>
      </c>
      <c r="EG162" s="36">
        <v>222307747200.00003</v>
      </c>
      <c r="EH162" s="63" t="s">
        <v>1534</v>
      </c>
      <c r="EI162" s="63" t="s">
        <v>1720</v>
      </c>
      <c r="EJ162" s="37" t="s">
        <v>1721</v>
      </c>
      <c r="EK162" s="87"/>
      <c r="EL162" s="87"/>
      <c r="EM162" s="87"/>
      <c r="EN162" s="87"/>
      <c r="EO162" s="87"/>
      <c r="EP162" s="87"/>
      <c r="EQ162" s="87"/>
      <c r="ER162" s="87"/>
      <c r="ES162" s="87"/>
    </row>
    <row r="163" spans="1:149" ht="19.5" customHeight="1">
      <c r="A163" s="49"/>
      <c r="B163" s="63"/>
      <c r="C163" s="63"/>
      <c r="D163" s="62" t="s">
        <v>1722</v>
      </c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6"/>
      <c r="DK163" s="36"/>
      <c r="DL163" s="36"/>
      <c r="DM163" s="36"/>
      <c r="DN163" s="36"/>
      <c r="DO163" s="36"/>
      <c r="DP163" s="36"/>
      <c r="DQ163" s="36"/>
      <c r="DR163" s="36"/>
      <c r="DS163" s="36"/>
      <c r="DT163" s="36"/>
      <c r="DU163" s="36"/>
      <c r="DV163" s="36"/>
      <c r="DW163" s="36"/>
      <c r="DX163" s="36"/>
      <c r="DY163" s="36"/>
      <c r="DZ163" s="36"/>
      <c r="EA163" s="36"/>
      <c r="EB163" s="36"/>
      <c r="EC163" s="36"/>
      <c r="ED163" s="36"/>
      <c r="EE163" s="36"/>
      <c r="EF163" s="50">
        <f>SUM(EF162)</f>
        <v>198489060000</v>
      </c>
      <c r="EG163" s="50">
        <f>SUM(EG162)</f>
        <v>222307747200.00003</v>
      </c>
      <c r="EH163" s="63"/>
      <c r="EI163" s="63"/>
      <c r="EJ163" s="37"/>
      <c r="EK163" s="87"/>
      <c r="EL163" s="87"/>
      <c r="EM163" s="87"/>
      <c r="EN163" s="87"/>
      <c r="EO163" s="87"/>
      <c r="EP163" s="87"/>
      <c r="EQ163" s="87"/>
      <c r="ER163" s="87"/>
      <c r="ES163" s="87"/>
    </row>
    <row r="164" spans="1:149" ht="19.5" customHeight="1">
      <c r="A164" s="37"/>
      <c r="B164" s="52"/>
      <c r="C164" s="52"/>
      <c r="D164" s="62" t="s">
        <v>1723</v>
      </c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3"/>
      <c r="CP164" s="53"/>
      <c r="CQ164" s="53"/>
      <c r="CR164" s="53"/>
      <c r="CS164" s="53"/>
      <c r="CT164" s="53"/>
      <c r="CU164" s="53"/>
      <c r="CV164" s="53"/>
      <c r="CW164" s="53"/>
      <c r="CX164" s="53"/>
      <c r="CY164" s="53"/>
      <c r="CZ164" s="53"/>
      <c r="DA164" s="53"/>
      <c r="DB164" s="53"/>
      <c r="DC164" s="53"/>
      <c r="DD164" s="53"/>
      <c r="DE164" s="53"/>
      <c r="DF164" s="53"/>
      <c r="DG164" s="53"/>
      <c r="DH164" s="53"/>
      <c r="DI164" s="53"/>
      <c r="DJ164" s="53"/>
      <c r="DK164" s="53"/>
      <c r="DL164" s="53"/>
      <c r="DM164" s="53"/>
      <c r="DN164" s="53"/>
      <c r="DO164" s="53"/>
      <c r="DP164" s="53"/>
      <c r="DQ164" s="53"/>
      <c r="DR164" s="53"/>
      <c r="DS164" s="53"/>
      <c r="DT164" s="53"/>
      <c r="DU164" s="53"/>
      <c r="DV164" s="53"/>
      <c r="DW164" s="53"/>
      <c r="DX164" s="53"/>
      <c r="DY164" s="53"/>
      <c r="DZ164" s="53"/>
      <c r="EA164" s="53"/>
      <c r="EB164" s="53"/>
      <c r="EC164" s="53"/>
      <c r="ED164" s="53"/>
      <c r="EE164" s="53"/>
      <c r="EF164" s="53"/>
      <c r="EG164" s="53"/>
      <c r="EH164" s="52"/>
      <c r="EI164" s="52"/>
      <c r="EJ164" s="52"/>
      <c r="EK164" s="87"/>
      <c r="EL164" s="87"/>
      <c r="EM164" s="87"/>
      <c r="EN164" s="87"/>
      <c r="EO164" s="87"/>
      <c r="EP164" s="87"/>
      <c r="EQ164" s="87"/>
      <c r="ER164" s="87"/>
      <c r="ES164" s="87"/>
    </row>
    <row r="165" spans="1:149" ht="19.5" customHeight="1">
      <c r="A165" s="28"/>
      <c r="B165" s="28" t="s">
        <v>1593</v>
      </c>
      <c r="C165" s="28"/>
      <c r="D165" s="63" t="s">
        <v>1724</v>
      </c>
      <c r="E165" s="63" t="s">
        <v>1770</v>
      </c>
      <c r="F165" s="63" t="s">
        <v>1771</v>
      </c>
      <c r="G165" s="63" t="s">
        <v>1772</v>
      </c>
      <c r="H165" s="63" t="s">
        <v>860</v>
      </c>
      <c r="I165" s="63" t="s">
        <v>760</v>
      </c>
      <c r="J165" s="63" t="s">
        <v>862</v>
      </c>
      <c r="K165" s="63">
        <v>100</v>
      </c>
      <c r="L165" s="63">
        <v>710000000</v>
      </c>
      <c r="M165" s="63" t="s">
        <v>1750</v>
      </c>
      <c r="N165" s="63" t="s">
        <v>1631</v>
      </c>
      <c r="O165" s="63" t="s">
        <v>359</v>
      </c>
      <c r="P165" s="63" t="s">
        <v>1717</v>
      </c>
      <c r="Q165" s="63" t="s">
        <v>1718</v>
      </c>
      <c r="R165" s="63"/>
      <c r="S165" s="63" t="s">
        <v>1739</v>
      </c>
      <c r="T165" s="63"/>
      <c r="U165" s="63"/>
      <c r="V165" s="63">
        <v>0</v>
      </c>
      <c r="W165" s="63">
        <v>0</v>
      </c>
      <c r="X165" s="63">
        <v>100</v>
      </c>
      <c r="Y165" s="63" t="s">
        <v>1773</v>
      </c>
      <c r="Z165" s="63" t="s">
        <v>888</v>
      </c>
      <c r="AA165" s="36" t="s">
        <v>718</v>
      </c>
      <c r="AB165" s="36">
        <v>1063669322.17</v>
      </c>
      <c r="AC165" s="36">
        <f aca="true" t="shared" si="59" ref="AC165:AC224">AA165*AB165</f>
        <v>1063669322.17</v>
      </c>
      <c r="AD165" s="36">
        <f aca="true" t="shared" si="60" ref="AD165:AD224">IF(Z165="С НДС",AC165*1.12,AC165)</f>
        <v>1191309640.8304</v>
      </c>
      <c r="AE165" s="36" t="s">
        <v>718</v>
      </c>
      <c r="AF165" s="36">
        <v>1063669322.17</v>
      </c>
      <c r="AG165" s="36">
        <f aca="true" t="shared" si="61" ref="AG165:AG224">AE165*AF165</f>
        <v>1063669322.17</v>
      </c>
      <c r="AH165" s="36">
        <f>IF(Z165="С НДС",AG165*1.12,AG165)</f>
        <v>1191309640.8304</v>
      </c>
      <c r="AI165" s="36" t="s">
        <v>718</v>
      </c>
      <c r="AJ165" s="36">
        <v>1063669322.17</v>
      </c>
      <c r="AK165" s="36">
        <f aca="true" t="shared" si="62" ref="AK165:AK224">AI165*AJ165</f>
        <v>1063669322.17</v>
      </c>
      <c r="AL165" s="36">
        <f>IF(Z165="С НДС",AK165*1.12,AK165)</f>
        <v>1191309640.8304</v>
      </c>
      <c r="AM165" s="36" t="s">
        <v>718</v>
      </c>
      <c r="AN165" s="36">
        <v>1063669322.17</v>
      </c>
      <c r="AO165" s="36">
        <f aca="true" t="shared" si="63" ref="AO165:AO224">AM165*AN165</f>
        <v>1063669322.17</v>
      </c>
      <c r="AP165" s="36">
        <f>IF(Z165="С НДС",AO165*1.12,AO165)</f>
        <v>1191309640.8304</v>
      </c>
      <c r="AQ165" s="36" t="s">
        <v>718</v>
      </c>
      <c r="AR165" s="36">
        <v>1063669322.17</v>
      </c>
      <c r="AS165" s="36">
        <f aca="true" t="shared" si="64" ref="AS165:AS224">AQ165*AR165</f>
        <v>1063669322.17</v>
      </c>
      <c r="AT165" s="36">
        <f>IF(Z165="С НДС",AS165*1.12,AS165)</f>
        <v>1191309640.8304</v>
      </c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6"/>
      <c r="DK165" s="36"/>
      <c r="DL165" s="36"/>
      <c r="DM165" s="36"/>
      <c r="DN165" s="36"/>
      <c r="DO165" s="36"/>
      <c r="DP165" s="36"/>
      <c r="DQ165" s="36"/>
      <c r="DR165" s="36"/>
      <c r="DS165" s="36"/>
      <c r="DT165" s="36"/>
      <c r="DU165" s="36"/>
      <c r="DV165" s="36"/>
      <c r="DW165" s="36"/>
      <c r="DX165" s="36"/>
      <c r="DY165" s="36"/>
      <c r="DZ165" s="36"/>
      <c r="EA165" s="36"/>
      <c r="EB165" s="36"/>
      <c r="EC165" s="36">
        <v>0</v>
      </c>
      <c r="ED165" s="36">
        <v>0</v>
      </c>
      <c r="EE165" s="36">
        <f>SUM(DG165,DK165,DO165,DS165,DW165)</f>
        <v>0</v>
      </c>
      <c r="EF165" s="36">
        <f>SUM(AW165,AS165,AO165,AG165,AC165,AK165)</f>
        <v>5318346610.849999</v>
      </c>
      <c r="EG165" s="36">
        <f>IF(Z165="С НДС",EF165*1.12,EF165)</f>
        <v>5956548204.151999</v>
      </c>
      <c r="EH165" s="63" t="s">
        <v>1534</v>
      </c>
      <c r="EI165" s="63" t="s">
        <v>1774</v>
      </c>
      <c r="EJ165" s="37" t="s">
        <v>1775</v>
      </c>
      <c r="EK165" s="87"/>
      <c r="EL165" s="87"/>
      <c r="EM165" s="87"/>
      <c r="EN165" s="87"/>
      <c r="EO165" s="87"/>
      <c r="EP165" s="87"/>
      <c r="EQ165" s="87"/>
      <c r="ER165" s="87"/>
      <c r="ES165" s="87"/>
    </row>
    <row r="166" spans="1:149" ht="19.5" customHeight="1">
      <c r="A166" s="28"/>
      <c r="B166" s="63" t="s">
        <v>1593</v>
      </c>
      <c r="C166" s="63"/>
      <c r="D166" s="63" t="s">
        <v>1924</v>
      </c>
      <c r="E166" s="63" t="s">
        <v>1916</v>
      </c>
      <c r="F166" s="63" t="s">
        <v>1917</v>
      </c>
      <c r="G166" s="63" t="s">
        <v>1917</v>
      </c>
      <c r="H166" s="63" t="s">
        <v>860</v>
      </c>
      <c r="I166" s="63" t="s">
        <v>798</v>
      </c>
      <c r="J166" s="63"/>
      <c r="K166" s="63">
        <v>100</v>
      </c>
      <c r="L166" s="63">
        <v>710000000</v>
      </c>
      <c r="M166" s="63" t="s">
        <v>1750</v>
      </c>
      <c r="N166" s="63" t="s">
        <v>1918</v>
      </c>
      <c r="O166" s="63" t="s">
        <v>359</v>
      </c>
      <c r="P166" s="63">
        <v>710000000</v>
      </c>
      <c r="Q166" s="63" t="s">
        <v>1919</v>
      </c>
      <c r="R166" s="63"/>
      <c r="S166" s="63" t="s">
        <v>1739</v>
      </c>
      <c r="T166" s="63"/>
      <c r="U166" s="63"/>
      <c r="V166" s="63">
        <v>0</v>
      </c>
      <c r="W166" s="63">
        <v>0</v>
      </c>
      <c r="X166" s="63">
        <v>100</v>
      </c>
      <c r="Y166" s="63" t="s">
        <v>1920</v>
      </c>
      <c r="Z166" s="63" t="s">
        <v>888</v>
      </c>
      <c r="AA166" s="31">
        <f>1583.1*7</f>
        <v>11081.699999999999</v>
      </c>
      <c r="AB166" s="31">
        <v>5344</v>
      </c>
      <c r="AC166" s="31">
        <f t="shared" si="59"/>
        <v>59220604.8</v>
      </c>
      <c r="AD166" s="31">
        <f t="shared" si="60"/>
        <v>66327077.376</v>
      </c>
      <c r="AE166" s="31">
        <f>1583.1*12</f>
        <v>18997.199999999997</v>
      </c>
      <c r="AF166" s="31">
        <v>5344</v>
      </c>
      <c r="AG166" s="31">
        <f t="shared" si="61"/>
        <v>101521036.79999998</v>
      </c>
      <c r="AH166" s="31">
        <f aca="true" t="shared" si="65" ref="AH166:AH225">AG166*1.12</f>
        <v>113703561.21599999</v>
      </c>
      <c r="AI166" s="31">
        <f>AE166</f>
        <v>18997.199999999997</v>
      </c>
      <c r="AJ166" s="31">
        <f>AF166</f>
        <v>5344</v>
      </c>
      <c r="AK166" s="31">
        <f t="shared" si="62"/>
        <v>101521036.79999998</v>
      </c>
      <c r="AL166" s="31">
        <f aca="true" t="shared" si="66" ref="AL166:AL225">AK166*1.12</f>
        <v>113703561.21599999</v>
      </c>
      <c r="AM166" s="31">
        <f>AE166</f>
        <v>18997.199999999997</v>
      </c>
      <c r="AN166" s="31">
        <f>AF166</f>
        <v>5344</v>
      </c>
      <c r="AO166" s="31">
        <f t="shared" si="63"/>
        <v>101521036.79999998</v>
      </c>
      <c r="AP166" s="31">
        <f aca="true" t="shared" si="67" ref="AP166:AP225">AO166*1.12</f>
        <v>113703561.21599999</v>
      </c>
      <c r="AQ166" s="31">
        <f>AE166</f>
        <v>18997.199999999997</v>
      </c>
      <c r="AR166" s="31">
        <f>AF166</f>
        <v>5344</v>
      </c>
      <c r="AS166" s="31">
        <f t="shared" si="64"/>
        <v>101521036.79999998</v>
      </c>
      <c r="AT166" s="31">
        <f aca="true" t="shared" si="68" ref="AT166:AT225">AS166*1.12</f>
        <v>113703561.21599999</v>
      </c>
      <c r="AU166" s="36"/>
      <c r="AV166" s="36"/>
      <c r="AW166" s="36">
        <f aca="true" t="shared" si="69" ref="AW166:AW225">AU166*AV166</f>
        <v>0</v>
      </c>
      <c r="AX166" s="36">
        <f>IF(Z166="С НДС",AW166*1.12,AW166)</f>
        <v>0</v>
      </c>
      <c r="AY166" s="36"/>
      <c r="AZ166" s="36"/>
      <c r="BA166" s="36">
        <f aca="true" t="shared" si="70" ref="BA166:BA225">AY166*AZ166</f>
        <v>0</v>
      </c>
      <c r="BB166" s="36">
        <f>IF(AD166="С НДС",BA166*1.12,BA166)</f>
        <v>0</v>
      </c>
      <c r="BC166" s="36"/>
      <c r="BD166" s="36"/>
      <c r="BE166" s="36">
        <f aca="true" t="shared" si="71" ref="BE166:BE225">BC166*BD166</f>
        <v>0</v>
      </c>
      <c r="BF166" s="36">
        <f>IF(AH166="С НДС",BE166*1.12,BE166)</f>
        <v>0</v>
      </c>
      <c r="BG166" s="36"/>
      <c r="BH166" s="36"/>
      <c r="BI166" s="36">
        <f aca="true" t="shared" si="72" ref="BI166:BI225">BG166*BH166</f>
        <v>0</v>
      </c>
      <c r="BJ166" s="36">
        <f>IF(AL166="С НДС",BI166*1.12,BI166)</f>
        <v>0</v>
      </c>
      <c r="BK166" s="36"/>
      <c r="BL166" s="36"/>
      <c r="BM166" s="36">
        <f aca="true" t="shared" si="73" ref="BM166:BM225">BK166*BL166</f>
        <v>0</v>
      </c>
      <c r="BN166" s="36">
        <f>IF(AP166="С НДС",BM166*1.12,BM166)</f>
        <v>0</v>
      </c>
      <c r="BO166" s="36"/>
      <c r="BP166" s="36"/>
      <c r="BQ166" s="36">
        <f>BO166*BP166</f>
        <v>0</v>
      </c>
      <c r="BR166" s="36">
        <f>IF(AT166="С НДС",BQ166*1.12,BQ166)</f>
        <v>0</v>
      </c>
      <c r="BS166" s="36"/>
      <c r="BT166" s="36"/>
      <c r="BU166" s="36">
        <f>BS166*BT166</f>
        <v>0</v>
      </c>
      <c r="BV166" s="36">
        <f>IF(AX166="С НДС",BU166*1.12,BU166)</f>
        <v>0</v>
      </c>
      <c r="BW166" s="36"/>
      <c r="BX166" s="36"/>
      <c r="BY166" s="36">
        <f>BW166*BX166</f>
        <v>0</v>
      </c>
      <c r="BZ166" s="36">
        <f>IF(BB166="С НДС",BY166*1.12,BY166)</f>
        <v>0</v>
      </c>
      <c r="CA166" s="36"/>
      <c r="CB166" s="36"/>
      <c r="CC166" s="36">
        <f>CA166*CB166</f>
        <v>0</v>
      </c>
      <c r="CD166" s="36">
        <f>IF(BF166="С НДС",CC166*1.12,CC166)</f>
        <v>0</v>
      </c>
      <c r="CE166" s="36"/>
      <c r="CF166" s="36"/>
      <c r="CG166" s="36">
        <f>CE166*CF166</f>
        <v>0</v>
      </c>
      <c r="CH166" s="36">
        <f>IF(BJ166="С НДС",CG166*1.12,CG166)</f>
        <v>0</v>
      </c>
      <c r="CI166" s="36"/>
      <c r="CJ166" s="36"/>
      <c r="CK166" s="36">
        <f>CI166*CJ166</f>
        <v>0</v>
      </c>
      <c r="CL166" s="36">
        <f>IF(BN166="С НДС",CK166*1.12,CK166)</f>
        <v>0</v>
      </c>
      <c r="CM166" s="36"/>
      <c r="CN166" s="36"/>
      <c r="CO166" s="36">
        <f>CM166*CN166</f>
        <v>0</v>
      </c>
      <c r="CP166" s="36">
        <f>IF(BR166="С НДС",CO166*1.12,CO166)</f>
        <v>0</v>
      </c>
      <c r="CQ166" s="36"/>
      <c r="CR166" s="36"/>
      <c r="CS166" s="36">
        <f>CQ166*CR166</f>
        <v>0</v>
      </c>
      <c r="CT166" s="36">
        <f>IF(BV166="С НДС",CS166*1.12,CS166)</f>
        <v>0</v>
      </c>
      <c r="CU166" s="36"/>
      <c r="CV166" s="36"/>
      <c r="CW166" s="36">
        <f>CU166*CV166</f>
        <v>0</v>
      </c>
      <c r="CX166" s="36">
        <f>IF(BZ166="С НДС",CW166*1.12,CW166)</f>
        <v>0</v>
      </c>
      <c r="CY166" s="36"/>
      <c r="CZ166" s="36"/>
      <c r="DA166" s="36">
        <f>CY166*CZ166</f>
        <v>0</v>
      </c>
      <c r="DB166" s="36">
        <f>IF(CD166="С НДС",DA166*1.12,DA166)</f>
        <v>0</v>
      </c>
      <c r="DC166" s="36"/>
      <c r="DD166" s="36"/>
      <c r="DE166" s="36">
        <f>DC166*DD166</f>
        <v>0</v>
      </c>
      <c r="DF166" s="36">
        <f>IF(CH166="С НДС",DE166*1.12,DE166)</f>
        <v>0</v>
      </c>
      <c r="DG166" s="36"/>
      <c r="DH166" s="36"/>
      <c r="DI166" s="36">
        <f>DG166*DH166</f>
        <v>0</v>
      </c>
      <c r="DJ166" s="36">
        <f>IF(CL166="С НДС",DI166*1.12,DI166)</f>
        <v>0</v>
      </c>
      <c r="DK166" s="36"/>
      <c r="DL166" s="36"/>
      <c r="DM166" s="36">
        <f>DK166*DL166</f>
        <v>0</v>
      </c>
      <c r="DN166" s="36">
        <f>IF(CP166="С НДС",DM166*1.12,DM166)</f>
        <v>0</v>
      </c>
      <c r="DO166" s="36"/>
      <c r="DP166" s="36"/>
      <c r="DQ166" s="36">
        <f>DO166*DP166</f>
        <v>0</v>
      </c>
      <c r="DR166" s="36">
        <f>IF(CT166="С НДС",DQ166*1.12,DQ166)</f>
        <v>0</v>
      </c>
      <c r="DS166" s="36"/>
      <c r="DT166" s="36"/>
      <c r="DU166" s="36">
        <f>DS166*DT166</f>
        <v>0</v>
      </c>
      <c r="DV166" s="36">
        <f>IF(CX166="С НДС",DU166*1.12,DU166)</f>
        <v>0</v>
      </c>
      <c r="DW166" s="36"/>
      <c r="DX166" s="36"/>
      <c r="DY166" s="36">
        <f>DW166*DX166</f>
        <v>0</v>
      </c>
      <c r="DZ166" s="36">
        <f>IF(DB166="С НДС",DY166*1.12,DY166)</f>
        <v>0</v>
      </c>
      <c r="EA166" s="36"/>
      <c r="EB166" s="36"/>
      <c r="EC166" s="36">
        <f>EA166*EB166</f>
        <v>0</v>
      </c>
      <c r="ED166" s="36">
        <f>IF(DF166="С НДС",EC166*1.12,EC166)</f>
        <v>0</v>
      </c>
      <c r="EE166" s="31" t="s">
        <v>1921</v>
      </c>
      <c r="EF166" s="31">
        <f>SUM(AW166,AS166,AO166,AG166,AC166,AK166)</f>
        <v>465304752</v>
      </c>
      <c r="EG166" s="31">
        <f>IF(Z166="С НДС",EF166*1.12,EF166)</f>
        <v>521141322.24000007</v>
      </c>
      <c r="EH166" s="32" t="s">
        <v>1534</v>
      </c>
      <c r="EI166" s="63" t="s">
        <v>1922</v>
      </c>
      <c r="EJ166" s="37" t="s">
        <v>1923</v>
      </c>
      <c r="EK166" s="87"/>
      <c r="EL166" s="87"/>
      <c r="EM166" s="87"/>
      <c r="EN166" s="87"/>
      <c r="EO166" s="87"/>
      <c r="EP166" s="87"/>
      <c r="EQ166" s="87"/>
      <c r="ER166" s="87"/>
      <c r="ES166" s="87"/>
    </row>
    <row r="167" spans="1:149" ht="19.5" customHeight="1">
      <c r="A167" s="28"/>
      <c r="B167" s="63" t="s">
        <v>1593</v>
      </c>
      <c r="C167" s="63"/>
      <c r="D167" s="33" t="s">
        <v>1925</v>
      </c>
      <c r="E167" s="63" t="s">
        <v>1926</v>
      </c>
      <c r="F167" s="63" t="s">
        <v>1927</v>
      </c>
      <c r="G167" s="63" t="s">
        <v>1927</v>
      </c>
      <c r="H167" s="63" t="s">
        <v>857</v>
      </c>
      <c r="I167" s="63"/>
      <c r="J167" s="63"/>
      <c r="K167" s="63">
        <v>100</v>
      </c>
      <c r="L167" s="63">
        <v>710000000</v>
      </c>
      <c r="M167" s="63" t="s">
        <v>1750</v>
      </c>
      <c r="N167" s="63" t="s">
        <v>1918</v>
      </c>
      <c r="O167" s="63" t="s">
        <v>359</v>
      </c>
      <c r="P167" s="34">
        <v>270000000</v>
      </c>
      <c r="Q167" s="63" t="s">
        <v>1928</v>
      </c>
      <c r="R167" s="63"/>
      <c r="S167" s="63" t="s">
        <v>1929</v>
      </c>
      <c r="T167" s="63"/>
      <c r="U167" s="63"/>
      <c r="V167" s="63">
        <v>0</v>
      </c>
      <c r="W167" s="63">
        <v>0</v>
      </c>
      <c r="X167" s="63">
        <v>100</v>
      </c>
      <c r="Y167" s="63" t="s">
        <v>1930</v>
      </c>
      <c r="Z167" s="63" t="s">
        <v>888</v>
      </c>
      <c r="AA167" s="35">
        <v>776</v>
      </c>
      <c r="AB167" s="36">
        <v>1656</v>
      </c>
      <c r="AC167" s="36">
        <f t="shared" si="59"/>
        <v>1285056</v>
      </c>
      <c r="AD167" s="31">
        <f t="shared" si="60"/>
        <v>1439262.7200000002</v>
      </c>
      <c r="AE167" s="35">
        <v>1555</v>
      </c>
      <c r="AF167" s="36">
        <v>1656</v>
      </c>
      <c r="AG167" s="36">
        <f t="shared" si="61"/>
        <v>2575080</v>
      </c>
      <c r="AH167" s="31">
        <f t="shared" si="65"/>
        <v>2884089.6</v>
      </c>
      <c r="AI167" s="35">
        <v>1555</v>
      </c>
      <c r="AJ167" s="36">
        <v>1656</v>
      </c>
      <c r="AK167" s="36">
        <f t="shared" si="62"/>
        <v>2575080</v>
      </c>
      <c r="AL167" s="31">
        <f t="shared" si="66"/>
        <v>2884089.6</v>
      </c>
      <c r="AM167" s="35">
        <v>1555</v>
      </c>
      <c r="AN167" s="36">
        <v>1656</v>
      </c>
      <c r="AO167" s="36">
        <f t="shared" si="63"/>
        <v>2575080</v>
      </c>
      <c r="AP167" s="31">
        <f t="shared" si="67"/>
        <v>2884089.6</v>
      </c>
      <c r="AQ167" s="35">
        <v>1555</v>
      </c>
      <c r="AR167" s="36">
        <v>1656</v>
      </c>
      <c r="AS167" s="36">
        <f t="shared" si="64"/>
        <v>2575080</v>
      </c>
      <c r="AT167" s="31">
        <f t="shared" si="68"/>
        <v>2884089.6</v>
      </c>
      <c r="AU167" s="35">
        <v>1555</v>
      </c>
      <c r="AV167" s="36">
        <v>1656</v>
      </c>
      <c r="AW167" s="36">
        <f t="shared" si="69"/>
        <v>2575080</v>
      </c>
      <c r="AX167" s="31">
        <f aca="true" t="shared" si="74" ref="AX167:AX226">AW167*1.12</f>
        <v>2884089.6</v>
      </c>
      <c r="AY167" s="35">
        <v>1555</v>
      </c>
      <c r="AZ167" s="36">
        <v>1656</v>
      </c>
      <c r="BA167" s="36">
        <f t="shared" si="70"/>
        <v>2575080</v>
      </c>
      <c r="BB167" s="31">
        <f aca="true" t="shared" si="75" ref="BB167:BB226">BA167*1.12</f>
        <v>2884089.6</v>
      </c>
      <c r="BC167" s="35">
        <v>1555</v>
      </c>
      <c r="BD167" s="36">
        <v>1656</v>
      </c>
      <c r="BE167" s="36">
        <f t="shared" si="71"/>
        <v>2575080</v>
      </c>
      <c r="BF167" s="31">
        <f aca="true" t="shared" si="76" ref="BF167:BF226">BE167*1.12</f>
        <v>2884089.6</v>
      </c>
      <c r="BG167" s="35">
        <v>1555</v>
      </c>
      <c r="BH167" s="36">
        <v>1656</v>
      </c>
      <c r="BI167" s="36">
        <f t="shared" si="72"/>
        <v>2575080</v>
      </c>
      <c r="BJ167" s="31">
        <f aca="true" t="shared" si="77" ref="BJ167:BJ226">BI167*1.12</f>
        <v>2884089.6</v>
      </c>
      <c r="BK167" s="35">
        <v>1555</v>
      </c>
      <c r="BL167" s="36">
        <v>1656</v>
      </c>
      <c r="BM167" s="36">
        <f t="shared" si="73"/>
        <v>2575080</v>
      </c>
      <c r="BN167" s="31">
        <f aca="true" t="shared" si="78" ref="BN167:BN226">BM167*1.12</f>
        <v>2884089.6</v>
      </c>
      <c r="BO167" s="36"/>
      <c r="BP167" s="36"/>
      <c r="BQ167" s="36">
        <f aca="true" t="shared" si="79" ref="BQ167:BQ258">BO167*BP167</f>
        <v>0</v>
      </c>
      <c r="BR167" s="36">
        <f aca="true" t="shared" si="80" ref="BR167:BR258">IF(AT167="С НДС",BQ167*1.12,BQ167)</f>
        <v>0</v>
      </c>
      <c r="BS167" s="36"/>
      <c r="BT167" s="36"/>
      <c r="BU167" s="36">
        <f aca="true" t="shared" si="81" ref="BU167:BU258">BS167*BT167</f>
        <v>0</v>
      </c>
      <c r="BV167" s="36">
        <f aca="true" t="shared" si="82" ref="BV167:BV258">IF(AX167="С НДС",BU167*1.12,BU167)</f>
        <v>0</v>
      </c>
      <c r="BW167" s="36"/>
      <c r="BX167" s="36"/>
      <c r="BY167" s="36">
        <f aca="true" t="shared" si="83" ref="BY167:BY258">BW167*BX167</f>
        <v>0</v>
      </c>
      <c r="BZ167" s="36">
        <f aca="true" t="shared" si="84" ref="BZ167:BZ258">IF(BB167="С НДС",BY167*1.12,BY167)</f>
        <v>0</v>
      </c>
      <c r="CA167" s="36"/>
      <c r="CB167" s="36"/>
      <c r="CC167" s="36">
        <f aca="true" t="shared" si="85" ref="CC167:CC258">CA167*CB167</f>
        <v>0</v>
      </c>
      <c r="CD167" s="36">
        <f aca="true" t="shared" si="86" ref="CD167:CD258">IF(BF167="С НДС",CC167*1.12,CC167)</f>
        <v>0</v>
      </c>
      <c r="CE167" s="36"/>
      <c r="CF167" s="36"/>
      <c r="CG167" s="36">
        <f aca="true" t="shared" si="87" ref="CG167:CG258">CE167*CF167</f>
        <v>0</v>
      </c>
      <c r="CH167" s="36">
        <f aca="true" t="shared" si="88" ref="CH167:CH258">IF(BJ167="С НДС",CG167*1.12,CG167)</f>
        <v>0</v>
      </c>
      <c r="CI167" s="36"/>
      <c r="CJ167" s="36"/>
      <c r="CK167" s="36">
        <f aca="true" t="shared" si="89" ref="CK167:CK258">CI167*CJ167</f>
        <v>0</v>
      </c>
      <c r="CL167" s="36">
        <f aca="true" t="shared" si="90" ref="CL167:CL258">IF(BN167="С НДС",CK167*1.12,CK167)</f>
        <v>0</v>
      </c>
      <c r="CM167" s="36"/>
      <c r="CN167" s="36"/>
      <c r="CO167" s="36">
        <f aca="true" t="shared" si="91" ref="CO167:CO258">CM167*CN167</f>
        <v>0</v>
      </c>
      <c r="CP167" s="36">
        <f aca="true" t="shared" si="92" ref="CP167:CP258">IF(BR167="С НДС",CO167*1.12,CO167)</f>
        <v>0</v>
      </c>
      <c r="CQ167" s="36"/>
      <c r="CR167" s="36"/>
      <c r="CS167" s="36">
        <f aca="true" t="shared" si="93" ref="CS167:CS258">CQ167*CR167</f>
        <v>0</v>
      </c>
      <c r="CT167" s="36">
        <f aca="true" t="shared" si="94" ref="CT167:CT258">IF(BV167="С НДС",CS167*1.12,CS167)</f>
        <v>0</v>
      </c>
      <c r="CU167" s="36"/>
      <c r="CV167" s="36"/>
      <c r="CW167" s="36">
        <f aca="true" t="shared" si="95" ref="CW167:CW258">CU167*CV167</f>
        <v>0</v>
      </c>
      <c r="CX167" s="36">
        <f aca="true" t="shared" si="96" ref="CX167:CX258">IF(BZ167="С НДС",CW167*1.12,CW167)</f>
        <v>0</v>
      </c>
      <c r="CY167" s="36"/>
      <c r="CZ167" s="36"/>
      <c r="DA167" s="36">
        <f aca="true" t="shared" si="97" ref="DA167:DA258">CY167*CZ167</f>
        <v>0</v>
      </c>
      <c r="DB167" s="36">
        <f aca="true" t="shared" si="98" ref="DB167:DB258">IF(CD167="С НДС",DA167*1.12,DA167)</f>
        <v>0</v>
      </c>
      <c r="DC167" s="36"/>
      <c r="DD167" s="36"/>
      <c r="DE167" s="36">
        <f aca="true" t="shared" si="99" ref="DE167:DE258">DC167*DD167</f>
        <v>0</v>
      </c>
      <c r="DF167" s="36">
        <f aca="true" t="shared" si="100" ref="DF167:DF258">IF(CH167="С НДС",DE167*1.12,DE167)</f>
        <v>0</v>
      </c>
      <c r="DG167" s="36"/>
      <c r="DH167" s="36"/>
      <c r="DI167" s="36">
        <f aca="true" t="shared" si="101" ref="DI167:DI258">DG167*DH167</f>
        <v>0</v>
      </c>
      <c r="DJ167" s="36">
        <f aca="true" t="shared" si="102" ref="DJ167:DJ258">IF(CL167="С НДС",DI167*1.12,DI167)</f>
        <v>0</v>
      </c>
      <c r="DK167" s="36"/>
      <c r="DL167" s="36"/>
      <c r="DM167" s="36">
        <f aca="true" t="shared" si="103" ref="DM167:DM258">DK167*DL167</f>
        <v>0</v>
      </c>
      <c r="DN167" s="36">
        <f aca="true" t="shared" si="104" ref="DN167:DN258">IF(CP167="С НДС",DM167*1.12,DM167)</f>
        <v>0</v>
      </c>
      <c r="DO167" s="36"/>
      <c r="DP167" s="36"/>
      <c r="DQ167" s="36">
        <f aca="true" t="shared" si="105" ref="DQ167:DQ258">DO167*DP167</f>
        <v>0</v>
      </c>
      <c r="DR167" s="36">
        <f aca="true" t="shared" si="106" ref="DR167:DR258">IF(CT167="С НДС",DQ167*1.12,DQ167)</f>
        <v>0</v>
      </c>
      <c r="DS167" s="36"/>
      <c r="DT167" s="36"/>
      <c r="DU167" s="36">
        <f aca="true" t="shared" si="107" ref="DU167:DU258">DS167*DT167</f>
        <v>0</v>
      </c>
      <c r="DV167" s="36">
        <f aca="true" t="shared" si="108" ref="DV167:DV258">IF(CX167="С НДС",DU167*1.12,DU167)</f>
        <v>0</v>
      </c>
      <c r="DW167" s="36"/>
      <c r="DX167" s="36"/>
      <c r="DY167" s="36">
        <f aca="true" t="shared" si="109" ref="DY167:DY258">DW167*DX167</f>
        <v>0</v>
      </c>
      <c r="DZ167" s="36">
        <f aca="true" t="shared" si="110" ref="DZ167:DZ258">IF(DB167="С НДС",DY167*1.12,DY167)</f>
        <v>0</v>
      </c>
      <c r="EA167" s="36"/>
      <c r="EB167" s="36"/>
      <c r="EC167" s="36">
        <f aca="true" t="shared" si="111" ref="EC167:EC258">EA167*EB167</f>
        <v>0</v>
      </c>
      <c r="ED167" s="36">
        <f aca="true" t="shared" si="112" ref="ED167:ED258">IF(DF167="С НДС",EC167*1.12,EC167)</f>
        <v>0</v>
      </c>
      <c r="EE167" s="31">
        <f>AA167+AE167+AI167+AM167+AQ167+AU167+AY167+BC167+BG167+BK167+BO167+BS167+BW167+CA167+CE167+CI167+CM167+CQ167+CU167+CY167+DC167+DG167+DK167+DO167+DS167+DW167+EA167</f>
        <v>14771</v>
      </c>
      <c r="EF167" s="31">
        <v>0</v>
      </c>
      <c r="EG167" s="31">
        <v>0</v>
      </c>
      <c r="EH167" s="37" t="s">
        <v>1534</v>
      </c>
      <c r="EI167" s="63" t="s">
        <v>2067</v>
      </c>
      <c r="EJ167" s="37" t="s">
        <v>2068</v>
      </c>
      <c r="EK167" s="87"/>
      <c r="EL167" s="87"/>
      <c r="EM167" s="87"/>
      <c r="EN167" s="87"/>
      <c r="EO167" s="87"/>
      <c r="EP167" s="87"/>
      <c r="EQ167" s="87"/>
      <c r="ER167" s="87"/>
      <c r="ES167" s="87"/>
    </row>
    <row r="168" spans="1:149" ht="19.5" customHeight="1">
      <c r="A168" s="28"/>
      <c r="B168" s="45" t="s">
        <v>1776</v>
      </c>
      <c r="C168" s="45"/>
      <c r="D168" s="44" t="s">
        <v>2073</v>
      </c>
      <c r="E168" s="45" t="s">
        <v>1926</v>
      </c>
      <c r="F168" s="45" t="s">
        <v>1927</v>
      </c>
      <c r="G168" s="45" t="s">
        <v>1927</v>
      </c>
      <c r="H168" s="45" t="s">
        <v>857</v>
      </c>
      <c r="I168" s="45"/>
      <c r="J168" s="45"/>
      <c r="K168" s="45" t="s">
        <v>1660</v>
      </c>
      <c r="L168" s="45">
        <v>710000000</v>
      </c>
      <c r="M168" s="45" t="s">
        <v>1533</v>
      </c>
      <c r="N168" s="45" t="s">
        <v>1918</v>
      </c>
      <c r="O168" s="45" t="s">
        <v>359</v>
      </c>
      <c r="P168" s="45">
        <v>110000000</v>
      </c>
      <c r="Q168" s="45" t="s">
        <v>2074</v>
      </c>
      <c r="R168" s="45"/>
      <c r="S168" s="45" t="s">
        <v>1929</v>
      </c>
      <c r="T168" s="45"/>
      <c r="U168" s="45"/>
      <c r="V168" s="45">
        <v>0</v>
      </c>
      <c r="W168" s="45">
        <v>0</v>
      </c>
      <c r="X168" s="45">
        <v>100</v>
      </c>
      <c r="Y168" s="45" t="s">
        <v>1930</v>
      </c>
      <c r="Z168" s="45" t="s">
        <v>888</v>
      </c>
      <c r="AA168" s="54">
        <v>47653</v>
      </c>
      <c r="AB168" s="55">
        <v>2495</v>
      </c>
      <c r="AC168" s="55">
        <f>AA168*AB168</f>
        <v>118894235</v>
      </c>
      <c r="AD168" s="56">
        <f>AC168*1.12</f>
        <v>133161543.20000002</v>
      </c>
      <c r="AE168" s="54">
        <v>95306</v>
      </c>
      <c r="AF168" s="55">
        <v>2495</v>
      </c>
      <c r="AG168" s="55">
        <f>AE168*AF168</f>
        <v>237788470</v>
      </c>
      <c r="AH168" s="56">
        <f>AG168*1.12</f>
        <v>266323086.40000004</v>
      </c>
      <c r="AI168" s="54">
        <v>95306</v>
      </c>
      <c r="AJ168" s="55">
        <v>2495</v>
      </c>
      <c r="AK168" s="55">
        <f>AI168*AJ168</f>
        <v>237788470</v>
      </c>
      <c r="AL168" s="56">
        <f>AK168*1.12</f>
        <v>266323086.40000004</v>
      </c>
      <c r="AM168" s="54">
        <v>95306</v>
      </c>
      <c r="AN168" s="55">
        <v>2495</v>
      </c>
      <c r="AO168" s="55">
        <f>AM168*AN168</f>
        <v>237788470</v>
      </c>
      <c r="AP168" s="56">
        <f>AO168*1.12</f>
        <v>266323086.40000004</v>
      </c>
      <c r="AQ168" s="54">
        <v>95306</v>
      </c>
      <c r="AR168" s="55">
        <v>2495</v>
      </c>
      <c r="AS168" s="55">
        <f>AQ168*AR168</f>
        <v>237788470</v>
      </c>
      <c r="AT168" s="56">
        <f>AS168*1.12</f>
        <v>266323086.40000004</v>
      </c>
      <c r="AU168" s="54">
        <v>95306</v>
      </c>
      <c r="AV168" s="55">
        <v>2495</v>
      </c>
      <c r="AW168" s="55">
        <f>AU168*AV168</f>
        <v>237788470</v>
      </c>
      <c r="AX168" s="56">
        <f>AW168*1.12</f>
        <v>266323086.40000004</v>
      </c>
      <c r="AY168" s="54">
        <v>95306</v>
      </c>
      <c r="AZ168" s="55">
        <v>2495</v>
      </c>
      <c r="BA168" s="55">
        <f>AY168*AZ168</f>
        <v>237788470</v>
      </c>
      <c r="BB168" s="56">
        <f>BA168*1.12</f>
        <v>266323086.40000004</v>
      </c>
      <c r="BC168" s="54">
        <v>95306</v>
      </c>
      <c r="BD168" s="55">
        <v>2495</v>
      </c>
      <c r="BE168" s="55">
        <f>BC168*BD168</f>
        <v>237788470</v>
      </c>
      <c r="BF168" s="56">
        <f>BE168*1.12</f>
        <v>266323086.40000004</v>
      </c>
      <c r="BG168" s="54">
        <v>95306</v>
      </c>
      <c r="BH168" s="55">
        <v>2495</v>
      </c>
      <c r="BI168" s="55">
        <f>BG168*BH168</f>
        <v>237788470</v>
      </c>
      <c r="BJ168" s="56">
        <f>BI168*1.12</f>
        <v>266323086.40000004</v>
      </c>
      <c r="BK168" s="55">
        <v>95306</v>
      </c>
      <c r="BL168" s="55">
        <v>2495</v>
      </c>
      <c r="BM168" s="55">
        <f>BK168*BL168</f>
        <v>237788470</v>
      </c>
      <c r="BN168" s="56">
        <f>BM168*1.12</f>
        <v>266323086.40000004</v>
      </c>
      <c r="BO168" s="36"/>
      <c r="BP168" s="36"/>
      <c r="BQ168" s="36">
        <f>BO168*BP168</f>
        <v>0</v>
      </c>
      <c r="BR168" s="36">
        <f>IF(AT168="С НДС",BQ168*1.12,BQ168)</f>
        <v>0</v>
      </c>
      <c r="BS168" s="36"/>
      <c r="BT168" s="36"/>
      <c r="BU168" s="36">
        <f>BS168*BT168</f>
        <v>0</v>
      </c>
      <c r="BV168" s="36">
        <f>IF(AX168="С НДС",BU168*1.12,BU168)</f>
        <v>0</v>
      </c>
      <c r="BW168" s="36"/>
      <c r="BX168" s="36"/>
      <c r="BY168" s="36">
        <f>BW168*BX168</f>
        <v>0</v>
      </c>
      <c r="BZ168" s="36">
        <f>IF(BB168="С НДС",BY168*1.12,BY168)</f>
        <v>0</v>
      </c>
      <c r="CA168" s="36"/>
      <c r="CB168" s="36"/>
      <c r="CC168" s="36">
        <f>CA168*CB168</f>
        <v>0</v>
      </c>
      <c r="CD168" s="36">
        <f>IF(BF168="С НДС",CC168*1.12,CC168)</f>
        <v>0</v>
      </c>
      <c r="CE168" s="36"/>
      <c r="CF168" s="36"/>
      <c r="CG168" s="36">
        <f>CE168*CF168</f>
        <v>0</v>
      </c>
      <c r="CH168" s="36">
        <f>IF(BJ168="С НДС",CG168*1.12,CG168)</f>
        <v>0</v>
      </c>
      <c r="CI168" s="36"/>
      <c r="CJ168" s="36"/>
      <c r="CK168" s="36">
        <f>CI168*CJ168</f>
        <v>0</v>
      </c>
      <c r="CL168" s="36">
        <f>IF(BN168="С НДС",CK168*1.12,CK168)</f>
        <v>0</v>
      </c>
      <c r="CM168" s="36"/>
      <c r="CN168" s="36"/>
      <c r="CO168" s="36">
        <f>CM168*CN168</f>
        <v>0</v>
      </c>
      <c r="CP168" s="36">
        <f>IF(BR168="С НДС",CO168*1.12,CO168)</f>
        <v>0</v>
      </c>
      <c r="CQ168" s="36"/>
      <c r="CR168" s="36"/>
      <c r="CS168" s="36">
        <f>CQ168*CR168</f>
        <v>0</v>
      </c>
      <c r="CT168" s="36">
        <f>IF(BV168="С НДС",CS168*1.12,CS168)</f>
        <v>0</v>
      </c>
      <c r="CU168" s="36"/>
      <c r="CV168" s="36"/>
      <c r="CW168" s="36">
        <f>CU168*CV168</f>
        <v>0</v>
      </c>
      <c r="CX168" s="36">
        <f>IF(BZ168="С НДС",CW168*1.12,CW168)</f>
        <v>0</v>
      </c>
      <c r="CY168" s="36"/>
      <c r="CZ168" s="36"/>
      <c r="DA168" s="36">
        <f>CY168*CZ168</f>
        <v>0</v>
      </c>
      <c r="DB168" s="36">
        <f>IF(CD168="С НДС",DA168*1.12,DA168)</f>
        <v>0</v>
      </c>
      <c r="DC168" s="36"/>
      <c r="DD168" s="36"/>
      <c r="DE168" s="36">
        <f>DC168*DD168</f>
        <v>0</v>
      </c>
      <c r="DF168" s="36">
        <f>IF(CH168="С НДС",DE168*1.12,DE168)</f>
        <v>0</v>
      </c>
      <c r="DG168" s="36"/>
      <c r="DH168" s="36"/>
      <c r="DI168" s="36">
        <f>DG168*DH168</f>
        <v>0</v>
      </c>
      <c r="DJ168" s="36">
        <f>IF(CL168="С НДС",DI168*1.12,DI168)</f>
        <v>0</v>
      </c>
      <c r="DK168" s="36"/>
      <c r="DL168" s="36"/>
      <c r="DM168" s="36">
        <f>DK168*DL168</f>
        <v>0</v>
      </c>
      <c r="DN168" s="36">
        <f>IF(CP168="С НДС",DM168*1.12,DM168)</f>
        <v>0</v>
      </c>
      <c r="DO168" s="36"/>
      <c r="DP168" s="36"/>
      <c r="DQ168" s="36">
        <f>DO168*DP168</f>
        <v>0</v>
      </c>
      <c r="DR168" s="36">
        <f>IF(CT168="С НДС",DQ168*1.12,DQ168)</f>
        <v>0</v>
      </c>
      <c r="DS168" s="36"/>
      <c r="DT168" s="36"/>
      <c r="DU168" s="36">
        <f>DS168*DT168</f>
        <v>0</v>
      </c>
      <c r="DV168" s="36">
        <f>IF(CX168="С НДС",DU168*1.12,DU168)</f>
        <v>0</v>
      </c>
      <c r="DW168" s="36"/>
      <c r="DX168" s="36"/>
      <c r="DY168" s="36">
        <f>DW168*DX168</f>
        <v>0</v>
      </c>
      <c r="DZ168" s="36">
        <f>IF(DB168="С НДС",DY168*1.12,DY168)</f>
        <v>0</v>
      </c>
      <c r="EA168" s="36"/>
      <c r="EB168" s="36"/>
      <c r="EC168" s="36">
        <f>EA168*EB168</f>
        <v>0</v>
      </c>
      <c r="ED168" s="36">
        <f>IF(DF168="С НДС",EC168*1.12,EC168)</f>
        <v>0</v>
      </c>
      <c r="EE168" s="31">
        <f aca="true" t="shared" si="113" ref="EE168:EE200">AA168+AE168+AI168+AM168+AQ168+AU168+AY168+BC168+BG168+BK168+BO168+BS168+BW168+CA168+CE168+CI168+CM168+CQ168+CU168+CY168+DC168+DG168+DK168+DO168+DS168+DW168+EA168</f>
        <v>905407</v>
      </c>
      <c r="EF168" s="31">
        <v>0</v>
      </c>
      <c r="EG168" s="31">
        <f>IF(Z168="С НДС",EF168*1.12,EF168)</f>
        <v>0</v>
      </c>
      <c r="EH168" s="57" t="s">
        <v>1534</v>
      </c>
      <c r="EI168" s="45" t="s">
        <v>2067</v>
      </c>
      <c r="EJ168" s="57" t="s">
        <v>2068</v>
      </c>
      <c r="EK168" s="45"/>
      <c r="EL168" s="45"/>
      <c r="EM168" s="45"/>
      <c r="EN168" s="45"/>
      <c r="EO168" s="45"/>
      <c r="EP168" s="45"/>
      <c r="EQ168" s="45"/>
      <c r="ER168" s="45"/>
      <c r="ES168" s="45"/>
    </row>
    <row r="169" spans="1:149" ht="19.5" customHeight="1">
      <c r="A169" s="28"/>
      <c r="B169" s="45" t="s">
        <v>1776</v>
      </c>
      <c r="C169" s="45"/>
      <c r="D169" s="44" t="s">
        <v>2114</v>
      </c>
      <c r="E169" s="45" t="s">
        <v>1926</v>
      </c>
      <c r="F169" s="45" t="s">
        <v>1927</v>
      </c>
      <c r="G169" s="45" t="s">
        <v>1927</v>
      </c>
      <c r="H169" s="45" t="s">
        <v>857</v>
      </c>
      <c r="I169" s="45"/>
      <c r="J169" s="45"/>
      <c r="K169" s="45" t="s">
        <v>1660</v>
      </c>
      <c r="L169" s="45">
        <v>710000000</v>
      </c>
      <c r="M169" s="45" t="s">
        <v>1533</v>
      </c>
      <c r="N169" s="45" t="s">
        <v>2108</v>
      </c>
      <c r="O169" s="45" t="s">
        <v>359</v>
      </c>
      <c r="P169" s="45">
        <v>110000000</v>
      </c>
      <c r="Q169" s="45" t="s">
        <v>2074</v>
      </c>
      <c r="R169" s="45"/>
      <c r="S169" s="45" t="s">
        <v>1929</v>
      </c>
      <c r="T169" s="45"/>
      <c r="U169" s="45"/>
      <c r="V169" s="45">
        <v>0</v>
      </c>
      <c r="W169" s="45">
        <v>0</v>
      </c>
      <c r="X169" s="45">
        <v>100</v>
      </c>
      <c r="Y169" s="45" t="s">
        <v>1930</v>
      </c>
      <c r="Z169" s="45" t="s">
        <v>888</v>
      </c>
      <c r="AA169" s="54">
        <v>31769</v>
      </c>
      <c r="AB169" s="55">
        <v>2495</v>
      </c>
      <c r="AC169" s="55">
        <f>AA169*AB169</f>
        <v>79263655</v>
      </c>
      <c r="AD169" s="56">
        <f>AC169*1.12</f>
        <v>88775293.60000001</v>
      </c>
      <c r="AE169" s="54">
        <v>95306</v>
      </c>
      <c r="AF169" s="55">
        <v>2495</v>
      </c>
      <c r="AG169" s="55">
        <f>AE169*AF169</f>
        <v>237788470</v>
      </c>
      <c r="AH169" s="56">
        <f>AG169*1.12</f>
        <v>266323086.40000004</v>
      </c>
      <c r="AI169" s="54">
        <v>95306</v>
      </c>
      <c r="AJ169" s="55">
        <v>2495</v>
      </c>
      <c r="AK169" s="55">
        <f>AI169*AJ169</f>
        <v>237788470</v>
      </c>
      <c r="AL169" s="56">
        <f>AK169*1.12</f>
        <v>266323086.40000004</v>
      </c>
      <c r="AM169" s="54">
        <v>95306</v>
      </c>
      <c r="AN169" s="55">
        <v>2495</v>
      </c>
      <c r="AO169" s="55">
        <f>AM169*AN169</f>
        <v>237788470</v>
      </c>
      <c r="AP169" s="56">
        <f>AO169*1.12</f>
        <v>266323086.40000004</v>
      </c>
      <c r="AQ169" s="54">
        <v>95306</v>
      </c>
      <c r="AR169" s="55">
        <v>2495</v>
      </c>
      <c r="AS169" s="55">
        <f>AQ169*AR169</f>
        <v>237788470</v>
      </c>
      <c r="AT169" s="56">
        <f>AS169*1.12</f>
        <v>266323086.40000004</v>
      </c>
      <c r="AU169" s="54">
        <v>95306</v>
      </c>
      <c r="AV169" s="55">
        <v>2495</v>
      </c>
      <c r="AW169" s="55">
        <f>AU169*AV169</f>
        <v>237788470</v>
      </c>
      <c r="AX169" s="56">
        <f>AW169*1.12</f>
        <v>266323086.40000004</v>
      </c>
      <c r="AY169" s="54">
        <v>95306</v>
      </c>
      <c r="AZ169" s="55">
        <v>2495</v>
      </c>
      <c r="BA169" s="55">
        <f>AY169*AZ169</f>
        <v>237788470</v>
      </c>
      <c r="BB169" s="56">
        <f>BA169*1.12</f>
        <v>266323086.40000004</v>
      </c>
      <c r="BC169" s="54">
        <v>95306</v>
      </c>
      <c r="BD169" s="55">
        <v>2495</v>
      </c>
      <c r="BE169" s="55">
        <f>BC169*BD169</f>
        <v>237788470</v>
      </c>
      <c r="BF169" s="56">
        <f>BE169*1.12</f>
        <v>266323086.40000004</v>
      </c>
      <c r="BG169" s="54">
        <v>95306</v>
      </c>
      <c r="BH169" s="55">
        <v>2495</v>
      </c>
      <c r="BI169" s="55">
        <f>BG169*BH169</f>
        <v>237788470</v>
      </c>
      <c r="BJ169" s="56">
        <f>BI169*1.12</f>
        <v>266323086.40000004</v>
      </c>
      <c r="BK169" s="55">
        <v>95306</v>
      </c>
      <c r="BL169" s="55">
        <v>2495</v>
      </c>
      <c r="BM169" s="55">
        <f>BK169*BL169</f>
        <v>237788470</v>
      </c>
      <c r="BN169" s="56">
        <f>BM169*1.12</f>
        <v>266323086.40000004</v>
      </c>
      <c r="BO169" s="36"/>
      <c r="BP169" s="36"/>
      <c r="BQ169" s="36">
        <f>BO169*BP169</f>
        <v>0</v>
      </c>
      <c r="BR169" s="36">
        <f>IF(AT169="С НДС",BQ169*1.12,BQ169)</f>
        <v>0</v>
      </c>
      <c r="BS169" s="36"/>
      <c r="BT169" s="36"/>
      <c r="BU169" s="36">
        <f>BS169*BT169</f>
        <v>0</v>
      </c>
      <c r="BV169" s="36">
        <f>IF(AX169="С НДС",BU169*1.12,BU169)</f>
        <v>0</v>
      </c>
      <c r="BW169" s="36"/>
      <c r="BX169" s="36"/>
      <c r="BY169" s="36">
        <f>BW169*BX169</f>
        <v>0</v>
      </c>
      <c r="BZ169" s="36">
        <f>IF(BB169="С НДС",BY169*1.12,BY169)</f>
        <v>0</v>
      </c>
      <c r="CA169" s="36"/>
      <c r="CB169" s="36"/>
      <c r="CC169" s="36">
        <f>CA169*CB169</f>
        <v>0</v>
      </c>
      <c r="CD169" s="36">
        <f>IF(BF169="С НДС",CC169*1.12,CC169)</f>
        <v>0</v>
      </c>
      <c r="CE169" s="36"/>
      <c r="CF169" s="36"/>
      <c r="CG169" s="36">
        <f>CE169*CF169</f>
        <v>0</v>
      </c>
      <c r="CH169" s="36">
        <f>IF(BJ169="С НДС",CG169*1.12,CG169)</f>
        <v>0</v>
      </c>
      <c r="CI169" s="36"/>
      <c r="CJ169" s="36"/>
      <c r="CK169" s="36">
        <f>CI169*CJ169</f>
        <v>0</v>
      </c>
      <c r="CL169" s="36">
        <f>IF(BN169="С НДС",CK169*1.12,CK169)</f>
        <v>0</v>
      </c>
      <c r="CM169" s="36"/>
      <c r="CN169" s="36"/>
      <c r="CO169" s="36">
        <f>CM169*CN169</f>
        <v>0</v>
      </c>
      <c r="CP169" s="36">
        <f>IF(BR169="С НДС",CO169*1.12,CO169)</f>
        <v>0</v>
      </c>
      <c r="CQ169" s="36"/>
      <c r="CR169" s="36"/>
      <c r="CS169" s="36">
        <f>CQ169*CR169</f>
        <v>0</v>
      </c>
      <c r="CT169" s="36">
        <f>IF(BV169="С НДС",CS169*1.12,CS169)</f>
        <v>0</v>
      </c>
      <c r="CU169" s="36"/>
      <c r="CV169" s="36"/>
      <c r="CW169" s="36">
        <f>CU169*CV169</f>
        <v>0</v>
      </c>
      <c r="CX169" s="36">
        <f>IF(BZ169="С НДС",CW169*1.12,CW169)</f>
        <v>0</v>
      </c>
      <c r="CY169" s="36"/>
      <c r="CZ169" s="36"/>
      <c r="DA169" s="36">
        <f>CY169*CZ169</f>
        <v>0</v>
      </c>
      <c r="DB169" s="36">
        <f>IF(CD169="С НДС",DA169*1.12,DA169)</f>
        <v>0</v>
      </c>
      <c r="DC169" s="36"/>
      <c r="DD169" s="36"/>
      <c r="DE169" s="36">
        <f>DC169*DD169</f>
        <v>0</v>
      </c>
      <c r="DF169" s="36">
        <f>IF(CH169="С НДС",DE169*1.12,DE169)</f>
        <v>0</v>
      </c>
      <c r="DG169" s="36"/>
      <c r="DH169" s="36"/>
      <c r="DI169" s="36">
        <f>DG169*DH169</f>
        <v>0</v>
      </c>
      <c r="DJ169" s="36">
        <f>IF(CL169="С НДС",DI169*1.12,DI169)</f>
        <v>0</v>
      </c>
      <c r="DK169" s="36"/>
      <c r="DL169" s="36"/>
      <c r="DM169" s="36">
        <f>DK169*DL169</f>
        <v>0</v>
      </c>
      <c r="DN169" s="36">
        <f>IF(CP169="С НДС",DM169*1.12,DM169)</f>
        <v>0</v>
      </c>
      <c r="DO169" s="36"/>
      <c r="DP169" s="36"/>
      <c r="DQ169" s="36">
        <f>DO169*DP169</f>
        <v>0</v>
      </c>
      <c r="DR169" s="36">
        <f>IF(CT169="С НДС",DQ169*1.12,DQ169)</f>
        <v>0</v>
      </c>
      <c r="DS169" s="36"/>
      <c r="DT169" s="36"/>
      <c r="DU169" s="36">
        <f>DS169*DT169</f>
        <v>0</v>
      </c>
      <c r="DV169" s="36">
        <f>IF(CX169="С НДС",DU169*1.12,DU169)</f>
        <v>0</v>
      </c>
      <c r="DW169" s="36"/>
      <c r="DX169" s="36"/>
      <c r="DY169" s="36">
        <f>DW169*DX169</f>
        <v>0</v>
      </c>
      <c r="DZ169" s="36">
        <f>IF(DB169="С НДС",DY169*1.12,DY169)</f>
        <v>0</v>
      </c>
      <c r="EA169" s="36"/>
      <c r="EB169" s="36"/>
      <c r="EC169" s="36">
        <f>EA169*EB169</f>
        <v>0</v>
      </c>
      <c r="ED169" s="36">
        <f>IF(DF169="С НДС",EC169*1.12,EC169)</f>
        <v>0</v>
      </c>
      <c r="EE169" s="31">
        <f>AA169+AE169+AI169+AM169+AQ169+AU169+AY169+BC169+BG169+BK169+BO169+BS169+BW169+CA169+CE169+CI169+CM169+CQ169+CU169+CY169+DC169+DG169+DK169+DO169+DS169+DW169+EA169</f>
        <v>889523</v>
      </c>
      <c r="EF169" s="31">
        <v>0</v>
      </c>
      <c r="EG169" s="31">
        <v>0</v>
      </c>
      <c r="EH169" s="57" t="s">
        <v>1534</v>
      </c>
      <c r="EI169" s="45" t="s">
        <v>2067</v>
      </c>
      <c r="EJ169" s="57" t="s">
        <v>2068</v>
      </c>
      <c r="EK169" s="45"/>
      <c r="EL169" s="45"/>
      <c r="EM169" s="45"/>
      <c r="EN169" s="45"/>
      <c r="EO169" s="45"/>
      <c r="EP169" s="45"/>
      <c r="EQ169" s="45"/>
      <c r="ER169" s="45"/>
      <c r="ES169" s="45"/>
    </row>
    <row r="170" spans="1:149" ht="19.5" customHeight="1">
      <c r="A170" s="28"/>
      <c r="B170" s="45" t="s">
        <v>1776</v>
      </c>
      <c r="C170" s="45"/>
      <c r="D170" s="44" t="s">
        <v>2136</v>
      </c>
      <c r="E170" s="45" t="s">
        <v>1926</v>
      </c>
      <c r="F170" s="45" t="s">
        <v>1927</v>
      </c>
      <c r="G170" s="45" t="s">
        <v>1927</v>
      </c>
      <c r="H170" s="45" t="s">
        <v>857</v>
      </c>
      <c r="I170" s="45"/>
      <c r="J170" s="45"/>
      <c r="K170" s="45" t="s">
        <v>1660</v>
      </c>
      <c r="L170" s="45">
        <v>710000000</v>
      </c>
      <c r="M170" s="45" t="s">
        <v>1533</v>
      </c>
      <c r="N170" s="72" t="s">
        <v>2137</v>
      </c>
      <c r="O170" s="45" t="s">
        <v>359</v>
      </c>
      <c r="P170" s="72" t="s">
        <v>1717</v>
      </c>
      <c r="Q170" s="72" t="s">
        <v>2138</v>
      </c>
      <c r="R170" s="45"/>
      <c r="S170" s="72" t="s">
        <v>1739</v>
      </c>
      <c r="T170" s="45"/>
      <c r="U170" s="45"/>
      <c r="V170" s="45">
        <v>0</v>
      </c>
      <c r="W170" s="45">
        <v>0</v>
      </c>
      <c r="X170" s="45">
        <v>100</v>
      </c>
      <c r="Y170" s="45" t="s">
        <v>1930</v>
      </c>
      <c r="Z170" s="45" t="s">
        <v>888</v>
      </c>
      <c r="AA170" s="54">
        <v>150000</v>
      </c>
      <c r="AB170" s="55">
        <v>2495</v>
      </c>
      <c r="AC170" s="55">
        <f>AA170*AB170</f>
        <v>374250000</v>
      </c>
      <c r="AD170" s="56">
        <f>AC170*1.12</f>
        <v>419160000.00000006</v>
      </c>
      <c r="AE170" s="54">
        <v>600000</v>
      </c>
      <c r="AF170" s="55">
        <v>2495</v>
      </c>
      <c r="AG170" s="55">
        <f>AE170*AF170</f>
        <v>1497000000</v>
      </c>
      <c r="AH170" s="56">
        <f>AG170*1.12</f>
        <v>1676640000.0000002</v>
      </c>
      <c r="AI170" s="54">
        <v>600000</v>
      </c>
      <c r="AJ170" s="55">
        <v>2495</v>
      </c>
      <c r="AK170" s="55">
        <f>AI170*AJ170</f>
        <v>1497000000</v>
      </c>
      <c r="AL170" s="56">
        <f>AK170*1.12</f>
        <v>1676640000.0000002</v>
      </c>
      <c r="AM170" s="54">
        <v>600000</v>
      </c>
      <c r="AN170" s="55">
        <v>2495</v>
      </c>
      <c r="AO170" s="55">
        <f>AM170*AN170</f>
        <v>1497000000</v>
      </c>
      <c r="AP170" s="56">
        <f>AO170*1.12</f>
        <v>1676640000.0000002</v>
      </c>
      <c r="AQ170" s="54">
        <v>600000</v>
      </c>
      <c r="AR170" s="55">
        <v>2495</v>
      </c>
      <c r="AS170" s="55">
        <f>AQ170*AR170</f>
        <v>1497000000</v>
      </c>
      <c r="AT170" s="56">
        <f>AS170*1.12</f>
        <v>1676640000.0000002</v>
      </c>
      <c r="AU170" s="54">
        <v>0</v>
      </c>
      <c r="AV170" s="55">
        <v>0</v>
      </c>
      <c r="AW170" s="55">
        <f>AU170*AV170</f>
        <v>0</v>
      </c>
      <c r="AX170" s="56">
        <f>AW170*1.12</f>
        <v>0</v>
      </c>
      <c r="AY170" s="54">
        <v>0</v>
      </c>
      <c r="AZ170" s="55">
        <v>0</v>
      </c>
      <c r="BA170" s="55">
        <f>AY170*AZ170</f>
        <v>0</v>
      </c>
      <c r="BB170" s="56">
        <f>BA170*1.12</f>
        <v>0</v>
      </c>
      <c r="BC170" s="54">
        <v>0</v>
      </c>
      <c r="BD170" s="55">
        <v>0</v>
      </c>
      <c r="BE170" s="55">
        <f>BC170*BD170</f>
        <v>0</v>
      </c>
      <c r="BF170" s="56">
        <f>BE170*1.12</f>
        <v>0</v>
      </c>
      <c r="BG170" s="54">
        <v>0</v>
      </c>
      <c r="BH170" s="55">
        <v>0</v>
      </c>
      <c r="BI170" s="55">
        <f>BG170*BH170</f>
        <v>0</v>
      </c>
      <c r="BJ170" s="56">
        <f>BI170*1.12</f>
        <v>0</v>
      </c>
      <c r="BK170" s="55">
        <v>0</v>
      </c>
      <c r="BL170" s="55">
        <v>0</v>
      </c>
      <c r="BM170" s="55">
        <f>BK170*BL170</f>
        <v>0</v>
      </c>
      <c r="BN170" s="56">
        <f>BM170*1.12</f>
        <v>0</v>
      </c>
      <c r="BO170" s="36"/>
      <c r="BP170" s="36"/>
      <c r="BQ170" s="36">
        <f>BO170*BP170</f>
        <v>0</v>
      </c>
      <c r="BR170" s="36">
        <f>IF(AT170="С НДС",BQ170*1.12,BQ170)</f>
        <v>0</v>
      </c>
      <c r="BS170" s="36"/>
      <c r="BT170" s="36"/>
      <c r="BU170" s="36">
        <f>BS170*BT170</f>
        <v>0</v>
      </c>
      <c r="BV170" s="36">
        <f>IF(AX170="С НДС",BU170*1.12,BU170)</f>
        <v>0</v>
      </c>
      <c r="BW170" s="36"/>
      <c r="BX170" s="36"/>
      <c r="BY170" s="36">
        <f>BW170*BX170</f>
        <v>0</v>
      </c>
      <c r="BZ170" s="36">
        <f>IF(BB170="С НДС",BY170*1.12,BY170)</f>
        <v>0</v>
      </c>
      <c r="CA170" s="36"/>
      <c r="CB170" s="36"/>
      <c r="CC170" s="36">
        <f>CA170*CB170</f>
        <v>0</v>
      </c>
      <c r="CD170" s="36">
        <f>IF(BF170="С НДС",CC170*1.12,CC170)</f>
        <v>0</v>
      </c>
      <c r="CE170" s="36"/>
      <c r="CF170" s="36"/>
      <c r="CG170" s="36">
        <f>CE170*CF170</f>
        <v>0</v>
      </c>
      <c r="CH170" s="36">
        <f>IF(BJ170="С НДС",CG170*1.12,CG170)</f>
        <v>0</v>
      </c>
      <c r="CI170" s="36"/>
      <c r="CJ170" s="36"/>
      <c r="CK170" s="36">
        <f>CI170*CJ170</f>
        <v>0</v>
      </c>
      <c r="CL170" s="36">
        <f>IF(BN170="С НДС",CK170*1.12,CK170)</f>
        <v>0</v>
      </c>
      <c r="CM170" s="36"/>
      <c r="CN170" s="36"/>
      <c r="CO170" s="36">
        <f>CM170*CN170</f>
        <v>0</v>
      </c>
      <c r="CP170" s="36">
        <f>IF(BR170="С НДС",CO170*1.12,CO170)</f>
        <v>0</v>
      </c>
      <c r="CQ170" s="36"/>
      <c r="CR170" s="36"/>
      <c r="CS170" s="36">
        <f>CQ170*CR170</f>
        <v>0</v>
      </c>
      <c r="CT170" s="36">
        <f>IF(BV170="С НДС",CS170*1.12,CS170)</f>
        <v>0</v>
      </c>
      <c r="CU170" s="36"/>
      <c r="CV170" s="36"/>
      <c r="CW170" s="36">
        <f>CU170*CV170</f>
        <v>0</v>
      </c>
      <c r="CX170" s="36">
        <f>IF(BZ170="С НДС",CW170*1.12,CW170)</f>
        <v>0</v>
      </c>
      <c r="CY170" s="36"/>
      <c r="CZ170" s="36"/>
      <c r="DA170" s="36">
        <f>CY170*CZ170</f>
        <v>0</v>
      </c>
      <c r="DB170" s="36">
        <f>IF(CD170="С НДС",DA170*1.12,DA170)</f>
        <v>0</v>
      </c>
      <c r="DC170" s="36"/>
      <c r="DD170" s="36"/>
      <c r="DE170" s="36">
        <f>DC170*DD170</f>
        <v>0</v>
      </c>
      <c r="DF170" s="36">
        <f>IF(CH170="С НДС",DE170*1.12,DE170)</f>
        <v>0</v>
      </c>
      <c r="DG170" s="36"/>
      <c r="DH170" s="36"/>
      <c r="DI170" s="36">
        <f>DG170*DH170</f>
        <v>0</v>
      </c>
      <c r="DJ170" s="36">
        <f>IF(CL170="С НДС",DI170*1.12,DI170)</f>
        <v>0</v>
      </c>
      <c r="DK170" s="36"/>
      <c r="DL170" s="36"/>
      <c r="DM170" s="36">
        <f>DK170*DL170</f>
        <v>0</v>
      </c>
      <c r="DN170" s="36">
        <f>IF(CP170="С НДС",DM170*1.12,DM170)</f>
        <v>0</v>
      </c>
      <c r="DO170" s="36"/>
      <c r="DP170" s="36"/>
      <c r="DQ170" s="36">
        <f>DO170*DP170</f>
        <v>0</v>
      </c>
      <c r="DR170" s="36">
        <f>IF(CT170="С НДС",DQ170*1.12,DQ170)</f>
        <v>0</v>
      </c>
      <c r="DS170" s="36"/>
      <c r="DT170" s="36"/>
      <c r="DU170" s="36">
        <f>DS170*DT170</f>
        <v>0</v>
      </c>
      <c r="DV170" s="36">
        <f>IF(CX170="С НДС",DU170*1.12,DU170)</f>
        <v>0</v>
      </c>
      <c r="DW170" s="36"/>
      <c r="DX170" s="36"/>
      <c r="DY170" s="36">
        <f>DW170*DX170</f>
        <v>0</v>
      </c>
      <c r="DZ170" s="36">
        <f>IF(DB170="С НДС",DY170*1.12,DY170)</f>
        <v>0</v>
      </c>
      <c r="EA170" s="36"/>
      <c r="EB170" s="36"/>
      <c r="EC170" s="36">
        <f>EA170*EB170</f>
        <v>0</v>
      </c>
      <c r="ED170" s="36">
        <f>IF(DF170="С НДС",EC170*1.12,EC170)</f>
        <v>0</v>
      </c>
      <c r="EE170" s="31">
        <f>AA170+AE170+AI170+AM170+AQ170+AU170+AY170+BC170+BG170+BK170+BO170+BS170+BW170+CA170+CE170+CI170+CM170+CQ170+CU170+CY170+DC170+DG170+DK170+DO170+DS170+DW170+EA170</f>
        <v>2550000</v>
      </c>
      <c r="EF170" s="31">
        <v>0</v>
      </c>
      <c r="EG170" s="31">
        <f>IF(Z170="С НДС",EF170*1.12,EF170)</f>
        <v>0</v>
      </c>
      <c r="EH170" s="57" t="s">
        <v>1534</v>
      </c>
      <c r="EI170" s="45" t="s">
        <v>2067</v>
      </c>
      <c r="EJ170" s="57" t="s">
        <v>2068</v>
      </c>
      <c r="EK170" s="45"/>
      <c r="EL170" s="45"/>
      <c r="EM170" s="45"/>
      <c r="EN170" s="45"/>
      <c r="EO170" s="45"/>
      <c r="EP170" s="45"/>
      <c r="EQ170" s="45"/>
      <c r="ER170" s="45"/>
      <c r="ES170" s="45"/>
    </row>
    <row r="171" spans="1:149" s="80" customFormat="1" ht="24" customHeight="1">
      <c r="A171" s="73"/>
      <c r="B171" s="68" t="s">
        <v>1776</v>
      </c>
      <c r="C171" s="74"/>
      <c r="D171" s="75" t="s">
        <v>2140</v>
      </c>
      <c r="E171" s="74" t="s">
        <v>1926</v>
      </c>
      <c r="F171" s="74" t="s">
        <v>1927</v>
      </c>
      <c r="G171" s="74" t="s">
        <v>1927</v>
      </c>
      <c r="H171" s="74" t="s">
        <v>857</v>
      </c>
      <c r="I171" s="74"/>
      <c r="J171" s="74"/>
      <c r="K171" s="74" t="s">
        <v>1660</v>
      </c>
      <c r="L171" s="74">
        <v>710000000</v>
      </c>
      <c r="M171" s="68" t="s">
        <v>1533</v>
      </c>
      <c r="N171" s="71" t="s">
        <v>2141</v>
      </c>
      <c r="O171" s="74" t="s">
        <v>359</v>
      </c>
      <c r="P171" s="68" t="s">
        <v>1717</v>
      </c>
      <c r="Q171" s="71" t="s">
        <v>2138</v>
      </c>
      <c r="R171" s="74"/>
      <c r="S171" s="71" t="s">
        <v>1929</v>
      </c>
      <c r="T171" s="74"/>
      <c r="U171" s="74"/>
      <c r="V171" s="74">
        <v>0</v>
      </c>
      <c r="W171" s="74">
        <v>0</v>
      </c>
      <c r="X171" s="74">
        <v>100</v>
      </c>
      <c r="Y171" s="74" t="s">
        <v>1930</v>
      </c>
      <c r="Z171" s="74" t="s">
        <v>888</v>
      </c>
      <c r="AA171" s="69">
        <v>150000</v>
      </c>
      <c r="AB171" s="69">
        <v>2495</v>
      </c>
      <c r="AC171" s="76">
        <f>AA171*AB171</f>
        <v>374250000</v>
      </c>
      <c r="AD171" s="77">
        <f>AC171*1.12</f>
        <v>419160000.00000006</v>
      </c>
      <c r="AE171" s="69">
        <v>600000</v>
      </c>
      <c r="AF171" s="69">
        <v>2495</v>
      </c>
      <c r="AG171" s="76">
        <f>AE171*AF171</f>
        <v>1497000000</v>
      </c>
      <c r="AH171" s="77">
        <f>AG171*1.12</f>
        <v>1676640000.0000002</v>
      </c>
      <c r="AI171" s="69">
        <v>600000</v>
      </c>
      <c r="AJ171" s="69">
        <v>2495</v>
      </c>
      <c r="AK171" s="76">
        <f>AI171*AJ171</f>
        <v>1497000000</v>
      </c>
      <c r="AL171" s="77">
        <f>AK171*1.12</f>
        <v>1676640000.0000002</v>
      </c>
      <c r="AM171" s="69">
        <v>600000</v>
      </c>
      <c r="AN171" s="69">
        <v>2495</v>
      </c>
      <c r="AO171" s="76">
        <f>AM171*AN171</f>
        <v>1497000000</v>
      </c>
      <c r="AP171" s="77">
        <f>AO171*1.12</f>
        <v>1676640000.0000002</v>
      </c>
      <c r="AQ171" s="69">
        <v>600000</v>
      </c>
      <c r="AR171" s="69">
        <v>2495</v>
      </c>
      <c r="AS171" s="76">
        <f>AQ171*AR171</f>
        <v>1497000000</v>
      </c>
      <c r="AT171" s="77">
        <f>AS171*1.12</f>
        <v>1676640000.0000002</v>
      </c>
      <c r="AU171" s="78">
        <v>600000</v>
      </c>
      <c r="AV171" s="78">
        <v>2495</v>
      </c>
      <c r="AW171" s="78">
        <f>AU171*AV171</f>
        <v>1497000000</v>
      </c>
      <c r="AX171" s="79">
        <f>AW171*1.12</f>
        <v>1676640000.0000002</v>
      </c>
      <c r="AY171" s="78">
        <v>600000</v>
      </c>
      <c r="AZ171" s="78">
        <v>2495</v>
      </c>
      <c r="BA171" s="78">
        <f>AY171*AZ171</f>
        <v>1497000000</v>
      </c>
      <c r="BB171" s="79">
        <f>BA171*1.12</f>
        <v>1676640000.0000002</v>
      </c>
      <c r="BC171" s="78">
        <v>600000</v>
      </c>
      <c r="BD171" s="78">
        <v>2495</v>
      </c>
      <c r="BE171" s="78">
        <f>BC171*BD171</f>
        <v>1497000000</v>
      </c>
      <c r="BF171" s="79">
        <f>BE171*1.12</f>
        <v>1676640000.0000002</v>
      </c>
      <c r="BG171" s="78">
        <v>600000</v>
      </c>
      <c r="BH171" s="78">
        <v>2495</v>
      </c>
      <c r="BI171" s="78">
        <f>BG171*BH171</f>
        <v>1497000000</v>
      </c>
      <c r="BJ171" s="79">
        <f>BI171*1.12</f>
        <v>1676640000.0000002</v>
      </c>
      <c r="BK171" s="78">
        <v>600000</v>
      </c>
      <c r="BL171" s="78">
        <v>2495</v>
      </c>
      <c r="BM171" s="78">
        <f>BK171*BL171</f>
        <v>1497000000</v>
      </c>
      <c r="BN171" s="79">
        <f>BM171*1.12</f>
        <v>1676640000.0000002</v>
      </c>
      <c r="BO171" s="60"/>
      <c r="BP171" s="60"/>
      <c r="BQ171" s="60">
        <f>BO171*BP171</f>
        <v>0</v>
      </c>
      <c r="BR171" s="60">
        <f>IF(AT171="С НДС",BQ171*1.12,BQ171)</f>
        <v>0</v>
      </c>
      <c r="BS171" s="60"/>
      <c r="BT171" s="60"/>
      <c r="BU171" s="60">
        <f>BS171*BT171</f>
        <v>0</v>
      </c>
      <c r="BV171" s="60">
        <f>IF(AX171="С НДС",BU171*1.12,BU171)</f>
        <v>0</v>
      </c>
      <c r="BW171" s="60"/>
      <c r="BX171" s="60"/>
      <c r="BY171" s="60">
        <f>BW171*BX171</f>
        <v>0</v>
      </c>
      <c r="BZ171" s="60">
        <f>IF(BB171="С НДС",BY171*1.12,BY171)</f>
        <v>0</v>
      </c>
      <c r="CA171" s="60"/>
      <c r="CB171" s="60"/>
      <c r="CC171" s="60">
        <f>CA171*CB171</f>
        <v>0</v>
      </c>
      <c r="CD171" s="60">
        <f>IF(BF171="С НДС",CC171*1.12,CC171)</f>
        <v>0</v>
      </c>
      <c r="CE171" s="60"/>
      <c r="CF171" s="60"/>
      <c r="CG171" s="60">
        <f>CE171*CF171</f>
        <v>0</v>
      </c>
      <c r="CH171" s="60">
        <f>IF(BJ171="С НДС",CG171*1.12,CG171)</f>
        <v>0</v>
      </c>
      <c r="CI171" s="60"/>
      <c r="CJ171" s="60"/>
      <c r="CK171" s="60">
        <f>CI171*CJ171</f>
        <v>0</v>
      </c>
      <c r="CL171" s="60">
        <f>IF(BN171="С НДС",CK171*1.12,CK171)</f>
        <v>0</v>
      </c>
      <c r="CM171" s="60"/>
      <c r="CN171" s="60"/>
      <c r="CO171" s="60">
        <f>CM171*CN171</f>
        <v>0</v>
      </c>
      <c r="CP171" s="60">
        <f>IF(BR171="С НДС",CO171*1.12,CO171)</f>
        <v>0</v>
      </c>
      <c r="CQ171" s="60"/>
      <c r="CR171" s="60"/>
      <c r="CS171" s="60">
        <f>CQ171*CR171</f>
        <v>0</v>
      </c>
      <c r="CT171" s="60">
        <f>IF(BV171="С НДС",CS171*1.12,CS171)</f>
        <v>0</v>
      </c>
      <c r="CU171" s="60"/>
      <c r="CV171" s="60"/>
      <c r="CW171" s="60">
        <f>CU171*CV171</f>
        <v>0</v>
      </c>
      <c r="CX171" s="60">
        <f>IF(BZ171="С НДС",CW171*1.12,CW171)</f>
        <v>0</v>
      </c>
      <c r="CY171" s="60"/>
      <c r="CZ171" s="60"/>
      <c r="DA171" s="60">
        <f>CY171*CZ171</f>
        <v>0</v>
      </c>
      <c r="DB171" s="60">
        <f>IF(CD171="С НДС",DA171*1.12,DA171)</f>
        <v>0</v>
      </c>
      <c r="DC171" s="60"/>
      <c r="DD171" s="60"/>
      <c r="DE171" s="60">
        <f>DC171*DD171</f>
        <v>0</v>
      </c>
      <c r="DF171" s="60">
        <f>IF(CH171="С НДС",DE171*1.12,DE171)</f>
        <v>0</v>
      </c>
      <c r="DG171" s="60"/>
      <c r="DH171" s="60"/>
      <c r="DI171" s="60">
        <f>DG171*DH171</f>
        <v>0</v>
      </c>
      <c r="DJ171" s="60">
        <f>IF(CL171="С НДС",DI171*1.12,DI171)</f>
        <v>0</v>
      </c>
      <c r="DK171" s="60"/>
      <c r="DL171" s="60"/>
      <c r="DM171" s="60">
        <f>DK171*DL171</f>
        <v>0</v>
      </c>
      <c r="DN171" s="60">
        <f>IF(CP171="С НДС",DM171*1.12,DM171)</f>
        <v>0</v>
      </c>
      <c r="DO171" s="60"/>
      <c r="DP171" s="60"/>
      <c r="DQ171" s="60">
        <f>DO171*DP171</f>
        <v>0</v>
      </c>
      <c r="DR171" s="60">
        <f>IF(CT171="С НДС",DQ171*1.12,DQ171)</f>
        <v>0</v>
      </c>
      <c r="DS171" s="60"/>
      <c r="DT171" s="60"/>
      <c r="DU171" s="60">
        <f>DS171*DT171</f>
        <v>0</v>
      </c>
      <c r="DV171" s="60">
        <f>IF(CX171="С НДС",DU171*1.12,DU171)</f>
        <v>0</v>
      </c>
      <c r="DW171" s="60"/>
      <c r="DX171" s="60"/>
      <c r="DY171" s="60">
        <f>DW171*DX171</f>
        <v>0</v>
      </c>
      <c r="DZ171" s="60">
        <f>IF(DB171="С НДС",DY171*1.12,DY171)</f>
        <v>0</v>
      </c>
      <c r="EA171" s="60"/>
      <c r="EB171" s="60"/>
      <c r="EC171" s="60">
        <f>EA171*EB171</f>
        <v>0</v>
      </c>
      <c r="ED171" s="60">
        <f>IF(DF171="С НДС",EC171*1.12,EC171)</f>
        <v>0</v>
      </c>
      <c r="EE171" s="70">
        <f>AA171+AE171+AI171+AM171+AQ171+AU171+AY171+BC171+BG171+BK171+BO171+BS171+BW171+CA171+CE171+CI171+CM171+CQ171+CU171+CY171+DC171+DG171+DK171+DO171+DS171+DW171+EA171</f>
        <v>5550000</v>
      </c>
      <c r="EF171" s="70">
        <f>AC171+AG171+AK171+AO171+AS171+AW171+BA171+BE171+BI171+BM171</f>
        <v>13847250000</v>
      </c>
      <c r="EG171" s="76">
        <f>IF(Z171="С НДС",EF171*1.12,EF171)</f>
        <v>15508920000.000002</v>
      </c>
      <c r="EH171" s="74" t="s">
        <v>1534</v>
      </c>
      <c r="EI171" s="74" t="s">
        <v>2067</v>
      </c>
      <c r="EJ171" s="110" t="s">
        <v>2068</v>
      </c>
      <c r="EK171" s="74"/>
      <c r="EL171" s="74"/>
      <c r="EM171" s="74"/>
      <c r="EN171" s="74"/>
      <c r="EO171" s="74"/>
      <c r="EP171" s="74"/>
      <c r="EQ171" s="74"/>
      <c r="ER171" s="74"/>
      <c r="ES171" s="74"/>
    </row>
    <row r="172" spans="1:149" ht="19.5" customHeight="1">
      <c r="A172" s="28"/>
      <c r="B172" s="63" t="s">
        <v>1593</v>
      </c>
      <c r="C172" s="63"/>
      <c r="D172" s="33" t="s">
        <v>1931</v>
      </c>
      <c r="E172" s="63" t="s">
        <v>1926</v>
      </c>
      <c r="F172" s="63" t="s">
        <v>1927</v>
      </c>
      <c r="G172" s="63" t="s">
        <v>1927</v>
      </c>
      <c r="H172" s="63" t="s">
        <v>857</v>
      </c>
      <c r="I172" s="63"/>
      <c r="J172" s="63"/>
      <c r="K172" s="63">
        <v>100</v>
      </c>
      <c r="L172" s="63">
        <v>710000000</v>
      </c>
      <c r="M172" s="63" t="s">
        <v>1750</v>
      </c>
      <c r="N172" s="63" t="s">
        <v>1918</v>
      </c>
      <c r="O172" s="63" t="s">
        <v>359</v>
      </c>
      <c r="P172" s="63">
        <v>470000000</v>
      </c>
      <c r="Q172" s="63" t="s">
        <v>1932</v>
      </c>
      <c r="R172" s="63"/>
      <c r="S172" s="63" t="s">
        <v>1929</v>
      </c>
      <c r="T172" s="63"/>
      <c r="U172" s="63"/>
      <c r="V172" s="63">
        <v>0</v>
      </c>
      <c r="W172" s="63">
        <v>0</v>
      </c>
      <c r="X172" s="63">
        <v>100</v>
      </c>
      <c r="Y172" s="63" t="s">
        <v>1930</v>
      </c>
      <c r="Z172" s="63" t="s">
        <v>888</v>
      </c>
      <c r="AA172" s="35">
        <v>477</v>
      </c>
      <c r="AB172" s="36">
        <v>1656</v>
      </c>
      <c r="AC172" s="36">
        <f t="shared" si="59"/>
        <v>789912</v>
      </c>
      <c r="AD172" s="31">
        <f t="shared" si="60"/>
        <v>884701.4400000001</v>
      </c>
      <c r="AE172" s="35">
        <v>955</v>
      </c>
      <c r="AF172" s="36">
        <v>1656</v>
      </c>
      <c r="AG172" s="36">
        <f t="shared" si="61"/>
        <v>1581480</v>
      </c>
      <c r="AH172" s="31">
        <f t="shared" si="65"/>
        <v>1771257.6</v>
      </c>
      <c r="AI172" s="35">
        <v>955</v>
      </c>
      <c r="AJ172" s="36">
        <v>1656</v>
      </c>
      <c r="AK172" s="36">
        <f t="shared" si="62"/>
        <v>1581480</v>
      </c>
      <c r="AL172" s="31">
        <f t="shared" si="66"/>
        <v>1771257.6</v>
      </c>
      <c r="AM172" s="35">
        <v>955</v>
      </c>
      <c r="AN172" s="36">
        <v>1656</v>
      </c>
      <c r="AO172" s="36">
        <f t="shared" si="63"/>
        <v>1581480</v>
      </c>
      <c r="AP172" s="31">
        <f t="shared" si="67"/>
        <v>1771257.6</v>
      </c>
      <c r="AQ172" s="35">
        <v>955</v>
      </c>
      <c r="AR172" s="36">
        <v>1656</v>
      </c>
      <c r="AS172" s="36">
        <f t="shared" si="64"/>
        <v>1581480</v>
      </c>
      <c r="AT172" s="31">
        <f t="shared" si="68"/>
        <v>1771257.6</v>
      </c>
      <c r="AU172" s="35">
        <v>955</v>
      </c>
      <c r="AV172" s="36">
        <v>1656</v>
      </c>
      <c r="AW172" s="36">
        <f t="shared" si="69"/>
        <v>1581480</v>
      </c>
      <c r="AX172" s="31">
        <f t="shared" si="74"/>
        <v>1771257.6</v>
      </c>
      <c r="AY172" s="35">
        <v>955</v>
      </c>
      <c r="AZ172" s="36">
        <v>1656</v>
      </c>
      <c r="BA172" s="36">
        <f t="shared" si="70"/>
        <v>1581480</v>
      </c>
      <c r="BB172" s="31">
        <f t="shared" si="75"/>
        <v>1771257.6</v>
      </c>
      <c r="BC172" s="35">
        <v>955</v>
      </c>
      <c r="BD172" s="36">
        <v>1656</v>
      </c>
      <c r="BE172" s="36">
        <f t="shared" si="71"/>
        <v>1581480</v>
      </c>
      <c r="BF172" s="31">
        <f t="shared" si="76"/>
        <v>1771257.6</v>
      </c>
      <c r="BG172" s="35">
        <v>955</v>
      </c>
      <c r="BH172" s="36">
        <v>1656</v>
      </c>
      <c r="BI172" s="36">
        <f t="shared" si="72"/>
        <v>1581480</v>
      </c>
      <c r="BJ172" s="31">
        <f t="shared" si="77"/>
        <v>1771257.6</v>
      </c>
      <c r="BK172" s="35">
        <v>955</v>
      </c>
      <c r="BL172" s="36">
        <v>1656</v>
      </c>
      <c r="BM172" s="36">
        <f t="shared" si="73"/>
        <v>1581480</v>
      </c>
      <c r="BN172" s="31">
        <f t="shared" si="78"/>
        <v>1771257.6</v>
      </c>
      <c r="BO172" s="36"/>
      <c r="BP172" s="36"/>
      <c r="BQ172" s="36">
        <f t="shared" si="79"/>
        <v>0</v>
      </c>
      <c r="BR172" s="36">
        <f t="shared" si="80"/>
        <v>0</v>
      </c>
      <c r="BS172" s="36"/>
      <c r="BT172" s="36"/>
      <c r="BU172" s="36">
        <f t="shared" si="81"/>
        <v>0</v>
      </c>
      <c r="BV172" s="36">
        <f t="shared" si="82"/>
        <v>0</v>
      </c>
      <c r="BW172" s="36"/>
      <c r="BX172" s="36"/>
      <c r="BY172" s="36">
        <f t="shared" si="83"/>
        <v>0</v>
      </c>
      <c r="BZ172" s="36">
        <f t="shared" si="84"/>
        <v>0</v>
      </c>
      <c r="CA172" s="36"/>
      <c r="CB172" s="36"/>
      <c r="CC172" s="36">
        <f t="shared" si="85"/>
        <v>0</v>
      </c>
      <c r="CD172" s="36">
        <f t="shared" si="86"/>
        <v>0</v>
      </c>
      <c r="CE172" s="36"/>
      <c r="CF172" s="36"/>
      <c r="CG172" s="36">
        <f t="shared" si="87"/>
        <v>0</v>
      </c>
      <c r="CH172" s="36">
        <f t="shared" si="88"/>
        <v>0</v>
      </c>
      <c r="CI172" s="36"/>
      <c r="CJ172" s="36"/>
      <c r="CK172" s="36">
        <f t="shared" si="89"/>
        <v>0</v>
      </c>
      <c r="CL172" s="36">
        <f t="shared" si="90"/>
        <v>0</v>
      </c>
      <c r="CM172" s="36"/>
      <c r="CN172" s="36"/>
      <c r="CO172" s="36">
        <f t="shared" si="91"/>
        <v>0</v>
      </c>
      <c r="CP172" s="36">
        <f t="shared" si="92"/>
        <v>0</v>
      </c>
      <c r="CQ172" s="36"/>
      <c r="CR172" s="36"/>
      <c r="CS172" s="36">
        <f t="shared" si="93"/>
        <v>0</v>
      </c>
      <c r="CT172" s="36">
        <f t="shared" si="94"/>
        <v>0</v>
      </c>
      <c r="CU172" s="36"/>
      <c r="CV172" s="36"/>
      <c r="CW172" s="36">
        <f t="shared" si="95"/>
        <v>0</v>
      </c>
      <c r="CX172" s="36">
        <f t="shared" si="96"/>
        <v>0</v>
      </c>
      <c r="CY172" s="36"/>
      <c r="CZ172" s="36"/>
      <c r="DA172" s="36">
        <f t="shared" si="97"/>
        <v>0</v>
      </c>
      <c r="DB172" s="36">
        <f t="shared" si="98"/>
        <v>0</v>
      </c>
      <c r="DC172" s="36"/>
      <c r="DD172" s="36"/>
      <c r="DE172" s="36">
        <f t="shared" si="99"/>
        <v>0</v>
      </c>
      <c r="DF172" s="36">
        <f t="shared" si="100"/>
        <v>0</v>
      </c>
      <c r="DG172" s="36"/>
      <c r="DH172" s="36"/>
      <c r="DI172" s="36">
        <f t="shared" si="101"/>
        <v>0</v>
      </c>
      <c r="DJ172" s="36">
        <f t="shared" si="102"/>
        <v>0</v>
      </c>
      <c r="DK172" s="36"/>
      <c r="DL172" s="36"/>
      <c r="DM172" s="36">
        <f t="shared" si="103"/>
        <v>0</v>
      </c>
      <c r="DN172" s="36">
        <f t="shared" si="104"/>
        <v>0</v>
      </c>
      <c r="DO172" s="36"/>
      <c r="DP172" s="36"/>
      <c r="DQ172" s="36">
        <f t="shared" si="105"/>
        <v>0</v>
      </c>
      <c r="DR172" s="36">
        <f t="shared" si="106"/>
        <v>0</v>
      </c>
      <c r="DS172" s="36"/>
      <c r="DT172" s="36"/>
      <c r="DU172" s="36">
        <f t="shared" si="107"/>
        <v>0</v>
      </c>
      <c r="DV172" s="36">
        <f t="shared" si="108"/>
        <v>0</v>
      </c>
      <c r="DW172" s="36"/>
      <c r="DX172" s="36"/>
      <c r="DY172" s="36">
        <f t="shared" si="109"/>
        <v>0</v>
      </c>
      <c r="DZ172" s="36">
        <f t="shared" si="110"/>
        <v>0</v>
      </c>
      <c r="EA172" s="36"/>
      <c r="EB172" s="36"/>
      <c r="EC172" s="36">
        <f t="shared" si="111"/>
        <v>0</v>
      </c>
      <c r="ED172" s="36">
        <f t="shared" si="112"/>
        <v>0</v>
      </c>
      <c r="EE172" s="31">
        <f t="shared" si="113"/>
        <v>9072</v>
      </c>
      <c r="EF172" s="31">
        <v>0</v>
      </c>
      <c r="EG172" s="31">
        <v>0</v>
      </c>
      <c r="EH172" s="37" t="s">
        <v>1534</v>
      </c>
      <c r="EI172" s="63" t="s">
        <v>2067</v>
      </c>
      <c r="EJ172" s="37" t="s">
        <v>2068</v>
      </c>
      <c r="EK172" s="87"/>
      <c r="EL172" s="87"/>
      <c r="EM172" s="87"/>
      <c r="EN172" s="87"/>
      <c r="EO172" s="87"/>
      <c r="EP172" s="87"/>
      <c r="EQ172" s="87"/>
      <c r="ER172" s="87"/>
      <c r="ES172" s="87"/>
    </row>
    <row r="173" spans="1:149" ht="19.5" customHeight="1">
      <c r="A173" s="28"/>
      <c r="B173" s="45" t="s">
        <v>1776</v>
      </c>
      <c r="C173" s="45"/>
      <c r="D173" s="44" t="s">
        <v>2075</v>
      </c>
      <c r="E173" s="45" t="s">
        <v>1926</v>
      </c>
      <c r="F173" s="45" t="s">
        <v>1927</v>
      </c>
      <c r="G173" s="45" t="s">
        <v>1927</v>
      </c>
      <c r="H173" s="45" t="s">
        <v>857</v>
      </c>
      <c r="I173" s="45"/>
      <c r="J173" s="45"/>
      <c r="K173" s="45" t="s">
        <v>1660</v>
      </c>
      <c r="L173" s="45">
        <v>710000000</v>
      </c>
      <c r="M173" s="45" t="s">
        <v>1533</v>
      </c>
      <c r="N173" s="45" t="s">
        <v>1918</v>
      </c>
      <c r="O173" s="45" t="s">
        <v>359</v>
      </c>
      <c r="P173" s="45">
        <v>390000000</v>
      </c>
      <c r="Q173" s="45" t="s">
        <v>2076</v>
      </c>
      <c r="R173" s="45"/>
      <c r="S173" s="45" t="s">
        <v>1929</v>
      </c>
      <c r="T173" s="45"/>
      <c r="U173" s="45"/>
      <c r="V173" s="45">
        <v>0</v>
      </c>
      <c r="W173" s="45">
        <v>0</v>
      </c>
      <c r="X173" s="45">
        <v>100</v>
      </c>
      <c r="Y173" s="45" t="s">
        <v>1930</v>
      </c>
      <c r="Z173" s="45" t="s">
        <v>888</v>
      </c>
      <c r="AA173" s="54">
        <v>21599</v>
      </c>
      <c r="AB173" s="55">
        <v>2495</v>
      </c>
      <c r="AC173" s="55">
        <f t="shared" si="59"/>
        <v>53889505</v>
      </c>
      <c r="AD173" s="56">
        <f>AC173*1.12</f>
        <v>60356245.60000001</v>
      </c>
      <c r="AE173" s="54">
        <v>43198</v>
      </c>
      <c r="AF173" s="55">
        <v>2495</v>
      </c>
      <c r="AG173" s="55">
        <f t="shared" si="61"/>
        <v>107779010</v>
      </c>
      <c r="AH173" s="56">
        <f t="shared" si="65"/>
        <v>120712491.20000002</v>
      </c>
      <c r="AI173" s="54">
        <v>43198</v>
      </c>
      <c r="AJ173" s="55">
        <v>2495</v>
      </c>
      <c r="AK173" s="55">
        <f t="shared" si="62"/>
        <v>107779010</v>
      </c>
      <c r="AL173" s="56">
        <f t="shared" si="66"/>
        <v>120712491.20000002</v>
      </c>
      <c r="AM173" s="54">
        <v>43198</v>
      </c>
      <c r="AN173" s="55">
        <v>2495</v>
      </c>
      <c r="AO173" s="55">
        <f t="shared" si="63"/>
        <v>107779010</v>
      </c>
      <c r="AP173" s="56">
        <f t="shared" si="67"/>
        <v>120712491.20000002</v>
      </c>
      <c r="AQ173" s="54">
        <v>43198</v>
      </c>
      <c r="AR173" s="55">
        <v>2495</v>
      </c>
      <c r="AS173" s="55">
        <f t="shared" si="64"/>
        <v>107779010</v>
      </c>
      <c r="AT173" s="56">
        <f t="shared" si="68"/>
        <v>120712491.20000002</v>
      </c>
      <c r="AU173" s="54">
        <v>43198</v>
      </c>
      <c r="AV173" s="55">
        <v>2495</v>
      </c>
      <c r="AW173" s="55">
        <f t="shared" si="69"/>
        <v>107779010</v>
      </c>
      <c r="AX173" s="56">
        <f t="shared" si="74"/>
        <v>120712491.20000002</v>
      </c>
      <c r="AY173" s="54">
        <v>43198</v>
      </c>
      <c r="AZ173" s="55">
        <v>2495</v>
      </c>
      <c r="BA173" s="55">
        <f t="shared" si="70"/>
        <v>107779010</v>
      </c>
      <c r="BB173" s="56">
        <f t="shared" si="75"/>
        <v>120712491.20000002</v>
      </c>
      <c r="BC173" s="54">
        <v>43198</v>
      </c>
      <c r="BD173" s="55">
        <v>2495</v>
      </c>
      <c r="BE173" s="55">
        <f t="shared" si="71"/>
        <v>107779010</v>
      </c>
      <c r="BF173" s="56">
        <f t="shared" si="76"/>
        <v>120712491.20000002</v>
      </c>
      <c r="BG173" s="54">
        <v>43198</v>
      </c>
      <c r="BH173" s="55">
        <v>2495</v>
      </c>
      <c r="BI173" s="55">
        <f t="shared" si="72"/>
        <v>107779010</v>
      </c>
      <c r="BJ173" s="56">
        <f t="shared" si="77"/>
        <v>120712491.20000002</v>
      </c>
      <c r="BK173" s="54">
        <v>43198</v>
      </c>
      <c r="BL173" s="55">
        <v>2495</v>
      </c>
      <c r="BM173" s="55">
        <f t="shared" si="73"/>
        <v>107779010</v>
      </c>
      <c r="BN173" s="56">
        <f t="shared" si="78"/>
        <v>120712491.20000002</v>
      </c>
      <c r="BO173" s="36"/>
      <c r="BP173" s="36"/>
      <c r="BQ173" s="36">
        <f t="shared" si="79"/>
        <v>0</v>
      </c>
      <c r="BR173" s="36">
        <f t="shared" si="80"/>
        <v>0</v>
      </c>
      <c r="BS173" s="36"/>
      <c r="BT173" s="36"/>
      <c r="BU173" s="36">
        <f t="shared" si="81"/>
        <v>0</v>
      </c>
      <c r="BV173" s="36">
        <f t="shared" si="82"/>
        <v>0</v>
      </c>
      <c r="BW173" s="36"/>
      <c r="BX173" s="36"/>
      <c r="BY173" s="36">
        <f t="shared" si="83"/>
        <v>0</v>
      </c>
      <c r="BZ173" s="36">
        <f t="shared" si="84"/>
        <v>0</v>
      </c>
      <c r="CA173" s="36"/>
      <c r="CB173" s="36"/>
      <c r="CC173" s="36">
        <f t="shared" si="85"/>
        <v>0</v>
      </c>
      <c r="CD173" s="36">
        <f t="shared" si="86"/>
        <v>0</v>
      </c>
      <c r="CE173" s="36"/>
      <c r="CF173" s="36"/>
      <c r="CG173" s="36">
        <f t="shared" si="87"/>
        <v>0</v>
      </c>
      <c r="CH173" s="36">
        <f t="shared" si="88"/>
        <v>0</v>
      </c>
      <c r="CI173" s="36"/>
      <c r="CJ173" s="36"/>
      <c r="CK173" s="36">
        <f t="shared" si="89"/>
        <v>0</v>
      </c>
      <c r="CL173" s="36">
        <f t="shared" si="90"/>
        <v>0</v>
      </c>
      <c r="CM173" s="36"/>
      <c r="CN173" s="36"/>
      <c r="CO173" s="36">
        <f t="shared" si="91"/>
        <v>0</v>
      </c>
      <c r="CP173" s="36">
        <f t="shared" si="92"/>
        <v>0</v>
      </c>
      <c r="CQ173" s="36"/>
      <c r="CR173" s="36"/>
      <c r="CS173" s="36">
        <f t="shared" si="93"/>
        <v>0</v>
      </c>
      <c r="CT173" s="36">
        <f t="shared" si="94"/>
        <v>0</v>
      </c>
      <c r="CU173" s="36"/>
      <c r="CV173" s="36"/>
      <c r="CW173" s="36">
        <f t="shared" si="95"/>
        <v>0</v>
      </c>
      <c r="CX173" s="36">
        <f t="shared" si="96"/>
        <v>0</v>
      </c>
      <c r="CY173" s="36"/>
      <c r="CZ173" s="36"/>
      <c r="DA173" s="36">
        <f t="shared" si="97"/>
        <v>0</v>
      </c>
      <c r="DB173" s="36">
        <f t="shared" si="98"/>
        <v>0</v>
      </c>
      <c r="DC173" s="36"/>
      <c r="DD173" s="36"/>
      <c r="DE173" s="36">
        <f t="shared" si="99"/>
        <v>0</v>
      </c>
      <c r="DF173" s="36">
        <f t="shared" si="100"/>
        <v>0</v>
      </c>
      <c r="DG173" s="36"/>
      <c r="DH173" s="36"/>
      <c r="DI173" s="36">
        <f t="shared" si="101"/>
        <v>0</v>
      </c>
      <c r="DJ173" s="36">
        <f t="shared" si="102"/>
        <v>0</v>
      </c>
      <c r="DK173" s="36"/>
      <c r="DL173" s="36"/>
      <c r="DM173" s="36">
        <f t="shared" si="103"/>
        <v>0</v>
      </c>
      <c r="DN173" s="36">
        <f t="shared" si="104"/>
        <v>0</v>
      </c>
      <c r="DO173" s="36"/>
      <c r="DP173" s="36"/>
      <c r="DQ173" s="36">
        <f t="shared" si="105"/>
        <v>0</v>
      </c>
      <c r="DR173" s="36">
        <f t="shared" si="106"/>
        <v>0</v>
      </c>
      <c r="DS173" s="36"/>
      <c r="DT173" s="36"/>
      <c r="DU173" s="36">
        <f t="shared" si="107"/>
        <v>0</v>
      </c>
      <c r="DV173" s="36">
        <f t="shared" si="108"/>
        <v>0</v>
      </c>
      <c r="DW173" s="36"/>
      <c r="DX173" s="36"/>
      <c r="DY173" s="36">
        <f t="shared" si="109"/>
        <v>0</v>
      </c>
      <c r="DZ173" s="36">
        <f t="shared" si="110"/>
        <v>0</v>
      </c>
      <c r="EA173" s="36"/>
      <c r="EB173" s="36"/>
      <c r="EC173" s="36">
        <f t="shared" si="111"/>
        <v>0</v>
      </c>
      <c r="ED173" s="36">
        <f t="shared" si="112"/>
        <v>0</v>
      </c>
      <c r="EE173" s="31">
        <f>AA173+AE173+AI173+AM173+AQ173+AU173+AY173+BC173+BG173+BK173+BO173+BS173+BW173+CA173+CE173+CI173+CM173+CQ173+CU173+CY173+DC173+DG173+DK173+DO173+DS173+DW173+EA173</f>
        <v>410381</v>
      </c>
      <c r="EF173" s="31">
        <v>0</v>
      </c>
      <c r="EG173" s="31">
        <v>0</v>
      </c>
      <c r="EH173" s="57" t="s">
        <v>1534</v>
      </c>
      <c r="EI173" s="45" t="s">
        <v>2067</v>
      </c>
      <c r="EJ173" s="57" t="s">
        <v>2068</v>
      </c>
      <c r="EK173" s="45"/>
      <c r="EL173" s="45"/>
      <c r="EM173" s="45"/>
      <c r="EN173" s="45"/>
      <c r="EO173" s="45"/>
      <c r="EP173" s="45"/>
      <c r="EQ173" s="45"/>
      <c r="ER173" s="45"/>
      <c r="ES173" s="45"/>
    </row>
    <row r="174" spans="1:149" ht="19.5" customHeight="1">
      <c r="A174" s="28"/>
      <c r="B174" s="45" t="s">
        <v>1776</v>
      </c>
      <c r="C174" s="45"/>
      <c r="D174" s="44" t="s">
        <v>2115</v>
      </c>
      <c r="E174" s="45" t="s">
        <v>1926</v>
      </c>
      <c r="F174" s="45" t="s">
        <v>1927</v>
      </c>
      <c r="G174" s="45" t="s">
        <v>1927</v>
      </c>
      <c r="H174" s="45" t="s">
        <v>857</v>
      </c>
      <c r="I174" s="45"/>
      <c r="J174" s="45"/>
      <c r="K174" s="45" t="s">
        <v>1660</v>
      </c>
      <c r="L174" s="45">
        <v>710000000</v>
      </c>
      <c r="M174" s="45" t="s">
        <v>1533</v>
      </c>
      <c r="N174" s="45" t="s">
        <v>2108</v>
      </c>
      <c r="O174" s="45" t="s">
        <v>359</v>
      </c>
      <c r="P174" s="45">
        <v>390000000</v>
      </c>
      <c r="Q174" s="45" t="s">
        <v>2076</v>
      </c>
      <c r="R174" s="45"/>
      <c r="S174" s="45" t="s">
        <v>1929</v>
      </c>
      <c r="T174" s="45"/>
      <c r="U174" s="45"/>
      <c r="V174" s="45">
        <v>0</v>
      </c>
      <c r="W174" s="45">
        <v>0</v>
      </c>
      <c r="X174" s="45">
        <v>100</v>
      </c>
      <c r="Y174" s="45" t="s">
        <v>1930</v>
      </c>
      <c r="Z174" s="45" t="s">
        <v>888</v>
      </c>
      <c r="AA174" s="54">
        <v>14399</v>
      </c>
      <c r="AB174" s="55">
        <v>2495</v>
      </c>
      <c r="AC174" s="55">
        <f>AA174*AB174</f>
        <v>35925505</v>
      </c>
      <c r="AD174" s="56">
        <f>AC174*1.12</f>
        <v>40236565.6</v>
      </c>
      <c r="AE174" s="54">
        <v>43198</v>
      </c>
      <c r="AF174" s="55">
        <v>2495</v>
      </c>
      <c r="AG174" s="55">
        <f>AE174*AF174</f>
        <v>107779010</v>
      </c>
      <c r="AH174" s="56">
        <f>AG174*1.12</f>
        <v>120712491.20000002</v>
      </c>
      <c r="AI174" s="54">
        <v>43198</v>
      </c>
      <c r="AJ174" s="55">
        <v>2495</v>
      </c>
      <c r="AK174" s="55">
        <f>AI174*AJ174</f>
        <v>107779010</v>
      </c>
      <c r="AL174" s="56">
        <f>AK174*1.12</f>
        <v>120712491.20000002</v>
      </c>
      <c r="AM174" s="54">
        <v>43198</v>
      </c>
      <c r="AN174" s="55">
        <v>2495</v>
      </c>
      <c r="AO174" s="55">
        <f>AM174*AN174</f>
        <v>107779010</v>
      </c>
      <c r="AP174" s="56">
        <f>AO174*1.12</f>
        <v>120712491.20000002</v>
      </c>
      <c r="AQ174" s="54">
        <v>43198</v>
      </c>
      <c r="AR174" s="55">
        <v>2495</v>
      </c>
      <c r="AS174" s="55">
        <f>AQ174*AR174</f>
        <v>107779010</v>
      </c>
      <c r="AT174" s="56">
        <f>AS174*1.12</f>
        <v>120712491.20000002</v>
      </c>
      <c r="AU174" s="54">
        <v>43198</v>
      </c>
      <c r="AV174" s="55">
        <v>2495</v>
      </c>
      <c r="AW174" s="55">
        <f>AU174*AV174</f>
        <v>107779010</v>
      </c>
      <c r="AX174" s="56">
        <f>AW174*1.12</f>
        <v>120712491.20000002</v>
      </c>
      <c r="AY174" s="54">
        <v>43198</v>
      </c>
      <c r="AZ174" s="55">
        <v>2495</v>
      </c>
      <c r="BA174" s="55">
        <f>AY174*AZ174</f>
        <v>107779010</v>
      </c>
      <c r="BB174" s="56">
        <f>BA174*1.12</f>
        <v>120712491.20000002</v>
      </c>
      <c r="BC174" s="54">
        <v>43198</v>
      </c>
      <c r="BD174" s="55">
        <v>2495</v>
      </c>
      <c r="BE174" s="55">
        <f>BC174*BD174</f>
        <v>107779010</v>
      </c>
      <c r="BF174" s="56">
        <f>BE174*1.12</f>
        <v>120712491.20000002</v>
      </c>
      <c r="BG174" s="54">
        <v>43198</v>
      </c>
      <c r="BH174" s="55">
        <v>2495</v>
      </c>
      <c r="BI174" s="55">
        <f>BG174*BH174</f>
        <v>107779010</v>
      </c>
      <c r="BJ174" s="56">
        <f>BI174*1.12</f>
        <v>120712491.20000002</v>
      </c>
      <c r="BK174" s="54">
        <v>43198</v>
      </c>
      <c r="BL174" s="55">
        <v>2495</v>
      </c>
      <c r="BM174" s="55">
        <f>BK174*BL174</f>
        <v>107779010</v>
      </c>
      <c r="BN174" s="56">
        <f>BM174*1.12</f>
        <v>120712491.20000002</v>
      </c>
      <c r="BO174" s="36"/>
      <c r="BP174" s="36"/>
      <c r="BQ174" s="36">
        <f>BO174*BP174</f>
        <v>0</v>
      </c>
      <c r="BR174" s="36">
        <f>IF(AT174="С НДС",BQ174*1.12,BQ174)</f>
        <v>0</v>
      </c>
      <c r="BS174" s="36"/>
      <c r="BT174" s="36"/>
      <c r="BU174" s="36">
        <f>BS174*BT174</f>
        <v>0</v>
      </c>
      <c r="BV174" s="36">
        <f>IF(AX174="С НДС",BU174*1.12,BU174)</f>
        <v>0</v>
      </c>
      <c r="BW174" s="36"/>
      <c r="BX174" s="36"/>
      <c r="BY174" s="36">
        <f>BW174*BX174</f>
        <v>0</v>
      </c>
      <c r="BZ174" s="36">
        <f>IF(BB174="С НДС",BY174*1.12,BY174)</f>
        <v>0</v>
      </c>
      <c r="CA174" s="36"/>
      <c r="CB174" s="36"/>
      <c r="CC174" s="36">
        <f>CA174*CB174</f>
        <v>0</v>
      </c>
      <c r="CD174" s="36">
        <f>IF(BF174="С НДС",CC174*1.12,CC174)</f>
        <v>0</v>
      </c>
      <c r="CE174" s="36"/>
      <c r="CF174" s="36"/>
      <c r="CG174" s="36">
        <f>CE174*CF174</f>
        <v>0</v>
      </c>
      <c r="CH174" s="36">
        <f>IF(BJ174="С НДС",CG174*1.12,CG174)</f>
        <v>0</v>
      </c>
      <c r="CI174" s="36"/>
      <c r="CJ174" s="36"/>
      <c r="CK174" s="36">
        <f>CI174*CJ174</f>
        <v>0</v>
      </c>
      <c r="CL174" s="36">
        <f>IF(BN174="С НДС",CK174*1.12,CK174)</f>
        <v>0</v>
      </c>
      <c r="CM174" s="36"/>
      <c r="CN174" s="36"/>
      <c r="CO174" s="36">
        <f>CM174*CN174</f>
        <v>0</v>
      </c>
      <c r="CP174" s="36">
        <f>IF(BR174="С НДС",CO174*1.12,CO174)</f>
        <v>0</v>
      </c>
      <c r="CQ174" s="36"/>
      <c r="CR174" s="36"/>
      <c r="CS174" s="36">
        <f>CQ174*CR174</f>
        <v>0</v>
      </c>
      <c r="CT174" s="36">
        <f>IF(BV174="С НДС",CS174*1.12,CS174)</f>
        <v>0</v>
      </c>
      <c r="CU174" s="36"/>
      <c r="CV174" s="36"/>
      <c r="CW174" s="36">
        <f>CU174*CV174</f>
        <v>0</v>
      </c>
      <c r="CX174" s="36">
        <f>IF(BZ174="С НДС",CW174*1.12,CW174)</f>
        <v>0</v>
      </c>
      <c r="CY174" s="36"/>
      <c r="CZ174" s="36"/>
      <c r="DA174" s="36">
        <f>CY174*CZ174</f>
        <v>0</v>
      </c>
      <c r="DB174" s="36">
        <f>IF(CD174="С НДС",DA174*1.12,DA174)</f>
        <v>0</v>
      </c>
      <c r="DC174" s="36"/>
      <c r="DD174" s="36"/>
      <c r="DE174" s="36">
        <f>DC174*DD174</f>
        <v>0</v>
      </c>
      <c r="DF174" s="36">
        <f>IF(CH174="С НДС",DE174*1.12,DE174)</f>
        <v>0</v>
      </c>
      <c r="DG174" s="36"/>
      <c r="DH174" s="36"/>
      <c r="DI174" s="36">
        <f>DG174*DH174</f>
        <v>0</v>
      </c>
      <c r="DJ174" s="36">
        <f>IF(CL174="С НДС",DI174*1.12,DI174)</f>
        <v>0</v>
      </c>
      <c r="DK174" s="36"/>
      <c r="DL174" s="36"/>
      <c r="DM174" s="36">
        <f>DK174*DL174</f>
        <v>0</v>
      </c>
      <c r="DN174" s="36">
        <f>IF(CP174="С НДС",DM174*1.12,DM174)</f>
        <v>0</v>
      </c>
      <c r="DO174" s="36"/>
      <c r="DP174" s="36"/>
      <c r="DQ174" s="36">
        <f>DO174*DP174</f>
        <v>0</v>
      </c>
      <c r="DR174" s="36">
        <f>IF(CT174="С НДС",DQ174*1.12,DQ174)</f>
        <v>0</v>
      </c>
      <c r="DS174" s="36"/>
      <c r="DT174" s="36"/>
      <c r="DU174" s="36">
        <f>DS174*DT174</f>
        <v>0</v>
      </c>
      <c r="DV174" s="36">
        <f>IF(CX174="С НДС",DU174*1.12,DU174)</f>
        <v>0</v>
      </c>
      <c r="DW174" s="36"/>
      <c r="DX174" s="36"/>
      <c r="DY174" s="36">
        <f>DW174*DX174</f>
        <v>0</v>
      </c>
      <c r="DZ174" s="36">
        <f>IF(DB174="С НДС",DY174*1.12,DY174)</f>
        <v>0</v>
      </c>
      <c r="EA174" s="36"/>
      <c r="EB174" s="36"/>
      <c r="EC174" s="36">
        <f>EA174*EB174</f>
        <v>0</v>
      </c>
      <c r="ED174" s="36">
        <f>IF(DF174="С НДС",EC174*1.12,EC174)</f>
        <v>0</v>
      </c>
      <c r="EE174" s="31">
        <f>AA174+AE174+AI174+AM174+AQ174+AU174+AY174+BC174+BG174+BK174+BO174+BS174+BW174+CA174+CE174+CI174+CM174+CQ174+CU174+CY174+DC174+DG174+DK174+DO174+DS174+DW174+EA174</f>
        <v>403181</v>
      </c>
      <c r="EF174" s="31">
        <f>AC174+AG174+AK174+AO174+AS174+AW174+BA174+BE174+BI174+BM174</f>
        <v>1005936595</v>
      </c>
      <c r="EG174" s="31">
        <f>IF(Z174="С НДС",EF174*1.12,EF174)</f>
        <v>1126648986.4</v>
      </c>
      <c r="EH174" s="57" t="s">
        <v>1534</v>
      </c>
      <c r="EI174" s="45" t="s">
        <v>2067</v>
      </c>
      <c r="EJ174" s="57" t="s">
        <v>2068</v>
      </c>
      <c r="EK174" s="45"/>
      <c r="EL174" s="45"/>
      <c r="EM174" s="45"/>
      <c r="EN174" s="45"/>
      <c r="EO174" s="45"/>
      <c r="EP174" s="45"/>
      <c r="EQ174" s="45"/>
      <c r="ER174" s="45"/>
      <c r="ES174" s="45"/>
    </row>
    <row r="175" spans="1:149" ht="19.5" customHeight="1">
      <c r="A175" s="28"/>
      <c r="B175" s="63" t="s">
        <v>1593</v>
      </c>
      <c r="C175" s="63"/>
      <c r="D175" s="38" t="s">
        <v>1933</v>
      </c>
      <c r="E175" s="63" t="s">
        <v>1926</v>
      </c>
      <c r="F175" s="63" t="s">
        <v>1927</v>
      </c>
      <c r="G175" s="63" t="s">
        <v>1927</v>
      </c>
      <c r="H175" s="63" t="s">
        <v>857</v>
      </c>
      <c r="I175" s="63"/>
      <c r="J175" s="63"/>
      <c r="K175" s="63">
        <v>100</v>
      </c>
      <c r="L175" s="63">
        <v>710000000</v>
      </c>
      <c r="M175" s="63" t="s">
        <v>1750</v>
      </c>
      <c r="N175" s="63" t="s">
        <v>1918</v>
      </c>
      <c r="O175" s="63" t="s">
        <v>359</v>
      </c>
      <c r="P175" s="63">
        <v>470000000</v>
      </c>
      <c r="Q175" s="63" t="s">
        <v>1934</v>
      </c>
      <c r="R175" s="63"/>
      <c r="S175" s="63" t="s">
        <v>1929</v>
      </c>
      <c r="T175" s="63"/>
      <c r="U175" s="63"/>
      <c r="V175" s="63">
        <v>0</v>
      </c>
      <c r="W175" s="63">
        <v>0</v>
      </c>
      <c r="X175" s="63">
        <v>100</v>
      </c>
      <c r="Y175" s="63" t="s">
        <v>1930</v>
      </c>
      <c r="Z175" s="63" t="s">
        <v>888</v>
      </c>
      <c r="AA175" s="35">
        <v>4</v>
      </c>
      <c r="AB175" s="36">
        <v>1656</v>
      </c>
      <c r="AC175" s="36">
        <f t="shared" si="59"/>
        <v>6624</v>
      </c>
      <c r="AD175" s="31">
        <f t="shared" si="60"/>
        <v>7418.880000000001</v>
      </c>
      <c r="AE175" s="35">
        <v>8</v>
      </c>
      <c r="AF175" s="36">
        <v>1656</v>
      </c>
      <c r="AG175" s="36">
        <f t="shared" si="61"/>
        <v>13248</v>
      </c>
      <c r="AH175" s="31">
        <f t="shared" si="65"/>
        <v>14837.760000000002</v>
      </c>
      <c r="AI175" s="35">
        <v>8</v>
      </c>
      <c r="AJ175" s="36">
        <v>1656</v>
      </c>
      <c r="AK175" s="36">
        <f t="shared" si="62"/>
        <v>13248</v>
      </c>
      <c r="AL175" s="31">
        <f t="shared" si="66"/>
        <v>14837.760000000002</v>
      </c>
      <c r="AM175" s="35">
        <v>8</v>
      </c>
      <c r="AN175" s="36">
        <v>1656</v>
      </c>
      <c r="AO175" s="36">
        <f t="shared" si="63"/>
        <v>13248</v>
      </c>
      <c r="AP175" s="31">
        <f t="shared" si="67"/>
        <v>14837.760000000002</v>
      </c>
      <c r="AQ175" s="35">
        <v>8</v>
      </c>
      <c r="AR175" s="36">
        <v>1656</v>
      </c>
      <c r="AS175" s="36">
        <f t="shared" si="64"/>
        <v>13248</v>
      </c>
      <c r="AT175" s="31">
        <f t="shared" si="68"/>
        <v>14837.760000000002</v>
      </c>
      <c r="AU175" s="35">
        <v>8</v>
      </c>
      <c r="AV175" s="36">
        <v>1656</v>
      </c>
      <c r="AW175" s="36">
        <f t="shared" si="69"/>
        <v>13248</v>
      </c>
      <c r="AX175" s="31">
        <f t="shared" si="74"/>
        <v>14837.760000000002</v>
      </c>
      <c r="AY175" s="35">
        <v>8</v>
      </c>
      <c r="AZ175" s="36">
        <v>1656</v>
      </c>
      <c r="BA175" s="36">
        <f t="shared" si="70"/>
        <v>13248</v>
      </c>
      <c r="BB175" s="31">
        <f t="shared" si="75"/>
        <v>14837.760000000002</v>
      </c>
      <c r="BC175" s="35">
        <v>8</v>
      </c>
      <c r="BD175" s="36">
        <v>1656</v>
      </c>
      <c r="BE175" s="36">
        <f t="shared" si="71"/>
        <v>13248</v>
      </c>
      <c r="BF175" s="31">
        <f t="shared" si="76"/>
        <v>14837.760000000002</v>
      </c>
      <c r="BG175" s="35">
        <v>8</v>
      </c>
      <c r="BH175" s="36">
        <v>1656</v>
      </c>
      <c r="BI175" s="36">
        <f t="shared" si="72"/>
        <v>13248</v>
      </c>
      <c r="BJ175" s="31">
        <f t="shared" si="77"/>
        <v>14837.760000000002</v>
      </c>
      <c r="BK175" s="35">
        <v>8</v>
      </c>
      <c r="BL175" s="36">
        <v>1656</v>
      </c>
      <c r="BM175" s="36">
        <f t="shared" si="73"/>
        <v>13248</v>
      </c>
      <c r="BN175" s="31">
        <f t="shared" si="78"/>
        <v>14837.760000000002</v>
      </c>
      <c r="BO175" s="36"/>
      <c r="BP175" s="36"/>
      <c r="BQ175" s="36">
        <f t="shared" si="79"/>
        <v>0</v>
      </c>
      <c r="BR175" s="36">
        <f t="shared" si="80"/>
        <v>0</v>
      </c>
      <c r="BS175" s="36"/>
      <c r="BT175" s="36"/>
      <c r="BU175" s="36">
        <f t="shared" si="81"/>
        <v>0</v>
      </c>
      <c r="BV175" s="36">
        <f t="shared" si="82"/>
        <v>0</v>
      </c>
      <c r="BW175" s="36"/>
      <c r="BX175" s="36"/>
      <c r="BY175" s="36">
        <f t="shared" si="83"/>
        <v>0</v>
      </c>
      <c r="BZ175" s="36">
        <f t="shared" si="84"/>
        <v>0</v>
      </c>
      <c r="CA175" s="36"/>
      <c r="CB175" s="36"/>
      <c r="CC175" s="36">
        <f t="shared" si="85"/>
        <v>0</v>
      </c>
      <c r="CD175" s="36">
        <f t="shared" si="86"/>
        <v>0</v>
      </c>
      <c r="CE175" s="36"/>
      <c r="CF175" s="36"/>
      <c r="CG175" s="36">
        <f t="shared" si="87"/>
        <v>0</v>
      </c>
      <c r="CH175" s="36">
        <f t="shared" si="88"/>
        <v>0</v>
      </c>
      <c r="CI175" s="36"/>
      <c r="CJ175" s="36"/>
      <c r="CK175" s="36">
        <f t="shared" si="89"/>
        <v>0</v>
      </c>
      <c r="CL175" s="36">
        <f t="shared" si="90"/>
        <v>0</v>
      </c>
      <c r="CM175" s="36"/>
      <c r="CN175" s="36"/>
      <c r="CO175" s="36">
        <f t="shared" si="91"/>
        <v>0</v>
      </c>
      <c r="CP175" s="36">
        <f t="shared" si="92"/>
        <v>0</v>
      </c>
      <c r="CQ175" s="36"/>
      <c r="CR175" s="36"/>
      <c r="CS175" s="36">
        <f t="shared" si="93"/>
        <v>0</v>
      </c>
      <c r="CT175" s="36">
        <f t="shared" si="94"/>
        <v>0</v>
      </c>
      <c r="CU175" s="36"/>
      <c r="CV175" s="36"/>
      <c r="CW175" s="36">
        <f t="shared" si="95"/>
        <v>0</v>
      </c>
      <c r="CX175" s="36">
        <f t="shared" si="96"/>
        <v>0</v>
      </c>
      <c r="CY175" s="36"/>
      <c r="CZ175" s="36"/>
      <c r="DA175" s="36">
        <f t="shared" si="97"/>
        <v>0</v>
      </c>
      <c r="DB175" s="36">
        <f t="shared" si="98"/>
        <v>0</v>
      </c>
      <c r="DC175" s="36"/>
      <c r="DD175" s="36"/>
      <c r="DE175" s="36">
        <f t="shared" si="99"/>
        <v>0</v>
      </c>
      <c r="DF175" s="36">
        <f t="shared" si="100"/>
        <v>0</v>
      </c>
      <c r="DG175" s="36"/>
      <c r="DH175" s="36"/>
      <c r="DI175" s="36">
        <f t="shared" si="101"/>
        <v>0</v>
      </c>
      <c r="DJ175" s="36">
        <f t="shared" si="102"/>
        <v>0</v>
      </c>
      <c r="DK175" s="36"/>
      <c r="DL175" s="36"/>
      <c r="DM175" s="36">
        <f t="shared" si="103"/>
        <v>0</v>
      </c>
      <c r="DN175" s="36">
        <f t="shared" si="104"/>
        <v>0</v>
      </c>
      <c r="DO175" s="36"/>
      <c r="DP175" s="36"/>
      <c r="DQ175" s="36">
        <f t="shared" si="105"/>
        <v>0</v>
      </c>
      <c r="DR175" s="36">
        <f t="shared" si="106"/>
        <v>0</v>
      </c>
      <c r="DS175" s="36"/>
      <c r="DT175" s="36"/>
      <c r="DU175" s="36">
        <f t="shared" si="107"/>
        <v>0</v>
      </c>
      <c r="DV175" s="36">
        <f t="shared" si="108"/>
        <v>0</v>
      </c>
      <c r="DW175" s="36"/>
      <c r="DX175" s="36"/>
      <c r="DY175" s="36">
        <f t="shared" si="109"/>
        <v>0</v>
      </c>
      <c r="DZ175" s="36">
        <f t="shared" si="110"/>
        <v>0</v>
      </c>
      <c r="EA175" s="36"/>
      <c r="EB175" s="36"/>
      <c r="EC175" s="36">
        <f t="shared" si="111"/>
        <v>0</v>
      </c>
      <c r="ED175" s="36">
        <f t="shared" si="112"/>
        <v>0</v>
      </c>
      <c r="EE175" s="31">
        <f t="shared" si="113"/>
        <v>76</v>
      </c>
      <c r="EF175" s="31">
        <v>0</v>
      </c>
      <c r="EG175" s="31">
        <v>0</v>
      </c>
      <c r="EH175" s="37" t="s">
        <v>1534</v>
      </c>
      <c r="EI175" s="63" t="s">
        <v>2067</v>
      </c>
      <c r="EJ175" s="37" t="s">
        <v>2068</v>
      </c>
      <c r="EK175" s="87"/>
      <c r="EL175" s="87"/>
      <c r="EM175" s="87"/>
      <c r="EN175" s="87"/>
      <c r="EO175" s="87"/>
      <c r="EP175" s="87"/>
      <c r="EQ175" s="87"/>
      <c r="ER175" s="87"/>
      <c r="ES175" s="87"/>
    </row>
    <row r="176" spans="1:149" ht="19.5" customHeight="1">
      <c r="A176" s="28"/>
      <c r="B176" s="45" t="s">
        <v>1776</v>
      </c>
      <c r="C176" s="45"/>
      <c r="D176" s="44" t="s">
        <v>2077</v>
      </c>
      <c r="E176" s="45" t="s">
        <v>1926</v>
      </c>
      <c r="F176" s="45" t="s">
        <v>1927</v>
      </c>
      <c r="G176" s="45" t="s">
        <v>1927</v>
      </c>
      <c r="H176" s="45" t="s">
        <v>857</v>
      </c>
      <c r="I176" s="45"/>
      <c r="J176" s="45"/>
      <c r="K176" s="45" t="s">
        <v>1660</v>
      </c>
      <c r="L176" s="45">
        <v>710000000</v>
      </c>
      <c r="M176" s="45" t="s">
        <v>1533</v>
      </c>
      <c r="N176" s="45" t="s">
        <v>1918</v>
      </c>
      <c r="O176" s="45" t="s">
        <v>359</v>
      </c>
      <c r="P176" s="45">
        <v>550000000</v>
      </c>
      <c r="Q176" s="45" t="s">
        <v>2078</v>
      </c>
      <c r="R176" s="45"/>
      <c r="S176" s="45" t="s">
        <v>1929</v>
      </c>
      <c r="T176" s="45"/>
      <c r="U176" s="45"/>
      <c r="V176" s="45">
        <v>0</v>
      </c>
      <c r="W176" s="45">
        <v>0</v>
      </c>
      <c r="X176" s="45">
        <v>100</v>
      </c>
      <c r="Y176" s="45" t="s">
        <v>1930</v>
      </c>
      <c r="Z176" s="45" t="s">
        <v>888</v>
      </c>
      <c r="AA176" s="54">
        <v>16954</v>
      </c>
      <c r="AB176" s="55">
        <v>2495</v>
      </c>
      <c r="AC176" s="55">
        <f t="shared" si="59"/>
        <v>42300230</v>
      </c>
      <c r="AD176" s="56">
        <f>AC176*1.12</f>
        <v>47376257.6</v>
      </c>
      <c r="AE176" s="54">
        <v>33908</v>
      </c>
      <c r="AF176" s="55">
        <v>2495</v>
      </c>
      <c r="AG176" s="55">
        <f t="shared" si="61"/>
        <v>84600460</v>
      </c>
      <c r="AH176" s="56">
        <f t="shared" si="65"/>
        <v>94752515.2</v>
      </c>
      <c r="AI176" s="54">
        <v>33908</v>
      </c>
      <c r="AJ176" s="55">
        <v>2495</v>
      </c>
      <c r="AK176" s="55">
        <f t="shared" si="62"/>
        <v>84600460</v>
      </c>
      <c r="AL176" s="56">
        <f t="shared" si="66"/>
        <v>94752515.2</v>
      </c>
      <c r="AM176" s="54">
        <v>33908</v>
      </c>
      <c r="AN176" s="55">
        <v>2495</v>
      </c>
      <c r="AO176" s="55">
        <f t="shared" si="63"/>
        <v>84600460</v>
      </c>
      <c r="AP176" s="56">
        <f t="shared" si="67"/>
        <v>94752515.2</v>
      </c>
      <c r="AQ176" s="54">
        <v>33908</v>
      </c>
      <c r="AR176" s="55">
        <v>2495</v>
      </c>
      <c r="AS176" s="55">
        <f t="shared" si="64"/>
        <v>84600460</v>
      </c>
      <c r="AT176" s="56">
        <f t="shared" si="68"/>
        <v>94752515.2</v>
      </c>
      <c r="AU176" s="54">
        <v>33908</v>
      </c>
      <c r="AV176" s="55">
        <v>2495</v>
      </c>
      <c r="AW176" s="55">
        <f t="shared" si="69"/>
        <v>84600460</v>
      </c>
      <c r="AX176" s="56">
        <f t="shared" si="74"/>
        <v>94752515.2</v>
      </c>
      <c r="AY176" s="54">
        <v>33908</v>
      </c>
      <c r="AZ176" s="55">
        <v>2495</v>
      </c>
      <c r="BA176" s="55">
        <f t="shared" si="70"/>
        <v>84600460</v>
      </c>
      <c r="BB176" s="56">
        <f t="shared" si="75"/>
        <v>94752515.2</v>
      </c>
      <c r="BC176" s="54">
        <v>33908</v>
      </c>
      <c r="BD176" s="55">
        <v>2495</v>
      </c>
      <c r="BE176" s="55">
        <f t="shared" si="71"/>
        <v>84600460</v>
      </c>
      <c r="BF176" s="56">
        <f t="shared" si="76"/>
        <v>94752515.2</v>
      </c>
      <c r="BG176" s="54">
        <v>33908</v>
      </c>
      <c r="BH176" s="55">
        <v>2495</v>
      </c>
      <c r="BI176" s="55">
        <f t="shared" si="72"/>
        <v>84600460</v>
      </c>
      <c r="BJ176" s="56">
        <f t="shared" si="77"/>
        <v>94752515.2</v>
      </c>
      <c r="BK176" s="54">
        <v>33908</v>
      </c>
      <c r="BL176" s="55">
        <v>2495</v>
      </c>
      <c r="BM176" s="55">
        <f t="shared" si="73"/>
        <v>84600460</v>
      </c>
      <c r="BN176" s="56">
        <f t="shared" si="78"/>
        <v>94752515.2</v>
      </c>
      <c r="BO176" s="36"/>
      <c r="BP176" s="36"/>
      <c r="BQ176" s="36">
        <f>BO176*BP176</f>
        <v>0</v>
      </c>
      <c r="BR176" s="36">
        <f>IF(AT176="С НДС",BQ176*1.12,BQ176)</f>
        <v>0</v>
      </c>
      <c r="BS176" s="36"/>
      <c r="BT176" s="36"/>
      <c r="BU176" s="36">
        <f>BS176*BT176</f>
        <v>0</v>
      </c>
      <c r="BV176" s="36">
        <f>IF(AX176="С НДС",BU176*1.12,BU176)</f>
        <v>0</v>
      </c>
      <c r="BW176" s="36"/>
      <c r="BX176" s="36"/>
      <c r="BY176" s="36">
        <f>BW176*BX176</f>
        <v>0</v>
      </c>
      <c r="BZ176" s="36">
        <f>IF(BB176="С НДС",BY176*1.12,BY176)</f>
        <v>0</v>
      </c>
      <c r="CA176" s="36"/>
      <c r="CB176" s="36"/>
      <c r="CC176" s="36">
        <f>CA176*CB176</f>
        <v>0</v>
      </c>
      <c r="CD176" s="36">
        <f>IF(BF176="С НДС",CC176*1.12,CC176)</f>
        <v>0</v>
      </c>
      <c r="CE176" s="36"/>
      <c r="CF176" s="36"/>
      <c r="CG176" s="36">
        <f>CE176*CF176</f>
        <v>0</v>
      </c>
      <c r="CH176" s="36">
        <f>IF(BJ176="С НДС",CG176*1.12,CG176)</f>
        <v>0</v>
      </c>
      <c r="CI176" s="36"/>
      <c r="CJ176" s="36"/>
      <c r="CK176" s="36">
        <f>CI176*CJ176</f>
        <v>0</v>
      </c>
      <c r="CL176" s="36">
        <f>IF(BN176="С НДС",CK176*1.12,CK176)</f>
        <v>0</v>
      </c>
      <c r="CM176" s="36"/>
      <c r="CN176" s="36"/>
      <c r="CO176" s="36">
        <f>CM176*CN176</f>
        <v>0</v>
      </c>
      <c r="CP176" s="36">
        <f>IF(BR176="С НДС",CO176*1.12,CO176)</f>
        <v>0</v>
      </c>
      <c r="CQ176" s="36"/>
      <c r="CR176" s="36"/>
      <c r="CS176" s="36">
        <f>CQ176*CR176</f>
        <v>0</v>
      </c>
      <c r="CT176" s="36">
        <f>IF(BV176="С НДС",CS176*1.12,CS176)</f>
        <v>0</v>
      </c>
      <c r="CU176" s="36"/>
      <c r="CV176" s="36"/>
      <c r="CW176" s="36">
        <f>CU176*CV176</f>
        <v>0</v>
      </c>
      <c r="CX176" s="36">
        <f>IF(BZ176="С НДС",CW176*1.12,CW176)</f>
        <v>0</v>
      </c>
      <c r="CY176" s="36"/>
      <c r="CZ176" s="36"/>
      <c r="DA176" s="36">
        <f>CY176*CZ176</f>
        <v>0</v>
      </c>
      <c r="DB176" s="36">
        <f>IF(CD176="С НДС",DA176*1.12,DA176)</f>
        <v>0</v>
      </c>
      <c r="DC176" s="36"/>
      <c r="DD176" s="36"/>
      <c r="DE176" s="36">
        <f>DC176*DD176</f>
        <v>0</v>
      </c>
      <c r="DF176" s="36">
        <f>IF(CH176="С НДС",DE176*1.12,DE176)</f>
        <v>0</v>
      </c>
      <c r="DG176" s="36"/>
      <c r="DH176" s="36"/>
      <c r="DI176" s="36">
        <f>DG176*DH176</f>
        <v>0</v>
      </c>
      <c r="DJ176" s="36">
        <f>IF(CL176="С НДС",DI176*1.12,DI176)</f>
        <v>0</v>
      </c>
      <c r="DK176" s="36"/>
      <c r="DL176" s="36"/>
      <c r="DM176" s="36">
        <f>DK176*DL176</f>
        <v>0</v>
      </c>
      <c r="DN176" s="36">
        <f>IF(CP176="С НДС",DM176*1.12,DM176)</f>
        <v>0</v>
      </c>
      <c r="DO176" s="36"/>
      <c r="DP176" s="36"/>
      <c r="DQ176" s="36">
        <f>DO176*DP176</f>
        <v>0</v>
      </c>
      <c r="DR176" s="36">
        <f>IF(CT176="С НДС",DQ176*1.12,DQ176)</f>
        <v>0</v>
      </c>
      <c r="DS176" s="36"/>
      <c r="DT176" s="36"/>
      <c r="DU176" s="36">
        <f>DS176*DT176</f>
        <v>0</v>
      </c>
      <c r="DV176" s="36">
        <f>IF(CX176="С НДС",DU176*1.12,DU176)</f>
        <v>0</v>
      </c>
      <c r="DW176" s="36"/>
      <c r="DX176" s="36"/>
      <c r="DY176" s="36">
        <f>DW176*DX176</f>
        <v>0</v>
      </c>
      <c r="DZ176" s="36">
        <f>IF(DB176="С НДС",DY176*1.12,DY176)</f>
        <v>0</v>
      </c>
      <c r="EA176" s="36"/>
      <c r="EB176" s="36"/>
      <c r="EC176" s="36">
        <f>EA176*EB176</f>
        <v>0</v>
      </c>
      <c r="ED176" s="36">
        <f>IF(DF176="С НДС",EC176*1.12,EC176)</f>
        <v>0</v>
      </c>
      <c r="EE176" s="31">
        <f t="shared" si="113"/>
        <v>322126</v>
      </c>
      <c r="EF176" s="31">
        <v>0</v>
      </c>
      <c r="EG176" s="31">
        <v>0</v>
      </c>
      <c r="EH176" s="57" t="s">
        <v>1534</v>
      </c>
      <c r="EI176" s="45" t="s">
        <v>2067</v>
      </c>
      <c r="EJ176" s="57" t="s">
        <v>2068</v>
      </c>
      <c r="EK176" s="45"/>
      <c r="EL176" s="45"/>
      <c r="EM176" s="45"/>
      <c r="EN176" s="45"/>
      <c r="EO176" s="45"/>
      <c r="EP176" s="45"/>
      <c r="EQ176" s="45"/>
      <c r="ER176" s="45"/>
      <c r="ES176" s="45"/>
    </row>
    <row r="177" spans="1:149" ht="19.5" customHeight="1">
      <c r="A177" s="28"/>
      <c r="B177" s="45" t="s">
        <v>1776</v>
      </c>
      <c r="C177" s="45"/>
      <c r="D177" s="44" t="s">
        <v>2116</v>
      </c>
      <c r="E177" s="45" t="s">
        <v>1926</v>
      </c>
      <c r="F177" s="45" t="s">
        <v>1927</v>
      </c>
      <c r="G177" s="45" t="s">
        <v>1927</v>
      </c>
      <c r="H177" s="45" t="s">
        <v>857</v>
      </c>
      <c r="I177" s="45"/>
      <c r="J177" s="45"/>
      <c r="K177" s="45" t="s">
        <v>1660</v>
      </c>
      <c r="L177" s="45">
        <v>710000000</v>
      </c>
      <c r="M177" s="45" t="s">
        <v>1533</v>
      </c>
      <c r="N177" s="45" t="s">
        <v>2108</v>
      </c>
      <c r="O177" s="45" t="s">
        <v>359</v>
      </c>
      <c r="P177" s="45">
        <v>550000000</v>
      </c>
      <c r="Q177" s="45" t="s">
        <v>2078</v>
      </c>
      <c r="R177" s="45"/>
      <c r="S177" s="45" t="s">
        <v>1929</v>
      </c>
      <c r="T177" s="45"/>
      <c r="U177" s="45"/>
      <c r="V177" s="45">
        <v>0</v>
      </c>
      <c r="W177" s="45">
        <v>0</v>
      </c>
      <c r="X177" s="45">
        <v>100</v>
      </c>
      <c r="Y177" s="45" t="s">
        <v>1930</v>
      </c>
      <c r="Z177" s="45" t="s">
        <v>888</v>
      </c>
      <c r="AA177" s="54">
        <v>11303</v>
      </c>
      <c r="AB177" s="55">
        <v>2495</v>
      </c>
      <c r="AC177" s="55">
        <f>AA177*AB177</f>
        <v>28200985</v>
      </c>
      <c r="AD177" s="56">
        <f>AC177*1.12</f>
        <v>31585103.200000003</v>
      </c>
      <c r="AE177" s="54">
        <v>33908</v>
      </c>
      <c r="AF177" s="55">
        <v>2495</v>
      </c>
      <c r="AG177" s="55">
        <f>AE177*AF177</f>
        <v>84600460</v>
      </c>
      <c r="AH177" s="56">
        <f>AG177*1.12</f>
        <v>94752515.2</v>
      </c>
      <c r="AI177" s="54">
        <v>33908</v>
      </c>
      <c r="AJ177" s="55">
        <v>2495</v>
      </c>
      <c r="AK177" s="55">
        <f>AI177*AJ177</f>
        <v>84600460</v>
      </c>
      <c r="AL177" s="56">
        <f>AK177*1.12</f>
        <v>94752515.2</v>
      </c>
      <c r="AM177" s="54">
        <v>33908</v>
      </c>
      <c r="AN177" s="55">
        <v>2495</v>
      </c>
      <c r="AO177" s="55">
        <f>AM177*AN177</f>
        <v>84600460</v>
      </c>
      <c r="AP177" s="56">
        <f>AO177*1.12</f>
        <v>94752515.2</v>
      </c>
      <c r="AQ177" s="54">
        <v>33908</v>
      </c>
      <c r="AR177" s="55">
        <v>2495</v>
      </c>
      <c r="AS177" s="55">
        <f>AQ177*AR177</f>
        <v>84600460</v>
      </c>
      <c r="AT177" s="56">
        <f>AS177*1.12</f>
        <v>94752515.2</v>
      </c>
      <c r="AU177" s="54">
        <v>33908</v>
      </c>
      <c r="AV177" s="55">
        <v>2495</v>
      </c>
      <c r="AW177" s="55">
        <f>AU177*AV177</f>
        <v>84600460</v>
      </c>
      <c r="AX177" s="56">
        <f>AW177*1.12</f>
        <v>94752515.2</v>
      </c>
      <c r="AY177" s="54">
        <v>33908</v>
      </c>
      <c r="AZ177" s="55">
        <v>2495</v>
      </c>
      <c r="BA177" s="55">
        <f>AY177*AZ177</f>
        <v>84600460</v>
      </c>
      <c r="BB177" s="56">
        <f>BA177*1.12</f>
        <v>94752515.2</v>
      </c>
      <c r="BC177" s="54">
        <v>33908</v>
      </c>
      <c r="BD177" s="55">
        <v>2495</v>
      </c>
      <c r="BE177" s="55">
        <f>BC177*BD177</f>
        <v>84600460</v>
      </c>
      <c r="BF177" s="56">
        <f>BE177*1.12</f>
        <v>94752515.2</v>
      </c>
      <c r="BG177" s="54">
        <v>33908</v>
      </c>
      <c r="BH177" s="55">
        <v>2495</v>
      </c>
      <c r="BI177" s="55">
        <f>BG177*BH177</f>
        <v>84600460</v>
      </c>
      <c r="BJ177" s="56">
        <f>BI177*1.12</f>
        <v>94752515.2</v>
      </c>
      <c r="BK177" s="54">
        <v>33908</v>
      </c>
      <c r="BL177" s="55">
        <v>2495</v>
      </c>
      <c r="BM177" s="55">
        <f>BK177*BL177</f>
        <v>84600460</v>
      </c>
      <c r="BN177" s="56">
        <f>BM177*1.12</f>
        <v>94752515.2</v>
      </c>
      <c r="BO177" s="36"/>
      <c r="BP177" s="36"/>
      <c r="BQ177" s="36">
        <f>BO177*BP177</f>
        <v>0</v>
      </c>
      <c r="BR177" s="36">
        <f>IF(AT177="С НДС",BQ177*1.12,BQ177)</f>
        <v>0</v>
      </c>
      <c r="BS177" s="36"/>
      <c r="BT177" s="36"/>
      <c r="BU177" s="36">
        <f>BS177*BT177</f>
        <v>0</v>
      </c>
      <c r="BV177" s="36">
        <f>IF(AX177="С НДС",BU177*1.12,BU177)</f>
        <v>0</v>
      </c>
      <c r="BW177" s="36"/>
      <c r="BX177" s="36"/>
      <c r="BY177" s="36">
        <f>BW177*BX177</f>
        <v>0</v>
      </c>
      <c r="BZ177" s="36">
        <f>IF(BB177="С НДС",BY177*1.12,BY177)</f>
        <v>0</v>
      </c>
      <c r="CA177" s="36"/>
      <c r="CB177" s="36"/>
      <c r="CC177" s="36">
        <f>CA177*CB177</f>
        <v>0</v>
      </c>
      <c r="CD177" s="36">
        <f>IF(BF177="С НДС",CC177*1.12,CC177)</f>
        <v>0</v>
      </c>
      <c r="CE177" s="36"/>
      <c r="CF177" s="36"/>
      <c r="CG177" s="36">
        <f>CE177*CF177</f>
        <v>0</v>
      </c>
      <c r="CH177" s="36">
        <f>IF(BJ177="С НДС",CG177*1.12,CG177)</f>
        <v>0</v>
      </c>
      <c r="CI177" s="36"/>
      <c r="CJ177" s="36"/>
      <c r="CK177" s="36">
        <f>CI177*CJ177</f>
        <v>0</v>
      </c>
      <c r="CL177" s="36">
        <f>IF(BN177="С НДС",CK177*1.12,CK177)</f>
        <v>0</v>
      </c>
      <c r="CM177" s="36"/>
      <c r="CN177" s="36"/>
      <c r="CO177" s="36">
        <f>CM177*CN177</f>
        <v>0</v>
      </c>
      <c r="CP177" s="36">
        <f>IF(BR177="С НДС",CO177*1.12,CO177)</f>
        <v>0</v>
      </c>
      <c r="CQ177" s="36"/>
      <c r="CR177" s="36"/>
      <c r="CS177" s="36">
        <f>CQ177*CR177</f>
        <v>0</v>
      </c>
      <c r="CT177" s="36">
        <f>IF(BV177="С НДС",CS177*1.12,CS177)</f>
        <v>0</v>
      </c>
      <c r="CU177" s="36"/>
      <c r="CV177" s="36"/>
      <c r="CW177" s="36">
        <f>CU177*CV177</f>
        <v>0</v>
      </c>
      <c r="CX177" s="36">
        <f>IF(BZ177="С НДС",CW177*1.12,CW177)</f>
        <v>0</v>
      </c>
      <c r="CY177" s="36"/>
      <c r="CZ177" s="36"/>
      <c r="DA177" s="36">
        <f>CY177*CZ177</f>
        <v>0</v>
      </c>
      <c r="DB177" s="36">
        <f>IF(CD177="С НДС",DA177*1.12,DA177)</f>
        <v>0</v>
      </c>
      <c r="DC177" s="36"/>
      <c r="DD177" s="36"/>
      <c r="DE177" s="36">
        <f>DC177*DD177</f>
        <v>0</v>
      </c>
      <c r="DF177" s="36">
        <f>IF(CH177="С НДС",DE177*1.12,DE177)</f>
        <v>0</v>
      </c>
      <c r="DG177" s="36"/>
      <c r="DH177" s="36"/>
      <c r="DI177" s="36">
        <f>DG177*DH177</f>
        <v>0</v>
      </c>
      <c r="DJ177" s="36">
        <f>IF(CL177="С НДС",DI177*1.12,DI177)</f>
        <v>0</v>
      </c>
      <c r="DK177" s="36"/>
      <c r="DL177" s="36"/>
      <c r="DM177" s="36">
        <f>DK177*DL177</f>
        <v>0</v>
      </c>
      <c r="DN177" s="36">
        <f>IF(CP177="С НДС",DM177*1.12,DM177)</f>
        <v>0</v>
      </c>
      <c r="DO177" s="36"/>
      <c r="DP177" s="36"/>
      <c r="DQ177" s="36">
        <f>DO177*DP177</f>
        <v>0</v>
      </c>
      <c r="DR177" s="36">
        <f>IF(CT177="С НДС",DQ177*1.12,DQ177)</f>
        <v>0</v>
      </c>
      <c r="DS177" s="36"/>
      <c r="DT177" s="36"/>
      <c r="DU177" s="36">
        <f>DS177*DT177</f>
        <v>0</v>
      </c>
      <c r="DV177" s="36">
        <f>IF(CX177="С НДС",DU177*1.12,DU177)</f>
        <v>0</v>
      </c>
      <c r="DW177" s="36"/>
      <c r="DX177" s="36"/>
      <c r="DY177" s="36">
        <f>DW177*DX177</f>
        <v>0</v>
      </c>
      <c r="DZ177" s="36">
        <f>IF(DB177="С НДС",DY177*1.12,DY177)</f>
        <v>0</v>
      </c>
      <c r="EA177" s="36"/>
      <c r="EB177" s="36"/>
      <c r="EC177" s="36">
        <f>EA177*EB177</f>
        <v>0</v>
      </c>
      <c r="ED177" s="36">
        <f>IF(DF177="С НДС",EC177*1.12,EC177)</f>
        <v>0</v>
      </c>
      <c r="EE177" s="31">
        <f>AA177+AE177+AI177+AM177+AQ177+AU177+AY177+BC177+BG177+BK177+BO177+BS177+BW177+CA177+CE177+CI177+CM177+CQ177+CU177+CY177+DC177+DG177+DK177+DO177+DS177+DW177+EA177</f>
        <v>316475</v>
      </c>
      <c r="EF177" s="31">
        <f>AC177+AG177+AK177+AO177+AS177+AW177+BA177+BE177+BI177+BM177</f>
        <v>789605125</v>
      </c>
      <c r="EG177" s="31">
        <f>IF(Z177="С НДС",EF177*1.12,EF177)</f>
        <v>884357740.0000001</v>
      </c>
      <c r="EH177" s="57" t="s">
        <v>1534</v>
      </c>
      <c r="EI177" s="45" t="s">
        <v>2067</v>
      </c>
      <c r="EJ177" s="57" t="s">
        <v>2068</v>
      </c>
      <c r="EK177" s="45"/>
      <c r="EL177" s="45"/>
      <c r="EM177" s="45"/>
      <c r="EN177" s="45"/>
      <c r="EO177" s="45"/>
      <c r="EP177" s="45"/>
      <c r="EQ177" s="45"/>
      <c r="ER177" s="45"/>
      <c r="ES177" s="45"/>
    </row>
    <row r="178" spans="1:149" ht="19.5" customHeight="1">
      <c r="A178" s="28"/>
      <c r="B178" s="63" t="s">
        <v>1593</v>
      </c>
      <c r="C178" s="63"/>
      <c r="D178" s="33" t="s">
        <v>1935</v>
      </c>
      <c r="E178" s="63" t="s">
        <v>1926</v>
      </c>
      <c r="F178" s="63" t="s">
        <v>1927</v>
      </c>
      <c r="G178" s="63" t="s">
        <v>1927</v>
      </c>
      <c r="H178" s="63" t="s">
        <v>857</v>
      </c>
      <c r="I178" s="63"/>
      <c r="J178" s="63"/>
      <c r="K178" s="63">
        <v>100</v>
      </c>
      <c r="L178" s="63">
        <v>710000000</v>
      </c>
      <c r="M178" s="63" t="s">
        <v>1750</v>
      </c>
      <c r="N178" s="63" t="s">
        <v>1918</v>
      </c>
      <c r="O178" s="63" t="s">
        <v>359</v>
      </c>
      <c r="P178" s="63">
        <v>470000000</v>
      </c>
      <c r="Q178" s="63" t="s">
        <v>1936</v>
      </c>
      <c r="R178" s="63"/>
      <c r="S178" s="63" t="s">
        <v>1929</v>
      </c>
      <c r="T178" s="63"/>
      <c r="U178" s="63"/>
      <c r="V178" s="63">
        <v>0</v>
      </c>
      <c r="W178" s="63">
        <v>0</v>
      </c>
      <c r="X178" s="63">
        <v>100</v>
      </c>
      <c r="Y178" s="63" t="s">
        <v>1930</v>
      </c>
      <c r="Z178" s="63" t="s">
        <v>888</v>
      </c>
      <c r="AA178" s="35">
        <v>6909</v>
      </c>
      <c r="AB178" s="36">
        <v>1656</v>
      </c>
      <c r="AC178" s="36">
        <f t="shared" si="59"/>
        <v>11441304</v>
      </c>
      <c r="AD178" s="31">
        <f t="shared" si="60"/>
        <v>12814260.48</v>
      </c>
      <c r="AE178" s="35">
        <v>13818</v>
      </c>
      <c r="AF178" s="36">
        <v>1656</v>
      </c>
      <c r="AG178" s="36">
        <f t="shared" si="61"/>
        <v>22882608</v>
      </c>
      <c r="AH178" s="31">
        <f t="shared" si="65"/>
        <v>25628520.96</v>
      </c>
      <c r="AI178" s="35">
        <v>13818</v>
      </c>
      <c r="AJ178" s="36">
        <v>1656</v>
      </c>
      <c r="AK178" s="36">
        <f t="shared" si="62"/>
        <v>22882608</v>
      </c>
      <c r="AL178" s="31">
        <f t="shared" si="66"/>
        <v>25628520.96</v>
      </c>
      <c r="AM178" s="35">
        <v>13818</v>
      </c>
      <c r="AN178" s="36">
        <v>1656</v>
      </c>
      <c r="AO178" s="36">
        <f t="shared" si="63"/>
        <v>22882608</v>
      </c>
      <c r="AP178" s="31">
        <f t="shared" si="67"/>
        <v>25628520.96</v>
      </c>
      <c r="AQ178" s="35">
        <v>13818</v>
      </c>
      <c r="AR178" s="36">
        <v>1656</v>
      </c>
      <c r="AS178" s="36">
        <f t="shared" si="64"/>
        <v>22882608</v>
      </c>
      <c r="AT178" s="31">
        <f t="shared" si="68"/>
        <v>25628520.96</v>
      </c>
      <c r="AU178" s="35">
        <v>13818</v>
      </c>
      <c r="AV178" s="36">
        <v>1656</v>
      </c>
      <c r="AW178" s="36">
        <f t="shared" si="69"/>
        <v>22882608</v>
      </c>
      <c r="AX178" s="31">
        <f t="shared" si="74"/>
        <v>25628520.96</v>
      </c>
      <c r="AY178" s="35">
        <v>13818</v>
      </c>
      <c r="AZ178" s="36">
        <v>1656</v>
      </c>
      <c r="BA178" s="36">
        <f t="shared" si="70"/>
        <v>22882608</v>
      </c>
      <c r="BB178" s="31">
        <f t="shared" si="75"/>
        <v>25628520.96</v>
      </c>
      <c r="BC178" s="35">
        <v>13818</v>
      </c>
      <c r="BD178" s="36">
        <v>1656</v>
      </c>
      <c r="BE178" s="36">
        <f t="shared" si="71"/>
        <v>22882608</v>
      </c>
      <c r="BF178" s="31">
        <f t="shared" si="76"/>
        <v>25628520.96</v>
      </c>
      <c r="BG178" s="35">
        <v>13818</v>
      </c>
      <c r="BH178" s="36">
        <v>1656</v>
      </c>
      <c r="BI178" s="36">
        <f t="shared" si="72"/>
        <v>22882608</v>
      </c>
      <c r="BJ178" s="31">
        <f t="shared" si="77"/>
        <v>25628520.96</v>
      </c>
      <c r="BK178" s="35">
        <v>13818</v>
      </c>
      <c r="BL178" s="36">
        <v>1656</v>
      </c>
      <c r="BM178" s="36">
        <f t="shared" si="73"/>
        <v>22882608</v>
      </c>
      <c r="BN178" s="31">
        <f t="shared" si="78"/>
        <v>25628520.96</v>
      </c>
      <c r="BO178" s="36"/>
      <c r="BP178" s="36"/>
      <c r="BQ178" s="36">
        <f t="shared" si="79"/>
        <v>0</v>
      </c>
      <c r="BR178" s="36">
        <f t="shared" si="80"/>
        <v>0</v>
      </c>
      <c r="BS178" s="36"/>
      <c r="BT178" s="36"/>
      <c r="BU178" s="36">
        <f t="shared" si="81"/>
        <v>0</v>
      </c>
      <c r="BV178" s="36">
        <f t="shared" si="82"/>
        <v>0</v>
      </c>
      <c r="BW178" s="36"/>
      <c r="BX178" s="36"/>
      <c r="BY178" s="36">
        <f t="shared" si="83"/>
        <v>0</v>
      </c>
      <c r="BZ178" s="36">
        <f t="shared" si="84"/>
        <v>0</v>
      </c>
      <c r="CA178" s="36"/>
      <c r="CB178" s="36"/>
      <c r="CC178" s="36">
        <f t="shared" si="85"/>
        <v>0</v>
      </c>
      <c r="CD178" s="36">
        <f t="shared" si="86"/>
        <v>0</v>
      </c>
      <c r="CE178" s="36"/>
      <c r="CF178" s="36"/>
      <c r="CG178" s="36">
        <f t="shared" si="87"/>
        <v>0</v>
      </c>
      <c r="CH178" s="36">
        <f t="shared" si="88"/>
        <v>0</v>
      </c>
      <c r="CI178" s="36"/>
      <c r="CJ178" s="36"/>
      <c r="CK178" s="36">
        <f t="shared" si="89"/>
        <v>0</v>
      </c>
      <c r="CL178" s="36">
        <f t="shared" si="90"/>
        <v>0</v>
      </c>
      <c r="CM178" s="36"/>
      <c r="CN178" s="36"/>
      <c r="CO178" s="36">
        <f t="shared" si="91"/>
        <v>0</v>
      </c>
      <c r="CP178" s="36">
        <f t="shared" si="92"/>
        <v>0</v>
      </c>
      <c r="CQ178" s="36"/>
      <c r="CR178" s="36"/>
      <c r="CS178" s="36">
        <f t="shared" si="93"/>
        <v>0</v>
      </c>
      <c r="CT178" s="36">
        <f t="shared" si="94"/>
        <v>0</v>
      </c>
      <c r="CU178" s="36"/>
      <c r="CV178" s="36"/>
      <c r="CW178" s="36">
        <f t="shared" si="95"/>
        <v>0</v>
      </c>
      <c r="CX178" s="36">
        <f t="shared" si="96"/>
        <v>0</v>
      </c>
      <c r="CY178" s="36"/>
      <c r="CZ178" s="36"/>
      <c r="DA178" s="36">
        <f t="shared" si="97"/>
        <v>0</v>
      </c>
      <c r="DB178" s="36">
        <f t="shared" si="98"/>
        <v>0</v>
      </c>
      <c r="DC178" s="36"/>
      <c r="DD178" s="36"/>
      <c r="DE178" s="36">
        <f t="shared" si="99"/>
        <v>0</v>
      </c>
      <c r="DF178" s="36">
        <f t="shared" si="100"/>
        <v>0</v>
      </c>
      <c r="DG178" s="36"/>
      <c r="DH178" s="36"/>
      <c r="DI178" s="36">
        <f t="shared" si="101"/>
        <v>0</v>
      </c>
      <c r="DJ178" s="36">
        <f t="shared" si="102"/>
        <v>0</v>
      </c>
      <c r="DK178" s="36"/>
      <c r="DL178" s="36"/>
      <c r="DM178" s="36">
        <f t="shared" si="103"/>
        <v>0</v>
      </c>
      <c r="DN178" s="36">
        <f t="shared" si="104"/>
        <v>0</v>
      </c>
      <c r="DO178" s="36"/>
      <c r="DP178" s="36"/>
      <c r="DQ178" s="36">
        <f t="shared" si="105"/>
        <v>0</v>
      </c>
      <c r="DR178" s="36">
        <f t="shared" si="106"/>
        <v>0</v>
      </c>
      <c r="DS178" s="36"/>
      <c r="DT178" s="36"/>
      <c r="DU178" s="36">
        <f t="shared" si="107"/>
        <v>0</v>
      </c>
      <c r="DV178" s="36">
        <f t="shared" si="108"/>
        <v>0</v>
      </c>
      <c r="DW178" s="36"/>
      <c r="DX178" s="36"/>
      <c r="DY178" s="36">
        <f t="shared" si="109"/>
        <v>0</v>
      </c>
      <c r="DZ178" s="36">
        <f t="shared" si="110"/>
        <v>0</v>
      </c>
      <c r="EA178" s="36"/>
      <c r="EB178" s="36"/>
      <c r="EC178" s="36">
        <f t="shared" si="111"/>
        <v>0</v>
      </c>
      <c r="ED178" s="36">
        <f t="shared" si="112"/>
        <v>0</v>
      </c>
      <c r="EE178" s="31">
        <f t="shared" si="113"/>
        <v>131271</v>
      </c>
      <c r="EF178" s="31">
        <v>0</v>
      </c>
      <c r="EG178" s="31">
        <v>0</v>
      </c>
      <c r="EH178" s="37" t="s">
        <v>1534</v>
      </c>
      <c r="EI178" s="63" t="s">
        <v>2067</v>
      </c>
      <c r="EJ178" s="37" t="s">
        <v>2068</v>
      </c>
      <c r="EK178" s="87"/>
      <c r="EL178" s="87"/>
      <c r="EM178" s="87"/>
      <c r="EN178" s="87"/>
      <c r="EO178" s="87"/>
      <c r="EP178" s="87"/>
      <c r="EQ178" s="87"/>
      <c r="ER178" s="87"/>
      <c r="ES178" s="87"/>
    </row>
    <row r="179" spans="1:149" ht="19.5" customHeight="1">
      <c r="A179" s="28"/>
      <c r="B179" s="45" t="s">
        <v>1776</v>
      </c>
      <c r="C179" s="45"/>
      <c r="D179" s="44" t="s">
        <v>2079</v>
      </c>
      <c r="E179" s="45" t="s">
        <v>1926</v>
      </c>
      <c r="F179" s="45" t="s">
        <v>1927</v>
      </c>
      <c r="G179" s="45" t="s">
        <v>1927</v>
      </c>
      <c r="H179" s="45" t="s">
        <v>857</v>
      </c>
      <c r="I179" s="45"/>
      <c r="J179" s="45"/>
      <c r="K179" s="45" t="s">
        <v>1660</v>
      </c>
      <c r="L179" s="45">
        <v>710000000</v>
      </c>
      <c r="M179" s="45" t="s">
        <v>1533</v>
      </c>
      <c r="N179" s="45" t="s">
        <v>1918</v>
      </c>
      <c r="O179" s="45" t="s">
        <v>359</v>
      </c>
      <c r="P179" s="45">
        <v>350000000</v>
      </c>
      <c r="Q179" s="45" t="s">
        <v>2080</v>
      </c>
      <c r="R179" s="45"/>
      <c r="S179" s="45" t="s">
        <v>1929</v>
      </c>
      <c r="T179" s="45"/>
      <c r="U179" s="45"/>
      <c r="V179" s="45">
        <v>0</v>
      </c>
      <c r="W179" s="45">
        <v>0</v>
      </c>
      <c r="X179" s="45">
        <v>100</v>
      </c>
      <c r="Y179" s="45" t="s">
        <v>1930</v>
      </c>
      <c r="Z179" s="45" t="s">
        <v>888</v>
      </c>
      <c r="AA179" s="54">
        <v>37684</v>
      </c>
      <c r="AB179" s="55">
        <v>2495</v>
      </c>
      <c r="AC179" s="55">
        <f t="shared" si="59"/>
        <v>94021580</v>
      </c>
      <c r="AD179" s="56">
        <f>AC179*1.12</f>
        <v>105304169.60000001</v>
      </c>
      <c r="AE179" s="54">
        <v>75368</v>
      </c>
      <c r="AF179" s="55">
        <v>2495</v>
      </c>
      <c r="AG179" s="55">
        <f t="shared" si="61"/>
        <v>188043160</v>
      </c>
      <c r="AH179" s="56">
        <f t="shared" si="65"/>
        <v>210608339.20000002</v>
      </c>
      <c r="AI179" s="54">
        <v>75368</v>
      </c>
      <c r="AJ179" s="55">
        <v>2495</v>
      </c>
      <c r="AK179" s="55">
        <f t="shared" si="62"/>
        <v>188043160</v>
      </c>
      <c r="AL179" s="56">
        <f t="shared" si="66"/>
        <v>210608339.20000002</v>
      </c>
      <c r="AM179" s="54">
        <v>75368</v>
      </c>
      <c r="AN179" s="55">
        <v>2495</v>
      </c>
      <c r="AO179" s="55">
        <f t="shared" si="63"/>
        <v>188043160</v>
      </c>
      <c r="AP179" s="56">
        <f t="shared" si="67"/>
        <v>210608339.20000002</v>
      </c>
      <c r="AQ179" s="54">
        <v>75368</v>
      </c>
      <c r="AR179" s="55">
        <v>2495</v>
      </c>
      <c r="AS179" s="55">
        <f t="shared" si="64"/>
        <v>188043160</v>
      </c>
      <c r="AT179" s="56">
        <f t="shared" si="68"/>
        <v>210608339.20000002</v>
      </c>
      <c r="AU179" s="54">
        <v>75368</v>
      </c>
      <c r="AV179" s="55">
        <v>2495</v>
      </c>
      <c r="AW179" s="55">
        <f t="shared" si="69"/>
        <v>188043160</v>
      </c>
      <c r="AX179" s="56">
        <f t="shared" si="74"/>
        <v>210608339.20000002</v>
      </c>
      <c r="AY179" s="54">
        <v>75368</v>
      </c>
      <c r="AZ179" s="55">
        <v>2495</v>
      </c>
      <c r="BA179" s="55">
        <f t="shared" si="70"/>
        <v>188043160</v>
      </c>
      <c r="BB179" s="56">
        <f t="shared" si="75"/>
        <v>210608339.20000002</v>
      </c>
      <c r="BC179" s="54">
        <v>75368</v>
      </c>
      <c r="BD179" s="55">
        <v>2495</v>
      </c>
      <c r="BE179" s="55">
        <f t="shared" si="71"/>
        <v>188043160</v>
      </c>
      <c r="BF179" s="56">
        <f t="shared" si="76"/>
        <v>210608339.20000002</v>
      </c>
      <c r="BG179" s="54">
        <v>75368</v>
      </c>
      <c r="BH179" s="55">
        <v>2495</v>
      </c>
      <c r="BI179" s="55">
        <f t="shared" si="72"/>
        <v>188043160</v>
      </c>
      <c r="BJ179" s="56">
        <f t="shared" si="77"/>
        <v>210608339.20000002</v>
      </c>
      <c r="BK179" s="54">
        <v>75368</v>
      </c>
      <c r="BL179" s="55">
        <v>2495</v>
      </c>
      <c r="BM179" s="55">
        <f t="shared" si="73"/>
        <v>188043160</v>
      </c>
      <c r="BN179" s="56">
        <f t="shared" si="78"/>
        <v>210608339.20000002</v>
      </c>
      <c r="BO179" s="36"/>
      <c r="BP179" s="36"/>
      <c r="BQ179" s="36">
        <f t="shared" si="79"/>
        <v>0</v>
      </c>
      <c r="BR179" s="36">
        <f t="shared" si="80"/>
        <v>0</v>
      </c>
      <c r="BS179" s="36"/>
      <c r="BT179" s="36"/>
      <c r="BU179" s="36">
        <f t="shared" si="81"/>
        <v>0</v>
      </c>
      <c r="BV179" s="36">
        <f t="shared" si="82"/>
        <v>0</v>
      </c>
      <c r="BW179" s="36"/>
      <c r="BX179" s="36"/>
      <c r="BY179" s="36">
        <f t="shared" si="83"/>
        <v>0</v>
      </c>
      <c r="BZ179" s="36">
        <f t="shared" si="84"/>
        <v>0</v>
      </c>
      <c r="CA179" s="36"/>
      <c r="CB179" s="36"/>
      <c r="CC179" s="36">
        <f t="shared" si="85"/>
        <v>0</v>
      </c>
      <c r="CD179" s="36">
        <f t="shared" si="86"/>
        <v>0</v>
      </c>
      <c r="CE179" s="36"/>
      <c r="CF179" s="36"/>
      <c r="CG179" s="36">
        <f t="shared" si="87"/>
        <v>0</v>
      </c>
      <c r="CH179" s="36">
        <f t="shared" si="88"/>
        <v>0</v>
      </c>
      <c r="CI179" s="36"/>
      <c r="CJ179" s="36"/>
      <c r="CK179" s="36">
        <f t="shared" si="89"/>
        <v>0</v>
      </c>
      <c r="CL179" s="36">
        <f t="shared" si="90"/>
        <v>0</v>
      </c>
      <c r="CM179" s="36"/>
      <c r="CN179" s="36"/>
      <c r="CO179" s="36">
        <f t="shared" si="91"/>
        <v>0</v>
      </c>
      <c r="CP179" s="36">
        <f t="shared" si="92"/>
        <v>0</v>
      </c>
      <c r="CQ179" s="36"/>
      <c r="CR179" s="36"/>
      <c r="CS179" s="36">
        <f t="shared" si="93"/>
        <v>0</v>
      </c>
      <c r="CT179" s="36">
        <f t="shared" si="94"/>
        <v>0</v>
      </c>
      <c r="CU179" s="36"/>
      <c r="CV179" s="36"/>
      <c r="CW179" s="36">
        <f t="shared" si="95"/>
        <v>0</v>
      </c>
      <c r="CX179" s="36">
        <f t="shared" si="96"/>
        <v>0</v>
      </c>
      <c r="CY179" s="36"/>
      <c r="CZ179" s="36"/>
      <c r="DA179" s="36">
        <f t="shared" si="97"/>
        <v>0</v>
      </c>
      <c r="DB179" s="36">
        <f t="shared" si="98"/>
        <v>0</v>
      </c>
      <c r="DC179" s="36"/>
      <c r="DD179" s="36"/>
      <c r="DE179" s="36">
        <f t="shared" si="99"/>
        <v>0</v>
      </c>
      <c r="DF179" s="36">
        <f t="shared" si="100"/>
        <v>0</v>
      </c>
      <c r="DG179" s="36"/>
      <c r="DH179" s="36"/>
      <c r="DI179" s="36">
        <f t="shared" si="101"/>
        <v>0</v>
      </c>
      <c r="DJ179" s="36">
        <f t="shared" si="102"/>
        <v>0</v>
      </c>
      <c r="DK179" s="36"/>
      <c r="DL179" s="36"/>
      <c r="DM179" s="36">
        <f t="shared" si="103"/>
        <v>0</v>
      </c>
      <c r="DN179" s="36">
        <f t="shared" si="104"/>
        <v>0</v>
      </c>
      <c r="DO179" s="36"/>
      <c r="DP179" s="36"/>
      <c r="DQ179" s="36">
        <f t="shared" si="105"/>
        <v>0</v>
      </c>
      <c r="DR179" s="36">
        <f t="shared" si="106"/>
        <v>0</v>
      </c>
      <c r="DS179" s="36"/>
      <c r="DT179" s="36"/>
      <c r="DU179" s="36">
        <f t="shared" si="107"/>
        <v>0</v>
      </c>
      <c r="DV179" s="36">
        <f t="shared" si="108"/>
        <v>0</v>
      </c>
      <c r="DW179" s="36"/>
      <c r="DX179" s="36"/>
      <c r="DY179" s="36">
        <f t="shared" si="109"/>
        <v>0</v>
      </c>
      <c r="DZ179" s="36">
        <f t="shared" si="110"/>
        <v>0</v>
      </c>
      <c r="EA179" s="36"/>
      <c r="EB179" s="36"/>
      <c r="EC179" s="36">
        <f t="shared" si="111"/>
        <v>0</v>
      </c>
      <c r="ED179" s="36">
        <f t="shared" si="112"/>
        <v>0</v>
      </c>
      <c r="EE179" s="31">
        <f>AA179+AE179+AI179+AM179+AQ179+AU179+AY179+BC179+BG179+BK179+BO179+BS179+BW179+CA179+CE179+CI179+CM179+CQ179+CU179+CY179+DC179+DG179+DK179+DO179+DS179+DW179+EA179</f>
        <v>715996</v>
      </c>
      <c r="EF179" s="31">
        <v>0</v>
      </c>
      <c r="EG179" s="31">
        <v>0</v>
      </c>
      <c r="EH179" s="57" t="s">
        <v>1534</v>
      </c>
      <c r="EI179" s="45" t="s">
        <v>2067</v>
      </c>
      <c r="EJ179" s="57" t="s">
        <v>2068</v>
      </c>
      <c r="EK179" s="45"/>
      <c r="EL179" s="45"/>
      <c r="EM179" s="45"/>
      <c r="EN179" s="45"/>
      <c r="EO179" s="45"/>
      <c r="EP179" s="45"/>
      <c r="EQ179" s="45"/>
      <c r="ER179" s="45"/>
      <c r="ES179" s="45"/>
    </row>
    <row r="180" spans="1:149" ht="19.5" customHeight="1">
      <c r="A180" s="28"/>
      <c r="B180" s="45" t="s">
        <v>1776</v>
      </c>
      <c r="C180" s="45"/>
      <c r="D180" s="44" t="s">
        <v>2117</v>
      </c>
      <c r="E180" s="45" t="s">
        <v>1926</v>
      </c>
      <c r="F180" s="45" t="s">
        <v>1927</v>
      </c>
      <c r="G180" s="45" t="s">
        <v>1927</v>
      </c>
      <c r="H180" s="45" t="s">
        <v>857</v>
      </c>
      <c r="I180" s="45"/>
      <c r="J180" s="45"/>
      <c r="K180" s="45" t="s">
        <v>1660</v>
      </c>
      <c r="L180" s="45">
        <v>710000000</v>
      </c>
      <c r="M180" s="45" t="s">
        <v>1533</v>
      </c>
      <c r="N180" s="45" t="s">
        <v>2108</v>
      </c>
      <c r="O180" s="45" t="s">
        <v>359</v>
      </c>
      <c r="P180" s="45">
        <v>350000000</v>
      </c>
      <c r="Q180" s="45" t="s">
        <v>2080</v>
      </c>
      <c r="R180" s="45"/>
      <c r="S180" s="45" t="s">
        <v>1929</v>
      </c>
      <c r="T180" s="45"/>
      <c r="U180" s="45"/>
      <c r="V180" s="45">
        <v>0</v>
      </c>
      <c r="W180" s="45">
        <v>0</v>
      </c>
      <c r="X180" s="45">
        <v>100</v>
      </c>
      <c r="Y180" s="45" t="s">
        <v>1930</v>
      </c>
      <c r="Z180" s="45" t="s">
        <v>888</v>
      </c>
      <c r="AA180" s="54">
        <v>25123</v>
      </c>
      <c r="AB180" s="55">
        <v>2495</v>
      </c>
      <c r="AC180" s="55">
        <f>AA180*AB180</f>
        <v>62681885</v>
      </c>
      <c r="AD180" s="56">
        <f>AC180*1.12</f>
        <v>70203711.2</v>
      </c>
      <c r="AE180" s="54">
        <v>75368</v>
      </c>
      <c r="AF180" s="55">
        <v>2495</v>
      </c>
      <c r="AG180" s="55">
        <f>AE180*AF180</f>
        <v>188043160</v>
      </c>
      <c r="AH180" s="56">
        <f>AG180*1.12</f>
        <v>210608339.20000002</v>
      </c>
      <c r="AI180" s="54">
        <v>75368</v>
      </c>
      <c r="AJ180" s="55">
        <v>2495</v>
      </c>
      <c r="AK180" s="55">
        <f>AI180*AJ180</f>
        <v>188043160</v>
      </c>
      <c r="AL180" s="56">
        <f>AK180*1.12</f>
        <v>210608339.20000002</v>
      </c>
      <c r="AM180" s="54">
        <v>75368</v>
      </c>
      <c r="AN180" s="55">
        <v>2495</v>
      </c>
      <c r="AO180" s="55">
        <f>AM180*AN180</f>
        <v>188043160</v>
      </c>
      <c r="AP180" s="56">
        <f>AO180*1.12</f>
        <v>210608339.20000002</v>
      </c>
      <c r="AQ180" s="54">
        <v>75368</v>
      </c>
      <c r="AR180" s="55">
        <v>2495</v>
      </c>
      <c r="AS180" s="55">
        <f>AQ180*AR180</f>
        <v>188043160</v>
      </c>
      <c r="AT180" s="56">
        <f>AS180*1.12</f>
        <v>210608339.20000002</v>
      </c>
      <c r="AU180" s="54">
        <v>75368</v>
      </c>
      <c r="AV180" s="55">
        <v>2495</v>
      </c>
      <c r="AW180" s="55">
        <f>AU180*AV180</f>
        <v>188043160</v>
      </c>
      <c r="AX180" s="56">
        <f>AW180*1.12</f>
        <v>210608339.20000002</v>
      </c>
      <c r="AY180" s="54">
        <v>75368</v>
      </c>
      <c r="AZ180" s="55">
        <v>2495</v>
      </c>
      <c r="BA180" s="55">
        <f>AY180*AZ180</f>
        <v>188043160</v>
      </c>
      <c r="BB180" s="56">
        <f>BA180*1.12</f>
        <v>210608339.20000002</v>
      </c>
      <c r="BC180" s="54">
        <v>75368</v>
      </c>
      <c r="BD180" s="55">
        <v>2495</v>
      </c>
      <c r="BE180" s="55">
        <f>BC180*BD180</f>
        <v>188043160</v>
      </c>
      <c r="BF180" s="56">
        <f>BE180*1.12</f>
        <v>210608339.20000002</v>
      </c>
      <c r="BG180" s="54">
        <v>75368</v>
      </c>
      <c r="BH180" s="55">
        <v>2495</v>
      </c>
      <c r="BI180" s="55">
        <f>BG180*BH180</f>
        <v>188043160</v>
      </c>
      <c r="BJ180" s="56">
        <f>BI180*1.12</f>
        <v>210608339.20000002</v>
      </c>
      <c r="BK180" s="54">
        <v>75368</v>
      </c>
      <c r="BL180" s="55">
        <v>2495</v>
      </c>
      <c r="BM180" s="55">
        <f>BK180*BL180</f>
        <v>188043160</v>
      </c>
      <c r="BN180" s="56">
        <f>BM180*1.12</f>
        <v>210608339.20000002</v>
      </c>
      <c r="BO180" s="36"/>
      <c r="BP180" s="36"/>
      <c r="BQ180" s="36">
        <f>BO180*BP180</f>
        <v>0</v>
      </c>
      <c r="BR180" s="36">
        <f>IF(AT180="С НДС",BQ180*1.12,BQ180)</f>
        <v>0</v>
      </c>
      <c r="BS180" s="36"/>
      <c r="BT180" s="36"/>
      <c r="BU180" s="36">
        <f>BS180*BT180</f>
        <v>0</v>
      </c>
      <c r="BV180" s="36">
        <f>IF(AX180="С НДС",BU180*1.12,BU180)</f>
        <v>0</v>
      </c>
      <c r="BW180" s="36"/>
      <c r="BX180" s="36"/>
      <c r="BY180" s="36">
        <f>BW180*BX180</f>
        <v>0</v>
      </c>
      <c r="BZ180" s="36">
        <f>IF(BB180="С НДС",BY180*1.12,BY180)</f>
        <v>0</v>
      </c>
      <c r="CA180" s="36"/>
      <c r="CB180" s="36"/>
      <c r="CC180" s="36">
        <f>CA180*CB180</f>
        <v>0</v>
      </c>
      <c r="CD180" s="36">
        <f>IF(BF180="С НДС",CC180*1.12,CC180)</f>
        <v>0</v>
      </c>
      <c r="CE180" s="36"/>
      <c r="CF180" s="36"/>
      <c r="CG180" s="36">
        <f>CE180*CF180</f>
        <v>0</v>
      </c>
      <c r="CH180" s="36">
        <f>IF(BJ180="С НДС",CG180*1.12,CG180)</f>
        <v>0</v>
      </c>
      <c r="CI180" s="36"/>
      <c r="CJ180" s="36"/>
      <c r="CK180" s="36">
        <f>CI180*CJ180</f>
        <v>0</v>
      </c>
      <c r="CL180" s="36">
        <f>IF(BN180="С НДС",CK180*1.12,CK180)</f>
        <v>0</v>
      </c>
      <c r="CM180" s="36"/>
      <c r="CN180" s="36"/>
      <c r="CO180" s="36">
        <f>CM180*CN180</f>
        <v>0</v>
      </c>
      <c r="CP180" s="36">
        <f>IF(BR180="С НДС",CO180*1.12,CO180)</f>
        <v>0</v>
      </c>
      <c r="CQ180" s="36"/>
      <c r="CR180" s="36"/>
      <c r="CS180" s="36">
        <f>CQ180*CR180</f>
        <v>0</v>
      </c>
      <c r="CT180" s="36">
        <f>IF(BV180="С НДС",CS180*1.12,CS180)</f>
        <v>0</v>
      </c>
      <c r="CU180" s="36"/>
      <c r="CV180" s="36"/>
      <c r="CW180" s="36">
        <f>CU180*CV180</f>
        <v>0</v>
      </c>
      <c r="CX180" s="36">
        <f>IF(BZ180="С НДС",CW180*1.12,CW180)</f>
        <v>0</v>
      </c>
      <c r="CY180" s="36"/>
      <c r="CZ180" s="36"/>
      <c r="DA180" s="36">
        <f>CY180*CZ180</f>
        <v>0</v>
      </c>
      <c r="DB180" s="36">
        <f>IF(CD180="С НДС",DA180*1.12,DA180)</f>
        <v>0</v>
      </c>
      <c r="DC180" s="36"/>
      <c r="DD180" s="36"/>
      <c r="DE180" s="36">
        <f>DC180*DD180</f>
        <v>0</v>
      </c>
      <c r="DF180" s="36">
        <f>IF(CH180="С НДС",DE180*1.12,DE180)</f>
        <v>0</v>
      </c>
      <c r="DG180" s="36"/>
      <c r="DH180" s="36"/>
      <c r="DI180" s="36">
        <f>DG180*DH180</f>
        <v>0</v>
      </c>
      <c r="DJ180" s="36">
        <f>IF(CL180="С НДС",DI180*1.12,DI180)</f>
        <v>0</v>
      </c>
      <c r="DK180" s="36"/>
      <c r="DL180" s="36"/>
      <c r="DM180" s="36">
        <f>DK180*DL180</f>
        <v>0</v>
      </c>
      <c r="DN180" s="36">
        <f>IF(CP180="С НДС",DM180*1.12,DM180)</f>
        <v>0</v>
      </c>
      <c r="DO180" s="36"/>
      <c r="DP180" s="36"/>
      <c r="DQ180" s="36">
        <f>DO180*DP180</f>
        <v>0</v>
      </c>
      <c r="DR180" s="36">
        <f>IF(CT180="С НДС",DQ180*1.12,DQ180)</f>
        <v>0</v>
      </c>
      <c r="DS180" s="36"/>
      <c r="DT180" s="36"/>
      <c r="DU180" s="36">
        <f>DS180*DT180</f>
        <v>0</v>
      </c>
      <c r="DV180" s="36">
        <f>IF(CX180="С НДС",DU180*1.12,DU180)</f>
        <v>0</v>
      </c>
      <c r="DW180" s="36"/>
      <c r="DX180" s="36"/>
      <c r="DY180" s="36">
        <f>DW180*DX180</f>
        <v>0</v>
      </c>
      <c r="DZ180" s="36">
        <f>IF(DB180="С НДС",DY180*1.12,DY180)</f>
        <v>0</v>
      </c>
      <c r="EA180" s="36"/>
      <c r="EB180" s="36"/>
      <c r="EC180" s="36">
        <f>EA180*EB180</f>
        <v>0</v>
      </c>
      <c r="ED180" s="36">
        <f>IF(DF180="С НДС",EC180*1.12,EC180)</f>
        <v>0</v>
      </c>
      <c r="EE180" s="31">
        <f>AA180+AE180+AI180+AM180+AQ180+AU180+AY180+BC180+BG180+BK180+BO180+BS180+BW180+CA180+CE180+CI180+CM180+CQ180+CU180+CY180+DC180+DG180+DK180+DO180+DS180+DW180+EA180</f>
        <v>703435</v>
      </c>
      <c r="EF180" s="31">
        <f>AC180+AG180+AK180+AO180+AS180+AW180+BA180+BE180+BI180+BM180</f>
        <v>1755070325</v>
      </c>
      <c r="EG180" s="31">
        <f>IF(Z180="С НДС",EF180*1.12,EF180)</f>
        <v>1965678764.0000002</v>
      </c>
      <c r="EH180" s="57" t="s">
        <v>1534</v>
      </c>
      <c r="EI180" s="45" t="s">
        <v>2067</v>
      </c>
      <c r="EJ180" s="57" t="s">
        <v>2068</v>
      </c>
      <c r="EK180" s="45"/>
      <c r="EL180" s="45"/>
      <c r="EM180" s="45"/>
      <c r="EN180" s="45"/>
      <c r="EO180" s="45"/>
      <c r="EP180" s="45"/>
      <c r="EQ180" s="45"/>
      <c r="ER180" s="45"/>
      <c r="ES180" s="45"/>
    </row>
    <row r="181" spans="1:149" ht="19.5" customHeight="1">
      <c r="A181" s="28"/>
      <c r="B181" s="63" t="s">
        <v>1593</v>
      </c>
      <c r="C181" s="63"/>
      <c r="D181" s="33" t="s">
        <v>1937</v>
      </c>
      <c r="E181" s="63" t="s">
        <v>1926</v>
      </c>
      <c r="F181" s="63" t="s">
        <v>1927</v>
      </c>
      <c r="G181" s="63" t="s">
        <v>1927</v>
      </c>
      <c r="H181" s="63" t="s">
        <v>857</v>
      </c>
      <c r="I181" s="63"/>
      <c r="J181" s="63"/>
      <c r="K181" s="63">
        <v>100</v>
      </c>
      <c r="L181" s="63">
        <v>710000000</v>
      </c>
      <c r="M181" s="63" t="s">
        <v>1750</v>
      </c>
      <c r="N181" s="63" t="s">
        <v>1918</v>
      </c>
      <c r="O181" s="63" t="s">
        <v>359</v>
      </c>
      <c r="P181" s="63">
        <v>470000000</v>
      </c>
      <c r="Q181" s="63" t="s">
        <v>1938</v>
      </c>
      <c r="R181" s="63"/>
      <c r="S181" s="63" t="s">
        <v>1929</v>
      </c>
      <c r="T181" s="63"/>
      <c r="U181" s="63"/>
      <c r="V181" s="63">
        <v>0</v>
      </c>
      <c r="W181" s="63">
        <v>0</v>
      </c>
      <c r="X181" s="63">
        <v>100</v>
      </c>
      <c r="Y181" s="63" t="s">
        <v>1930</v>
      </c>
      <c r="Z181" s="63" t="s">
        <v>888</v>
      </c>
      <c r="AA181" s="35">
        <v>542</v>
      </c>
      <c r="AB181" s="36">
        <v>1656</v>
      </c>
      <c r="AC181" s="36">
        <f t="shared" si="59"/>
        <v>897552</v>
      </c>
      <c r="AD181" s="31">
        <f t="shared" si="60"/>
        <v>1005258.2400000001</v>
      </c>
      <c r="AE181" s="35">
        <v>1084</v>
      </c>
      <c r="AF181" s="36">
        <v>1656</v>
      </c>
      <c r="AG181" s="36">
        <f t="shared" si="61"/>
        <v>1795104</v>
      </c>
      <c r="AH181" s="31">
        <f t="shared" si="65"/>
        <v>2010516.4800000002</v>
      </c>
      <c r="AI181" s="35">
        <v>1084</v>
      </c>
      <c r="AJ181" s="36">
        <v>1656</v>
      </c>
      <c r="AK181" s="36">
        <f t="shared" si="62"/>
        <v>1795104</v>
      </c>
      <c r="AL181" s="31">
        <f t="shared" si="66"/>
        <v>2010516.4800000002</v>
      </c>
      <c r="AM181" s="35">
        <v>1084</v>
      </c>
      <c r="AN181" s="36">
        <v>1656</v>
      </c>
      <c r="AO181" s="36">
        <f t="shared" si="63"/>
        <v>1795104</v>
      </c>
      <c r="AP181" s="31">
        <f t="shared" si="67"/>
        <v>2010516.4800000002</v>
      </c>
      <c r="AQ181" s="35">
        <v>1084</v>
      </c>
      <c r="AR181" s="36">
        <v>1656</v>
      </c>
      <c r="AS181" s="36">
        <f t="shared" si="64"/>
        <v>1795104</v>
      </c>
      <c r="AT181" s="31">
        <f t="shared" si="68"/>
        <v>2010516.4800000002</v>
      </c>
      <c r="AU181" s="35">
        <v>1084</v>
      </c>
      <c r="AV181" s="36">
        <v>1656</v>
      </c>
      <c r="AW181" s="36">
        <f t="shared" si="69"/>
        <v>1795104</v>
      </c>
      <c r="AX181" s="31">
        <f t="shared" si="74"/>
        <v>2010516.4800000002</v>
      </c>
      <c r="AY181" s="35">
        <v>1084</v>
      </c>
      <c r="AZ181" s="36">
        <v>1656</v>
      </c>
      <c r="BA181" s="36">
        <f t="shared" si="70"/>
        <v>1795104</v>
      </c>
      <c r="BB181" s="31">
        <f t="shared" si="75"/>
        <v>2010516.4800000002</v>
      </c>
      <c r="BC181" s="35">
        <v>1084</v>
      </c>
      <c r="BD181" s="36">
        <v>1656</v>
      </c>
      <c r="BE181" s="36">
        <f t="shared" si="71"/>
        <v>1795104</v>
      </c>
      <c r="BF181" s="31">
        <f t="shared" si="76"/>
        <v>2010516.4800000002</v>
      </c>
      <c r="BG181" s="35">
        <v>1084</v>
      </c>
      <c r="BH181" s="36">
        <v>1656</v>
      </c>
      <c r="BI181" s="36">
        <f t="shared" si="72"/>
        <v>1795104</v>
      </c>
      <c r="BJ181" s="31">
        <f t="shared" si="77"/>
        <v>2010516.4800000002</v>
      </c>
      <c r="BK181" s="35">
        <v>1084</v>
      </c>
      <c r="BL181" s="36">
        <v>1656</v>
      </c>
      <c r="BM181" s="36">
        <f t="shared" si="73"/>
        <v>1795104</v>
      </c>
      <c r="BN181" s="31">
        <f t="shared" si="78"/>
        <v>2010516.4800000002</v>
      </c>
      <c r="BO181" s="36"/>
      <c r="BP181" s="36"/>
      <c r="BQ181" s="36">
        <f t="shared" si="79"/>
        <v>0</v>
      </c>
      <c r="BR181" s="36">
        <f t="shared" si="80"/>
        <v>0</v>
      </c>
      <c r="BS181" s="36"/>
      <c r="BT181" s="36"/>
      <c r="BU181" s="36">
        <f t="shared" si="81"/>
        <v>0</v>
      </c>
      <c r="BV181" s="36">
        <f t="shared" si="82"/>
        <v>0</v>
      </c>
      <c r="BW181" s="36"/>
      <c r="BX181" s="36"/>
      <c r="BY181" s="36">
        <f t="shared" si="83"/>
        <v>0</v>
      </c>
      <c r="BZ181" s="36">
        <f t="shared" si="84"/>
        <v>0</v>
      </c>
      <c r="CA181" s="36"/>
      <c r="CB181" s="36"/>
      <c r="CC181" s="36">
        <f t="shared" si="85"/>
        <v>0</v>
      </c>
      <c r="CD181" s="36">
        <f t="shared" si="86"/>
        <v>0</v>
      </c>
      <c r="CE181" s="36"/>
      <c r="CF181" s="36"/>
      <c r="CG181" s="36">
        <f t="shared" si="87"/>
        <v>0</v>
      </c>
      <c r="CH181" s="36">
        <f t="shared" si="88"/>
        <v>0</v>
      </c>
      <c r="CI181" s="36"/>
      <c r="CJ181" s="36"/>
      <c r="CK181" s="36">
        <f t="shared" si="89"/>
        <v>0</v>
      </c>
      <c r="CL181" s="36">
        <f t="shared" si="90"/>
        <v>0</v>
      </c>
      <c r="CM181" s="36"/>
      <c r="CN181" s="36"/>
      <c r="CO181" s="36">
        <f t="shared" si="91"/>
        <v>0</v>
      </c>
      <c r="CP181" s="36">
        <f t="shared" si="92"/>
        <v>0</v>
      </c>
      <c r="CQ181" s="36"/>
      <c r="CR181" s="36"/>
      <c r="CS181" s="36">
        <f t="shared" si="93"/>
        <v>0</v>
      </c>
      <c r="CT181" s="36">
        <f t="shared" si="94"/>
        <v>0</v>
      </c>
      <c r="CU181" s="36"/>
      <c r="CV181" s="36"/>
      <c r="CW181" s="36">
        <f t="shared" si="95"/>
        <v>0</v>
      </c>
      <c r="CX181" s="36">
        <f t="shared" si="96"/>
        <v>0</v>
      </c>
      <c r="CY181" s="36"/>
      <c r="CZ181" s="36"/>
      <c r="DA181" s="36">
        <f t="shared" si="97"/>
        <v>0</v>
      </c>
      <c r="DB181" s="36">
        <f t="shared" si="98"/>
        <v>0</v>
      </c>
      <c r="DC181" s="36"/>
      <c r="DD181" s="36"/>
      <c r="DE181" s="36">
        <f t="shared" si="99"/>
        <v>0</v>
      </c>
      <c r="DF181" s="36">
        <f t="shared" si="100"/>
        <v>0</v>
      </c>
      <c r="DG181" s="36"/>
      <c r="DH181" s="36"/>
      <c r="DI181" s="36">
        <f t="shared" si="101"/>
        <v>0</v>
      </c>
      <c r="DJ181" s="36">
        <f t="shared" si="102"/>
        <v>0</v>
      </c>
      <c r="DK181" s="36"/>
      <c r="DL181" s="36"/>
      <c r="DM181" s="36">
        <f t="shared" si="103"/>
        <v>0</v>
      </c>
      <c r="DN181" s="36">
        <f t="shared" si="104"/>
        <v>0</v>
      </c>
      <c r="DO181" s="36"/>
      <c r="DP181" s="36"/>
      <c r="DQ181" s="36">
        <f t="shared" si="105"/>
        <v>0</v>
      </c>
      <c r="DR181" s="36">
        <f t="shared" si="106"/>
        <v>0</v>
      </c>
      <c r="DS181" s="36"/>
      <c r="DT181" s="36"/>
      <c r="DU181" s="36">
        <f t="shared" si="107"/>
        <v>0</v>
      </c>
      <c r="DV181" s="36">
        <f t="shared" si="108"/>
        <v>0</v>
      </c>
      <c r="DW181" s="36"/>
      <c r="DX181" s="36"/>
      <c r="DY181" s="36">
        <f t="shared" si="109"/>
        <v>0</v>
      </c>
      <c r="DZ181" s="36">
        <f t="shared" si="110"/>
        <v>0</v>
      </c>
      <c r="EA181" s="36"/>
      <c r="EB181" s="36"/>
      <c r="EC181" s="36">
        <f t="shared" si="111"/>
        <v>0</v>
      </c>
      <c r="ED181" s="36">
        <f t="shared" si="112"/>
        <v>0</v>
      </c>
      <c r="EE181" s="31">
        <f t="shared" si="113"/>
        <v>10298</v>
      </c>
      <c r="EF181" s="31">
        <v>0</v>
      </c>
      <c r="EG181" s="31">
        <v>0</v>
      </c>
      <c r="EH181" s="37" t="s">
        <v>1534</v>
      </c>
      <c r="EI181" s="63" t="s">
        <v>2067</v>
      </c>
      <c r="EJ181" s="37" t="s">
        <v>2068</v>
      </c>
      <c r="EK181" s="87"/>
      <c r="EL181" s="87"/>
      <c r="EM181" s="87"/>
      <c r="EN181" s="87"/>
      <c r="EO181" s="87"/>
      <c r="EP181" s="87"/>
      <c r="EQ181" s="87"/>
      <c r="ER181" s="87"/>
      <c r="ES181" s="87"/>
    </row>
    <row r="182" spans="1:149" ht="19.5" customHeight="1">
      <c r="A182" s="28"/>
      <c r="B182" s="45" t="s">
        <v>1776</v>
      </c>
      <c r="C182" s="45"/>
      <c r="D182" s="44" t="s">
        <v>2081</v>
      </c>
      <c r="E182" s="45" t="s">
        <v>1926</v>
      </c>
      <c r="F182" s="45" t="s">
        <v>1927</v>
      </c>
      <c r="G182" s="45" t="s">
        <v>1927</v>
      </c>
      <c r="H182" s="45" t="s">
        <v>857</v>
      </c>
      <c r="I182" s="45"/>
      <c r="J182" s="45"/>
      <c r="K182" s="45" t="s">
        <v>1660</v>
      </c>
      <c r="L182" s="45">
        <v>710000000</v>
      </c>
      <c r="M182" s="45" t="s">
        <v>1533</v>
      </c>
      <c r="N182" s="45" t="s">
        <v>1918</v>
      </c>
      <c r="O182" s="45" t="s">
        <v>359</v>
      </c>
      <c r="P182" s="45">
        <v>630000000</v>
      </c>
      <c r="Q182" s="45" t="s">
        <v>2082</v>
      </c>
      <c r="R182" s="45"/>
      <c r="S182" s="45" t="s">
        <v>1929</v>
      </c>
      <c r="T182" s="45"/>
      <c r="U182" s="45"/>
      <c r="V182" s="45">
        <v>0</v>
      </c>
      <c r="W182" s="45">
        <v>0</v>
      </c>
      <c r="X182" s="45">
        <v>100</v>
      </c>
      <c r="Y182" s="45" t="s">
        <v>1930</v>
      </c>
      <c r="Z182" s="45" t="s">
        <v>888</v>
      </c>
      <c r="AA182" s="54">
        <v>20404</v>
      </c>
      <c r="AB182" s="55">
        <v>2495</v>
      </c>
      <c r="AC182" s="55">
        <f t="shared" si="59"/>
        <v>50907980</v>
      </c>
      <c r="AD182" s="56">
        <f>AC182*1.12</f>
        <v>57016937.60000001</v>
      </c>
      <c r="AE182" s="54">
        <v>40806</v>
      </c>
      <c r="AF182" s="55">
        <v>2495</v>
      </c>
      <c r="AG182" s="55">
        <f t="shared" si="61"/>
        <v>101810970</v>
      </c>
      <c r="AH182" s="56">
        <f t="shared" si="65"/>
        <v>114028286.4</v>
      </c>
      <c r="AI182" s="54">
        <v>40806</v>
      </c>
      <c r="AJ182" s="55">
        <v>2495</v>
      </c>
      <c r="AK182" s="55">
        <f t="shared" si="62"/>
        <v>101810970</v>
      </c>
      <c r="AL182" s="56">
        <f t="shared" si="66"/>
        <v>114028286.4</v>
      </c>
      <c r="AM182" s="54">
        <v>40806</v>
      </c>
      <c r="AN182" s="55">
        <v>2495</v>
      </c>
      <c r="AO182" s="55">
        <f t="shared" si="63"/>
        <v>101810970</v>
      </c>
      <c r="AP182" s="56">
        <f t="shared" si="67"/>
        <v>114028286.4</v>
      </c>
      <c r="AQ182" s="54">
        <v>40806</v>
      </c>
      <c r="AR182" s="55">
        <v>2495</v>
      </c>
      <c r="AS182" s="55">
        <f t="shared" si="64"/>
        <v>101810970</v>
      </c>
      <c r="AT182" s="56">
        <f t="shared" si="68"/>
        <v>114028286.4</v>
      </c>
      <c r="AU182" s="54">
        <v>40806</v>
      </c>
      <c r="AV182" s="55">
        <v>2495</v>
      </c>
      <c r="AW182" s="55">
        <f t="shared" si="69"/>
        <v>101810970</v>
      </c>
      <c r="AX182" s="56">
        <f t="shared" si="74"/>
        <v>114028286.4</v>
      </c>
      <c r="AY182" s="54">
        <v>40806</v>
      </c>
      <c r="AZ182" s="55">
        <v>2495</v>
      </c>
      <c r="BA182" s="55">
        <f t="shared" si="70"/>
        <v>101810970</v>
      </c>
      <c r="BB182" s="56">
        <f t="shared" si="75"/>
        <v>114028286.4</v>
      </c>
      <c r="BC182" s="54">
        <v>40806</v>
      </c>
      <c r="BD182" s="55">
        <v>2495</v>
      </c>
      <c r="BE182" s="55">
        <f t="shared" si="71"/>
        <v>101810970</v>
      </c>
      <c r="BF182" s="56">
        <f t="shared" si="76"/>
        <v>114028286.4</v>
      </c>
      <c r="BG182" s="54">
        <v>40806</v>
      </c>
      <c r="BH182" s="55">
        <v>2495</v>
      </c>
      <c r="BI182" s="55">
        <f t="shared" si="72"/>
        <v>101810970</v>
      </c>
      <c r="BJ182" s="56">
        <f t="shared" si="77"/>
        <v>114028286.4</v>
      </c>
      <c r="BK182" s="54">
        <v>40806</v>
      </c>
      <c r="BL182" s="55">
        <v>2495</v>
      </c>
      <c r="BM182" s="55">
        <f t="shared" si="73"/>
        <v>101810970</v>
      </c>
      <c r="BN182" s="56">
        <f t="shared" si="78"/>
        <v>114028286.4</v>
      </c>
      <c r="BO182" s="36"/>
      <c r="BP182" s="36"/>
      <c r="BQ182" s="36">
        <f>BO182*BP182</f>
        <v>0</v>
      </c>
      <c r="BR182" s="36">
        <f>IF(AT182="С НДС",BQ182*1.12,BQ182)</f>
        <v>0</v>
      </c>
      <c r="BS182" s="36"/>
      <c r="BT182" s="36"/>
      <c r="BU182" s="36">
        <f>BS182*BT182</f>
        <v>0</v>
      </c>
      <c r="BV182" s="36">
        <f>IF(AX182="С НДС",BU182*1.12,BU182)</f>
        <v>0</v>
      </c>
      <c r="BW182" s="36"/>
      <c r="BX182" s="36"/>
      <c r="BY182" s="36">
        <f>BW182*BX182</f>
        <v>0</v>
      </c>
      <c r="BZ182" s="36">
        <f>IF(BB182="С НДС",BY182*1.12,BY182)</f>
        <v>0</v>
      </c>
      <c r="CA182" s="36"/>
      <c r="CB182" s="36"/>
      <c r="CC182" s="36">
        <f>CA182*CB182</f>
        <v>0</v>
      </c>
      <c r="CD182" s="36">
        <f>IF(BF182="С НДС",CC182*1.12,CC182)</f>
        <v>0</v>
      </c>
      <c r="CE182" s="36"/>
      <c r="CF182" s="36"/>
      <c r="CG182" s="36">
        <f>CE182*CF182</f>
        <v>0</v>
      </c>
      <c r="CH182" s="36">
        <f>IF(BJ182="С НДС",CG182*1.12,CG182)</f>
        <v>0</v>
      </c>
      <c r="CI182" s="36"/>
      <c r="CJ182" s="36"/>
      <c r="CK182" s="36">
        <f>CI182*CJ182</f>
        <v>0</v>
      </c>
      <c r="CL182" s="36">
        <f>IF(BN182="С НДС",CK182*1.12,CK182)</f>
        <v>0</v>
      </c>
      <c r="CM182" s="36"/>
      <c r="CN182" s="36"/>
      <c r="CO182" s="36">
        <f>CM182*CN182</f>
        <v>0</v>
      </c>
      <c r="CP182" s="36">
        <f>IF(BR182="С НДС",CO182*1.12,CO182)</f>
        <v>0</v>
      </c>
      <c r="CQ182" s="36"/>
      <c r="CR182" s="36"/>
      <c r="CS182" s="36">
        <f>CQ182*CR182</f>
        <v>0</v>
      </c>
      <c r="CT182" s="36">
        <f>IF(BV182="С НДС",CS182*1.12,CS182)</f>
        <v>0</v>
      </c>
      <c r="CU182" s="36"/>
      <c r="CV182" s="36"/>
      <c r="CW182" s="36">
        <f>CU182*CV182</f>
        <v>0</v>
      </c>
      <c r="CX182" s="36">
        <f>IF(BZ182="С НДС",CW182*1.12,CW182)</f>
        <v>0</v>
      </c>
      <c r="CY182" s="36"/>
      <c r="CZ182" s="36"/>
      <c r="DA182" s="36">
        <f>CY182*CZ182</f>
        <v>0</v>
      </c>
      <c r="DB182" s="36">
        <f>IF(CD182="С НДС",DA182*1.12,DA182)</f>
        <v>0</v>
      </c>
      <c r="DC182" s="36"/>
      <c r="DD182" s="36"/>
      <c r="DE182" s="36">
        <f>DC182*DD182</f>
        <v>0</v>
      </c>
      <c r="DF182" s="36">
        <f>IF(CH182="С НДС",DE182*1.12,DE182)</f>
        <v>0</v>
      </c>
      <c r="DG182" s="36"/>
      <c r="DH182" s="36"/>
      <c r="DI182" s="36">
        <f>DG182*DH182</f>
        <v>0</v>
      </c>
      <c r="DJ182" s="36">
        <f>IF(CL182="С НДС",DI182*1.12,DI182)</f>
        <v>0</v>
      </c>
      <c r="DK182" s="36"/>
      <c r="DL182" s="36"/>
      <c r="DM182" s="36">
        <f>DK182*DL182</f>
        <v>0</v>
      </c>
      <c r="DN182" s="36">
        <f>IF(CP182="С НДС",DM182*1.12,DM182)</f>
        <v>0</v>
      </c>
      <c r="DO182" s="36"/>
      <c r="DP182" s="36"/>
      <c r="DQ182" s="36">
        <f>DO182*DP182</f>
        <v>0</v>
      </c>
      <c r="DR182" s="36">
        <f>IF(CT182="С НДС",DQ182*1.12,DQ182)</f>
        <v>0</v>
      </c>
      <c r="DS182" s="36"/>
      <c r="DT182" s="36"/>
      <c r="DU182" s="36">
        <f>DS182*DT182</f>
        <v>0</v>
      </c>
      <c r="DV182" s="36">
        <f>IF(CX182="С НДС",DU182*1.12,DU182)</f>
        <v>0</v>
      </c>
      <c r="DW182" s="36"/>
      <c r="DX182" s="36"/>
      <c r="DY182" s="36">
        <f>DW182*DX182</f>
        <v>0</v>
      </c>
      <c r="DZ182" s="36">
        <f>IF(DB182="С НДС",DY182*1.12,DY182)</f>
        <v>0</v>
      </c>
      <c r="EA182" s="36"/>
      <c r="EB182" s="36"/>
      <c r="EC182" s="36">
        <f>EA182*EB182</f>
        <v>0</v>
      </c>
      <c r="ED182" s="36">
        <f>IF(DF182="С НДС",EC182*1.12,EC182)</f>
        <v>0</v>
      </c>
      <c r="EE182" s="31">
        <f t="shared" si="113"/>
        <v>387658</v>
      </c>
      <c r="EF182" s="31">
        <v>0</v>
      </c>
      <c r="EG182" s="31">
        <v>0</v>
      </c>
      <c r="EH182" s="57" t="s">
        <v>1534</v>
      </c>
      <c r="EI182" s="45" t="s">
        <v>2067</v>
      </c>
      <c r="EJ182" s="57" t="s">
        <v>2068</v>
      </c>
      <c r="EK182" s="45"/>
      <c r="EL182" s="45"/>
      <c r="EM182" s="45"/>
      <c r="EN182" s="45"/>
      <c r="EO182" s="45"/>
      <c r="EP182" s="45"/>
      <c r="EQ182" s="45"/>
      <c r="ER182" s="45"/>
      <c r="ES182" s="45"/>
    </row>
    <row r="183" spans="1:149" ht="19.5" customHeight="1">
      <c r="A183" s="28"/>
      <c r="B183" s="45" t="s">
        <v>1776</v>
      </c>
      <c r="C183" s="45"/>
      <c r="D183" s="44" t="s">
        <v>2118</v>
      </c>
      <c r="E183" s="45" t="s">
        <v>1926</v>
      </c>
      <c r="F183" s="45" t="s">
        <v>1927</v>
      </c>
      <c r="G183" s="45" t="s">
        <v>1927</v>
      </c>
      <c r="H183" s="45" t="s">
        <v>857</v>
      </c>
      <c r="I183" s="45"/>
      <c r="J183" s="45"/>
      <c r="K183" s="45" t="s">
        <v>1660</v>
      </c>
      <c r="L183" s="45">
        <v>710000000</v>
      </c>
      <c r="M183" s="45" t="s">
        <v>1533</v>
      </c>
      <c r="N183" s="45" t="s">
        <v>2108</v>
      </c>
      <c r="O183" s="45" t="s">
        <v>359</v>
      </c>
      <c r="P183" s="45">
        <v>630000000</v>
      </c>
      <c r="Q183" s="45" t="s">
        <v>2082</v>
      </c>
      <c r="R183" s="45"/>
      <c r="S183" s="45" t="s">
        <v>1929</v>
      </c>
      <c r="T183" s="45"/>
      <c r="U183" s="45"/>
      <c r="V183" s="45">
        <v>0</v>
      </c>
      <c r="W183" s="45">
        <v>0</v>
      </c>
      <c r="X183" s="45">
        <v>100</v>
      </c>
      <c r="Y183" s="45" t="s">
        <v>1930</v>
      </c>
      <c r="Z183" s="45" t="s">
        <v>888</v>
      </c>
      <c r="AA183" s="54">
        <v>13603</v>
      </c>
      <c r="AB183" s="55">
        <v>2495</v>
      </c>
      <c r="AC183" s="55">
        <f>AA183*AB183</f>
        <v>33939485</v>
      </c>
      <c r="AD183" s="56">
        <f>AC183*1.12</f>
        <v>38012223.2</v>
      </c>
      <c r="AE183" s="54">
        <v>40806</v>
      </c>
      <c r="AF183" s="55">
        <v>2495</v>
      </c>
      <c r="AG183" s="55">
        <f>AE183*AF183</f>
        <v>101810970</v>
      </c>
      <c r="AH183" s="56">
        <f>AG183*1.12</f>
        <v>114028286.4</v>
      </c>
      <c r="AI183" s="54">
        <v>40806</v>
      </c>
      <c r="AJ183" s="55">
        <v>2495</v>
      </c>
      <c r="AK183" s="55">
        <f>AI183*AJ183</f>
        <v>101810970</v>
      </c>
      <c r="AL183" s="56">
        <f>AK183*1.12</f>
        <v>114028286.4</v>
      </c>
      <c r="AM183" s="54">
        <v>40806</v>
      </c>
      <c r="AN183" s="55">
        <v>2495</v>
      </c>
      <c r="AO183" s="55">
        <f>AM183*AN183</f>
        <v>101810970</v>
      </c>
      <c r="AP183" s="56">
        <f>AO183*1.12</f>
        <v>114028286.4</v>
      </c>
      <c r="AQ183" s="54">
        <v>40806</v>
      </c>
      <c r="AR183" s="55">
        <v>2495</v>
      </c>
      <c r="AS183" s="55">
        <f>AQ183*AR183</f>
        <v>101810970</v>
      </c>
      <c r="AT183" s="56">
        <f>AS183*1.12</f>
        <v>114028286.4</v>
      </c>
      <c r="AU183" s="54">
        <v>40806</v>
      </c>
      <c r="AV183" s="55">
        <v>2495</v>
      </c>
      <c r="AW183" s="55">
        <f>AU183*AV183</f>
        <v>101810970</v>
      </c>
      <c r="AX183" s="56">
        <f>AW183*1.12</f>
        <v>114028286.4</v>
      </c>
      <c r="AY183" s="54">
        <v>40806</v>
      </c>
      <c r="AZ183" s="55">
        <v>2495</v>
      </c>
      <c r="BA183" s="55">
        <f>AY183*AZ183</f>
        <v>101810970</v>
      </c>
      <c r="BB183" s="56">
        <f>BA183*1.12</f>
        <v>114028286.4</v>
      </c>
      <c r="BC183" s="54">
        <v>40806</v>
      </c>
      <c r="BD183" s="55">
        <v>2495</v>
      </c>
      <c r="BE183" s="55">
        <f>BC183*BD183</f>
        <v>101810970</v>
      </c>
      <c r="BF183" s="56">
        <f>BE183*1.12</f>
        <v>114028286.4</v>
      </c>
      <c r="BG183" s="54">
        <v>40806</v>
      </c>
      <c r="BH183" s="55">
        <v>2495</v>
      </c>
      <c r="BI183" s="55">
        <f>BG183*BH183</f>
        <v>101810970</v>
      </c>
      <c r="BJ183" s="56">
        <f>BI183*1.12</f>
        <v>114028286.4</v>
      </c>
      <c r="BK183" s="54">
        <v>40806</v>
      </c>
      <c r="BL183" s="55">
        <v>2495</v>
      </c>
      <c r="BM183" s="55">
        <f>BK183*BL183</f>
        <v>101810970</v>
      </c>
      <c r="BN183" s="56">
        <f>BM183*1.12</f>
        <v>114028286.4</v>
      </c>
      <c r="BO183" s="36"/>
      <c r="BP183" s="36"/>
      <c r="BQ183" s="36">
        <f>BO183*BP183</f>
        <v>0</v>
      </c>
      <c r="BR183" s="36">
        <f>IF(AT183="С НДС",BQ183*1.12,BQ183)</f>
        <v>0</v>
      </c>
      <c r="BS183" s="36"/>
      <c r="BT183" s="36"/>
      <c r="BU183" s="36">
        <f>BS183*BT183</f>
        <v>0</v>
      </c>
      <c r="BV183" s="36">
        <f>IF(AX183="С НДС",BU183*1.12,BU183)</f>
        <v>0</v>
      </c>
      <c r="BW183" s="36"/>
      <c r="BX183" s="36"/>
      <c r="BY183" s="36">
        <f>BW183*BX183</f>
        <v>0</v>
      </c>
      <c r="BZ183" s="36">
        <f>IF(BB183="С НДС",BY183*1.12,BY183)</f>
        <v>0</v>
      </c>
      <c r="CA183" s="36"/>
      <c r="CB183" s="36"/>
      <c r="CC183" s="36">
        <f>CA183*CB183</f>
        <v>0</v>
      </c>
      <c r="CD183" s="36">
        <f>IF(BF183="С НДС",CC183*1.12,CC183)</f>
        <v>0</v>
      </c>
      <c r="CE183" s="36"/>
      <c r="CF183" s="36"/>
      <c r="CG183" s="36">
        <f>CE183*CF183</f>
        <v>0</v>
      </c>
      <c r="CH183" s="36">
        <f>IF(BJ183="С НДС",CG183*1.12,CG183)</f>
        <v>0</v>
      </c>
      <c r="CI183" s="36"/>
      <c r="CJ183" s="36"/>
      <c r="CK183" s="36">
        <f>CI183*CJ183</f>
        <v>0</v>
      </c>
      <c r="CL183" s="36">
        <f>IF(BN183="С НДС",CK183*1.12,CK183)</f>
        <v>0</v>
      </c>
      <c r="CM183" s="36"/>
      <c r="CN183" s="36"/>
      <c r="CO183" s="36">
        <f>CM183*CN183</f>
        <v>0</v>
      </c>
      <c r="CP183" s="36">
        <f>IF(BR183="С НДС",CO183*1.12,CO183)</f>
        <v>0</v>
      </c>
      <c r="CQ183" s="36"/>
      <c r="CR183" s="36"/>
      <c r="CS183" s="36">
        <f>CQ183*CR183</f>
        <v>0</v>
      </c>
      <c r="CT183" s="36">
        <f>IF(BV183="С НДС",CS183*1.12,CS183)</f>
        <v>0</v>
      </c>
      <c r="CU183" s="36"/>
      <c r="CV183" s="36"/>
      <c r="CW183" s="36">
        <f>CU183*CV183</f>
        <v>0</v>
      </c>
      <c r="CX183" s="36">
        <f>IF(BZ183="С НДС",CW183*1.12,CW183)</f>
        <v>0</v>
      </c>
      <c r="CY183" s="36"/>
      <c r="CZ183" s="36"/>
      <c r="DA183" s="36">
        <f>CY183*CZ183</f>
        <v>0</v>
      </c>
      <c r="DB183" s="36">
        <f>IF(CD183="С НДС",DA183*1.12,DA183)</f>
        <v>0</v>
      </c>
      <c r="DC183" s="36"/>
      <c r="DD183" s="36"/>
      <c r="DE183" s="36">
        <f>DC183*DD183</f>
        <v>0</v>
      </c>
      <c r="DF183" s="36">
        <f>IF(CH183="С НДС",DE183*1.12,DE183)</f>
        <v>0</v>
      </c>
      <c r="DG183" s="36"/>
      <c r="DH183" s="36"/>
      <c r="DI183" s="36">
        <f>DG183*DH183</f>
        <v>0</v>
      </c>
      <c r="DJ183" s="36">
        <f>IF(CL183="С НДС",DI183*1.12,DI183)</f>
        <v>0</v>
      </c>
      <c r="DK183" s="36"/>
      <c r="DL183" s="36"/>
      <c r="DM183" s="36">
        <f>DK183*DL183</f>
        <v>0</v>
      </c>
      <c r="DN183" s="36">
        <f>IF(CP183="С НДС",DM183*1.12,DM183)</f>
        <v>0</v>
      </c>
      <c r="DO183" s="36"/>
      <c r="DP183" s="36"/>
      <c r="DQ183" s="36">
        <f>DO183*DP183</f>
        <v>0</v>
      </c>
      <c r="DR183" s="36">
        <f>IF(CT183="С НДС",DQ183*1.12,DQ183)</f>
        <v>0</v>
      </c>
      <c r="DS183" s="36"/>
      <c r="DT183" s="36"/>
      <c r="DU183" s="36">
        <f>DS183*DT183</f>
        <v>0</v>
      </c>
      <c r="DV183" s="36">
        <f>IF(CX183="С НДС",DU183*1.12,DU183)</f>
        <v>0</v>
      </c>
      <c r="DW183" s="36"/>
      <c r="DX183" s="36"/>
      <c r="DY183" s="36">
        <f>DW183*DX183</f>
        <v>0</v>
      </c>
      <c r="DZ183" s="36">
        <f>IF(DB183="С НДС",DY183*1.12,DY183)</f>
        <v>0</v>
      </c>
      <c r="EA183" s="36"/>
      <c r="EB183" s="36"/>
      <c r="EC183" s="36">
        <f>EA183*EB183</f>
        <v>0</v>
      </c>
      <c r="ED183" s="36">
        <f>IF(DF183="С НДС",EC183*1.12,EC183)</f>
        <v>0</v>
      </c>
      <c r="EE183" s="31">
        <f>AA183+AE183+AI183+AM183+AQ183+AU183+AY183+BC183+BG183+BK183+BO183+BS183+BW183+CA183+CE183+CI183+CM183+CQ183+CU183+CY183+DC183+DG183+DK183+DO183+DS183+DW183+EA183</f>
        <v>380857</v>
      </c>
      <c r="EF183" s="31">
        <f>AC183+AG183+AK183+AO183+AS183+AW183+BA183+BE183+BI183+BM183</f>
        <v>950238215</v>
      </c>
      <c r="EG183" s="31">
        <f>IF(Z183="С НДС",EF183*1.12,EF183)</f>
        <v>1064266800.8000001</v>
      </c>
      <c r="EH183" s="57" t="s">
        <v>1534</v>
      </c>
      <c r="EI183" s="45" t="s">
        <v>2067</v>
      </c>
      <c r="EJ183" s="57" t="s">
        <v>2068</v>
      </c>
      <c r="EK183" s="45"/>
      <c r="EL183" s="45"/>
      <c r="EM183" s="45"/>
      <c r="EN183" s="45"/>
      <c r="EO183" s="45"/>
      <c r="EP183" s="45"/>
      <c r="EQ183" s="45"/>
      <c r="ER183" s="45"/>
      <c r="ES183" s="45"/>
    </row>
    <row r="184" spans="1:149" ht="19.5" customHeight="1">
      <c r="A184" s="28"/>
      <c r="B184" s="63" t="s">
        <v>1593</v>
      </c>
      <c r="C184" s="63"/>
      <c r="D184" s="33" t="s">
        <v>1939</v>
      </c>
      <c r="E184" s="63" t="s">
        <v>1926</v>
      </c>
      <c r="F184" s="63" t="s">
        <v>1927</v>
      </c>
      <c r="G184" s="63" t="s">
        <v>1927</v>
      </c>
      <c r="H184" s="63" t="s">
        <v>857</v>
      </c>
      <c r="I184" s="63"/>
      <c r="J184" s="63"/>
      <c r="K184" s="63">
        <v>100</v>
      </c>
      <c r="L184" s="63">
        <v>710000000</v>
      </c>
      <c r="M184" s="63" t="s">
        <v>1750</v>
      </c>
      <c r="N184" s="63" t="s">
        <v>1918</v>
      </c>
      <c r="O184" s="63" t="s">
        <v>359</v>
      </c>
      <c r="P184" s="63">
        <v>470000000</v>
      </c>
      <c r="Q184" s="63" t="s">
        <v>1940</v>
      </c>
      <c r="R184" s="63"/>
      <c r="S184" s="63" t="s">
        <v>1929</v>
      </c>
      <c r="T184" s="63"/>
      <c r="U184" s="63"/>
      <c r="V184" s="63">
        <v>0</v>
      </c>
      <c r="W184" s="63">
        <v>0</v>
      </c>
      <c r="X184" s="63">
        <v>100</v>
      </c>
      <c r="Y184" s="63" t="s">
        <v>1930</v>
      </c>
      <c r="Z184" s="63" t="s">
        <v>888</v>
      </c>
      <c r="AA184" s="35">
        <v>3293</v>
      </c>
      <c r="AB184" s="36">
        <v>1656</v>
      </c>
      <c r="AC184" s="36">
        <f t="shared" si="59"/>
        <v>5453208</v>
      </c>
      <c r="AD184" s="31">
        <f t="shared" si="60"/>
        <v>6107592.960000001</v>
      </c>
      <c r="AE184" s="35">
        <v>6586</v>
      </c>
      <c r="AF184" s="36">
        <v>1656</v>
      </c>
      <c r="AG184" s="36">
        <f t="shared" si="61"/>
        <v>10906416</v>
      </c>
      <c r="AH184" s="31">
        <f t="shared" si="65"/>
        <v>12215185.920000002</v>
      </c>
      <c r="AI184" s="35">
        <v>6586</v>
      </c>
      <c r="AJ184" s="36">
        <v>1656</v>
      </c>
      <c r="AK184" s="36">
        <f t="shared" si="62"/>
        <v>10906416</v>
      </c>
      <c r="AL184" s="31">
        <f t="shared" si="66"/>
        <v>12215185.920000002</v>
      </c>
      <c r="AM184" s="35">
        <v>6586</v>
      </c>
      <c r="AN184" s="36">
        <v>1656</v>
      </c>
      <c r="AO184" s="36">
        <f t="shared" si="63"/>
        <v>10906416</v>
      </c>
      <c r="AP184" s="31">
        <f t="shared" si="67"/>
        <v>12215185.920000002</v>
      </c>
      <c r="AQ184" s="35">
        <v>6586</v>
      </c>
      <c r="AR184" s="36">
        <v>1656</v>
      </c>
      <c r="AS184" s="36">
        <f t="shared" si="64"/>
        <v>10906416</v>
      </c>
      <c r="AT184" s="31">
        <f t="shared" si="68"/>
        <v>12215185.920000002</v>
      </c>
      <c r="AU184" s="35">
        <v>6586</v>
      </c>
      <c r="AV184" s="36">
        <v>1656</v>
      </c>
      <c r="AW184" s="36">
        <f t="shared" si="69"/>
        <v>10906416</v>
      </c>
      <c r="AX184" s="31">
        <f t="shared" si="74"/>
        <v>12215185.920000002</v>
      </c>
      <c r="AY184" s="35">
        <v>6586</v>
      </c>
      <c r="AZ184" s="36">
        <v>1656</v>
      </c>
      <c r="BA184" s="36">
        <f t="shared" si="70"/>
        <v>10906416</v>
      </c>
      <c r="BB184" s="31">
        <f t="shared" si="75"/>
        <v>12215185.920000002</v>
      </c>
      <c r="BC184" s="35">
        <v>6586</v>
      </c>
      <c r="BD184" s="36">
        <v>1656</v>
      </c>
      <c r="BE184" s="36">
        <f t="shared" si="71"/>
        <v>10906416</v>
      </c>
      <c r="BF184" s="31">
        <f t="shared" si="76"/>
        <v>12215185.920000002</v>
      </c>
      <c r="BG184" s="35">
        <v>6586</v>
      </c>
      <c r="BH184" s="36">
        <v>1656</v>
      </c>
      <c r="BI184" s="36">
        <f t="shared" si="72"/>
        <v>10906416</v>
      </c>
      <c r="BJ184" s="31">
        <f t="shared" si="77"/>
        <v>12215185.920000002</v>
      </c>
      <c r="BK184" s="35">
        <v>6586</v>
      </c>
      <c r="BL184" s="36">
        <v>1656</v>
      </c>
      <c r="BM184" s="36">
        <f t="shared" si="73"/>
        <v>10906416</v>
      </c>
      <c r="BN184" s="31">
        <f t="shared" si="78"/>
        <v>12215185.920000002</v>
      </c>
      <c r="BO184" s="36"/>
      <c r="BP184" s="36"/>
      <c r="BQ184" s="36">
        <f t="shared" si="79"/>
        <v>0</v>
      </c>
      <c r="BR184" s="36">
        <f t="shared" si="80"/>
        <v>0</v>
      </c>
      <c r="BS184" s="36"/>
      <c r="BT184" s="36"/>
      <c r="BU184" s="36">
        <f t="shared" si="81"/>
        <v>0</v>
      </c>
      <c r="BV184" s="36">
        <f t="shared" si="82"/>
        <v>0</v>
      </c>
      <c r="BW184" s="36"/>
      <c r="BX184" s="36"/>
      <c r="BY184" s="36">
        <f t="shared" si="83"/>
        <v>0</v>
      </c>
      <c r="BZ184" s="36">
        <f t="shared" si="84"/>
        <v>0</v>
      </c>
      <c r="CA184" s="36"/>
      <c r="CB184" s="36"/>
      <c r="CC184" s="36">
        <f t="shared" si="85"/>
        <v>0</v>
      </c>
      <c r="CD184" s="36">
        <f t="shared" si="86"/>
        <v>0</v>
      </c>
      <c r="CE184" s="36"/>
      <c r="CF184" s="36"/>
      <c r="CG184" s="36">
        <f t="shared" si="87"/>
        <v>0</v>
      </c>
      <c r="CH184" s="36">
        <f t="shared" si="88"/>
        <v>0</v>
      </c>
      <c r="CI184" s="36"/>
      <c r="CJ184" s="36"/>
      <c r="CK184" s="36">
        <f t="shared" si="89"/>
        <v>0</v>
      </c>
      <c r="CL184" s="36">
        <f t="shared" si="90"/>
        <v>0</v>
      </c>
      <c r="CM184" s="36"/>
      <c r="CN184" s="36"/>
      <c r="CO184" s="36">
        <f t="shared" si="91"/>
        <v>0</v>
      </c>
      <c r="CP184" s="36">
        <f t="shared" si="92"/>
        <v>0</v>
      </c>
      <c r="CQ184" s="36"/>
      <c r="CR184" s="36"/>
      <c r="CS184" s="36">
        <f t="shared" si="93"/>
        <v>0</v>
      </c>
      <c r="CT184" s="36">
        <f t="shared" si="94"/>
        <v>0</v>
      </c>
      <c r="CU184" s="36"/>
      <c r="CV184" s="36"/>
      <c r="CW184" s="36">
        <f t="shared" si="95"/>
        <v>0</v>
      </c>
      <c r="CX184" s="36">
        <f t="shared" si="96"/>
        <v>0</v>
      </c>
      <c r="CY184" s="36"/>
      <c r="CZ184" s="36"/>
      <c r="DA184" s="36">
        <f t="shared" si="97"/>
        <v>0</v>
      </c>
      <c r="DB184" s="36">
        <f t="shared" si="98"/>
        <v>0</v>
      </c>
      <c r="DC184" s="36"/>
      <c r="DD184" s="36"/>
      <c r="DE184" s="36">
        <f t="shared" si="99"/>
        <v>0</v>
      </c>
      <c r="DF184" s="36">
        <f t="shared" si="100"/>
        <v>0</v>
      </c>
      <c r="DG184" s="36"/>
      <c r="DH184" s="36"/>
      <c r="DI184" s="36">
        <f t="shared" si="101"/>
        <v>0</v>
      </c>
      <c r="DJ184" s="36">
        <f t="shared" si="102"/>
        <v>0</v>
      </c>
      <c r="DK184" s="36"/>
      <c r="DL184" s="36"/>
      <c r="DM184" s="36">
        <f t="shared" si="103"/>
        <v>0</v>
      </c>
      <c r="DN184" s="36">
        <f t="shared" si="104"/>
        <v>0</v>
      </c>
      <c r="DO184" s="36"/>
      <c r="DP184" s="36"/>
      <c r="DQ184" s="36">
        <f t="shared" si="105"/>
        <v>0</v>
      </c>
      <c r="DR184" s="36">
        <f t="shared" si="106"/>
        <v>0</v>
      </c>
      <c r="DS184" s="36"/>
      <c r="DT184" s="36"/>
      <c r="DU184" s="36">
        <f t="shared" si="107"/>
        <v>0</v>
      </c>
      <c r="DV184" s="36">
        <f t="shared" si="108"/>
        <v>0</v>
      </c>
      <c r="DW184" s="36"/>
      <c r="DX184" s="36"/>
      <c r="DY184" s="36">
        <f t="shared" si="109"/>
        <v>0</v>
      </c>
      <c r="DZ184" s="36">
        <f t="shared" si="110"/>
        <v>0</v>
      </c>
      <c r="EA184" s="36"/>
      <c r="EB184" s="36"/>
      <c r="EC184" s="36">
        <f t="shared" si="111"/>
        <v>0</v>
      </c>
      <c r="ED184" s="36">
        <f t="shared" si="112"/>
        <v>0</v>
      </c>
      <c r="EE184" s="31">
        <f t="shared" si="113"/>
        <v>62567</v>
      </c>
      <c r="EF184" s="31">
        <v>0</v>
      </c>
      <c r="EG184" s="31">
        <v>0</v>
      </c>
      <c r="EH184" s="37" t="s">
        <v>1534</v>
      </c>
      <c r="EI184" s="63" t="s">
        <v>2067</v>
      </c>
      <c r="EJ184" s="37" t="s">
        <v>2068</v>
      </c>
      <c r="EK184" s="87"/>
      <c r="EL184" s="87"/>
      <c r="EM184" s="87"/>
      <c r="EN184" s="87"/>
      <c r="EO184" s="87"/>
      <c r="EP184" s="87"/>
      <c r="EQ184" s="87"/>
      <c r="ER184" s="87"/>
      <c r="ES184" s="87"/>
    </row>
    <row r="185" spans="1:149" ht="19.5" customHeight="1">
      <c r="A185" s="28"/>
      <c r="B185" s="45" t="s">
        <v>1776</v>
      </c>
      <c r="C185" s="45"/>
      <c r="D185" s="44" t="s">
        <v>2083</v>
      </c>
      <c r="E185" s="45" t="s">
        <v>1926</v>
      </c>
      <c r="F185" s="45" t="s">
        <v>1927</v>
      </c>
      <c r="G185" s="45" t="s">
        <v>1927</v>
      </c>
      <c r="H185" s="45" t="s">
        <v>857</v>
      </c>
      <c r="I185" s="45"/>
      <c r="J185" s="45"/>
      <c r="K185" s="45" t="s">
        <v>1660</v>
      </c>
      <c r="L185" s="45">
        <v>710000000</v>
      </c>
      <c r="M185" s="45" t="s">
        <v>1533</v>
      </c>
      <c r="N185" s="45" t="s">
        <v>1918</v>
      </c>
      <c r="O185" s="45" t="s">
        <v>359</v>
      </c>
      <c r="P185" s="45" t="s">
        <v>1985</v>
      </c>
      <c r="Q185" s="45" t="s">
        <v>2084</v>
      </c>
      <c r="R185" s="45"/>
      <c r="S185" s="45" t="s">
        <v>1929</v>
      </c>
      <c r="T185" s="45"/>
      <c r="U185" s="45"/>
      <c r="V185" s="45">
        <v>0</v>
      </c>
      <c r="W185" s="45">
        <v>0</v>
      </c>
      <c r="X185" s="45">
        <v>100</v>
      </c>
      <c r="Y185" s="45" t="s">
        <v>1930</v>
      </c>
      <c r="Z185" s="45" t="s">
        <v>888</v>
      </c>
      <c r="AA185" s="55">
        <v>22772</v>
      </c>
      <c r="AB185" s="55">
        <v>2495</v>
      </c>
      <c r="AC185" s="55">
        <f t="shared" si="59"/>
        <v>56816140</v>
      </c>
      <c r="AD185" s="56">
        <f>AC185*1.12</f>
        <v>63634076.800000004</v>
      </c>
      <c r="AE185" s="55">
        <v>45544</v>
      </c>
      <c r="AF185" s="55">
        <v>2495</v>
      </c>
      <c r="AG185" s="55">
        <f t="shared" si="61"/>
        <v>113632280</v>
      </c>
      <c r="AH185" s="56">
        <f t="shared" si="65"/>
        <v>127268153.60000001</v>
      </c>
      <c r="AI185" s="55">
        <v>45544</v>
      </c>
      <c r="AJ185" s="55">
        <v>2495</v>
      </c>
      <c r="AK185" s="55">
        <f t="shared" si="62"/>
        <v>113632280</v>
      </c>
      <c r="AL185" s="56">
        <f t="shared" si="66"/>
        <v>127268153.60000001</v>
      </c>
      <c r="AM185" s="55">
        <v>45544</v>
      </c>
      <c r="AN185" s="55">
        <v>2495</v>
      </c>
      <c r="AO185" s="55">
        <f t="shared" si="63"/>
        <v>113632280</v>
      </c>
      <c r="AP185" s="56">
        <f t="shared" si="67"/>
        <v>127268153.60000001</v>
      </c>
      <c r="AQ185" s="55">
        <v>45544</v>
      </c>
      <c r="AR185" s="55">
        <v>2495</v>
      </c>
      <c r="AS185" s="55">
        <f t="shared" si="64"/>
        <v>113632280</v>
      </c>
      <c r="AT185" s="56">
        <f t="shared" si="68"/>
        <v>127268153.60000001</v>
      </c>
      <c r="AU185" s="55">
        <v>45544</v>
      </c>
      <c r="AV185" s="55">
        <v>2495</v>
      </c>
      <c r="AW185" s="55">
        <f t="shared" si="69"/>
        <v>113632280</v>
      </c>
      <c r="AX185" s="56">
        <f t="shared" si="74"/>
        <v>127268153.60000001</v>
      </c>
      <c r="AY185" s="55">
        <v>45544</v>
      </c>
      <c r="AZ185" s="55">
        <v>2495</v>
      </c>
      <c r="BA185" s="55">
        <f t="shared" si="70"/>
        <v>113632280</v>
      </c>
      <c r="BB185" s="56">
        <f t="shared" si="75"/>
        <v>127268153.60000001</v>
      </c>
      <c r="BC185" s="54">
        <v>45544</v>
      </c>
      <c r="BD185" s="55">
        <v>2495</v>
      </c>
      <c r="BE185" s="55">
        <f t="shared" si="71"/>
        <v>113632280</v>
      </c>
      <c r="BF185" s="56">
        <f t="shared" si="76"/>
        <v>127268153.60000001</v>
      </c>
      <c r="BG185" s="55">
        <v>45544</v>
      </c>
      <c r="BH185" s="55">
        <v>2495</v>
      </c>
      <c r="BI185" s="55">
        <f t="shared" si="72"/>
        <v>113632280</v>
      </c>
      <c r="BJ185" s="56">
        <f t="shared" si="77"/>
        <v>127268153.60000001</v>
      </c>
      <c r="BK185" s="55">
        <v>45544</v>
      </c>
      <c r="BL185" s="55">
        <v>2495</v>
      </c>
      <c r="BM185" s="55">
        <f t="shared" si="73"/>
        <v>113632280</v>
      </c>
      <c r="BN185" s="56">
        <f t="shared" si="78"/>
        <v>127268153.60000001</v>
      </c>
      <c r="BO185" s="36"/>
      <c r="BP185" s="36"/>
      <c r="BQ185" s="36">
        <f t="shared" si="79"/>
        <v>0</v>
      </c>
      <c r="BR185" s="36">
        <f t="shared" si="80"/>
        <v>0</v>
      </c>
      <c r="BS185" s="36"/>
      <c r="BT185" s="36"/>
      <c r="BU185" s="36">
        <f t="shared" si="81"/>
        <v>0</v>
      </c>
      <c r="BV185" s="36">
        <f t="shared" si="82"/>
        <v>0</v>
      </c>
      <c r="BW185" s="36"/>
      <c r="BX185" s="36"/>
      <c r="BY185" s="36">
        <f t="shared" si="83"/>
        <v>0</v>
      </c>
      <c r="BZ185" s="36">
        <f t="shared" si="84"/>
        <v>0</v>
      </c>
      <c r="CA185" s="36"/>
      <c r="CB185" s="36"/>
      <c r="CC185" s="36">
        <f t="shared" si="85"/>
        <v>0</v>
      </c>
      <c r="CD185" s="36">
        <f t="shared" si="86"/>
        <v>0</v>
      </c>
      <c r="CE185" s="36"/>
      <c r="CF185" s="36"/>
      <c r="CG185" s="36">
        <f t="shared" si="87"/>
        <v>0</v>
      </c>
      <c r="CH185" s="36">
        <f t="shared" si="88"/>
        <v>0</v>
      </c>
      <c r="CI185" s="36"/>
      <c r="CJ185" s="36"/>
      <c r="CK185" s="36">
        <f t="shared" si="89"/>
        <v>0</v>
      </c>
      <c r="CL185" s="36">
        <f t="shared" si="90"/>
        <v>0</v>
      </c>
      <c r="CM185" s="36"/>
      <c r="CN185" s="36"/>
      <c r="CO185" s="36">
        <f t="shared" si="91"/>
        <v>0</v>
      </c>
      <c r="CP185" s="36">
        <f t="shared" si="92"/>
        <v>0</v>
      </c>
      <c r="CQ185" s="36"/>
      <c r="CR185" s="36"/>
      <c r="CS185" s="36">
        <f t="shared" si="93"/>
        <v>0</v>
      </c>
      <c r="CT185" s="36">
        <f t="shared" si="94"/>
        <v>0</v>
      </c>
      <c r="CU185" s="36"/>
      <c r="CV185" s="36"/>
      <c r="CW185" s="36">
        <f t="shared" si="95"/>
        <v>0</v>
      </c>
      <c r="CX185" s="36">
        <f t="shared" si="96"/>
        <v>0</v>
      </c>
      <c r="CY185" s="36"/>
      <c r="CZ185" s="36"/>
      <c r="DA185" s="36">
        <f t="shared" si="97"/>
        <v>0</v>
      </c>
      <c r="DB185" s="36">
        <f t="shared" si="98"/>
        <v>0</v>
      </c>
      <c r="DC185" s="36"/>
      <c r="DD185" s="36"/>
      <c r="DE185" s="36">
        <f t="shared" si="99"/>
        <v>0</v>
      </c>
      <c r="DF185" s="36">
        <f t="shared" si="100"/>
        <v>0</v>
      </c>
      <c r="DG185" s="36"/>
      <c r="DH185" s="36"/>
      <c r="DI185" s="36">
        <f t="shared" si="101"/>
        <v>0</v>
      </c>
      <c r="DJ185" s="36">
        <f t="shared" si="102"/>
        <v>0</v>
      </c>
      <c r="DK185" s="36"/>
      <c r="DL185" s="36"/>
      <c r="DM185" s="36">
        <f t="shared" si="103"/>
        <v>0</v>
      </c>
      <c r="DN185" s="36">
        <f t="shared" si="104"/>
        <v>0</v>
      </c>
      <c r="DO185" s="36"/>
      <c r="DP185" s="36"/>
      <c r="DQ185" s="36">
        <f t="shared" si="105"/>
        <v>0</v>
      </c>
      <c r="DR185" s="36">
        <f t="shared" si="106"/>
        <v>0</v>
      </c>
      <c r="DS185" s="36"/>
      <c r="DT185" s="36"/>
      <c r="DU185" s="36">
        <f t="shared" si="107"/>
        <v>0</v>
      </c>
      <c r="DV185" s="36">
        <f t="shared" si="108"/>
        <v>0</v>
      </c>
      <c r="DW185" s="36"/>
      <c r="DX185" s="36"/>
      <c r="DY185" s="36">
        <f t="shared" si="109"/>
        <v>0</v>
      </c>
      <c r="DZ185" s="36">
        <f t="shared" si="110"/>
        <v>0</v>
      </c>
      <c r="EA185" s="36"/>
      <c r="EB185" s="36"/>
      <c r="EC185" s="36">
        <f t="shared" si="111"/>
        <v>0</v>
      </c>
      <c r="ED185" s="36">
        <f t="shared" si="112"/>
        <v>0</v>
      </c>
      <c r="EE185" s="31">
        <f>AA185+AE185+AI185+AM185+AQ185+AU185+AY185+BC185+BG185+BK185+BO185+BS185+BW185+CA185+CE185+CI185+CM185+CQ185+CU185+CY185+DC185+DG185+DK185+DO185+DS185+DW185+EA185</f>
        <v>432668</v>
      </c>
      <c r="EF185" s="31">
        <v>0</v>
      </c>
      <c r="EG185" s="31">
        <v>0</v>
      </c>
      <c r="EH185" s="57" t="s">
        <v>1534</v>
      </c>
      <c r="EI185" s="45" t="s">
        <v>2067</v>
      </c>
      <c r="EJ185" s="57" t="s">
        <v>2068</v>
      </c>
      <c r="EK185" s="45"/>
      <c r="EL185" s="45"/>
      <c r="EM185" s="45"/>
      <c r="EN185" s="45"/>
      <c r="EO185" s="45"/>
      <c r="EP185" s="45"/>
      <c r="EQ185" s="45"/>
      <c r="ER185" s="45"/>
      <c r="ES185" s="45"/>
    </row>
    <row r="186" spans="1:149" ht="19.5" customHeight="1">
      <c r="A186" s="28"/>
      <c r="B186" s="45" t="s">
        <v>1776</v>
      </c>
      <c r="C186" s="45"/>
      <c r="D186" s="44" t="s">
        <v>2119</v>
      </c>
      <c r="E186" s="45" t="s">
        <v>1926</v>
      </c>
      <c r="F186" s="45" t="s">
        <v>1927</v>
      </c>
      <c r="G186" s="45" t="s">
        <v>1927</v>
      </c>
      <c r="H186" s="45" t="s">
        <v>857</v>
      </c>
      <c r="I186" s="45"/>
      <c r="J186" s="45"/>
      <c r="K186" s="45" t="s">
        <v>1660</v>
      </c>
      <c r="L186" s="45">
        <v>710000000</v>
      </c>
      <c r="M186" s="45" t="s">
        <v>1533</v>
      </c>
      <c r="N186" s="45" t="s">
        <v>2108</v>
      </c>
      <c r="O186" s="45" t="s">
        <v>359</v>
      </c>
      <c r="P186" s="45" t="s">
        <v>1985</v>
      </c>
      <c r="Q186" s="45" t="s">
        <v>2084</v>
      </c>
      <c r="R186" s="45"/>
      <c r="S186" s="45" t="s">
        <v>1929</v>
      </c>
      <c r="T186" s="45"/>
      <c r="U186" s="45"/>
      <c r="V186" s="45">
        <v>0</v>
      </c>
      <c r="W186" s="45">
        <v>0</v>
      </c>
      <c r="X186" s="45">
        <v>100</v>
      </c>
      <c r="Y186" s="45" t="s">
        <v>1930</v>
      </c>
      <c r="Z186" s="45" t="s">
        <v>888</v>
      </c>
      <c r="AA186" s="55">
        <v>15181</v>
      </c>
      <c r="AB186" s="55">
        <v>2495</v>
      </c>
      <c r="AC186" s="55">
        <f>AA186*AB186</f>
        <v>37876595</v>
      </c>
      <c r="AD186" s="56">
        <f>AC186*1.12</f>
        <v>42421786.400000006</v>
      </c>
      <c r="AE186" s="55">
        <v>45544</v>
      </c>
      <c r="AF186" s="55">
        <v>2495</v>
      </c>
      <c r="AG186" s="55">
        <f>AE186*AF186</f>
        <v>113632280</v>
      </c>
      <c r="AH186" s="56">
        <f>AG186*1.12</f>
        <v>127268153.60000001</v>
      </c>
      <c r="AI186" s="55">
        <v>45544</v>
      </c>
      <c r="AJ186" s="55">
        <v>2495</v>
      </c>
      <c r="AK186" s="55">
        <f>AI186*AJ186</f>
        <v>113632280</v>
      </c>
      <c r="AL186" s="56">
        <f>AK186*1.12</f>
        <v>127268153.60000001</v>
      </c>
      <c r="AM186" s="55">
        <v>45544</v>
      </c>
      <c r="AN186" s="55">
        <v>2495</v>
      </c>
      <c r="AO186" s="55">
        <f>AM186*AN186</f>
        <v>113632280</v>
      </c>
      <c r="AP186" s="56">
        <f>AO186*1.12</f>
        <v>127268153.60000001</v>
      </c>
      <c r="AQ186" s="55">
        <v>45544</v>
      </c>
      <c r="AR186" s="55">
        <v>2495</v>
      </c>
      <c r="AS186" s="55">
        <f>AQ186*AR186</f>
        <v>113632280</v>
      </c>
      <c r="AT186" s="56">
        <f>AS186*1.12</f>
        <v>127268153.60000001</v>
      </c>
      <c r="AU186" s="55">
        <v>45544</v>
      </c>
      <c r="AV186" s="55">
        <v>2495</v>
      </c>
      <c r="AW186" s="55">
        <f>AU186*AV186</f>
        <v>113632280</v>
      </c>
      <c r="AX186" s="56">
        <f>AW186*1.12</f>
        <v>127268153.60000001</v>
      </c>
      <c r="AY186" s="55">
        <v>45544</v>
      </c>
      <c r="AZ186" s="55">
        <v>2495</v>
      </c>
      <c r="BA186" s="55">
        <f>AY186*AZ186</f>
        <v>113632280</v>
      </c>
      <c r="BB186" s="56">
        <f>BA186*1.12</f>
        <v>127268153.60000001</v>
      </c>
      <c r="BC186" s="54">
        <v>45544</v>
      </c>
      <c r="BD186" s="55">
        <v>2495</v>
      </c>
      <c r="BE186" s="55">
        <f>BC186*BD186</f>
        <v>113632280</v>
      </c>
      <c r="BF186" s="56">
        <f>BE186*1.12</f>
        <v>127268153.60000001</v>
      </c>
      <c r="BG186" s="55">
        <v>45544</v>
      </c>
      <c r="BH186" s="55">
        <v>2495</v>
      </c>
      <c r="BI186" s="55">
        <f>BG186*BH186</f>
        <v>113632280</v>
      </c>
      <c r="BJ186" s="56">
        <f>BI186*1.12</f>
        <v>127268153.60000001</v>
      </c>
      <c r="BK186" s="55">
        <v>45544</v>
      </c>
      <c r="BL186" s="55">
        <v>2495</v>
      </c>
      <c r="BM186" s="55">
        <f>BK186*BL186</f>
        <v>113632280</v>
      </c>
      <c r="BN186" s="56">
        <f>BM186*1.12</f>
        <v>127268153.60000001</v>
      </c>
      <c r="BO186" s="36"/>
      <c r="BP186" s="36"/>
      <c r="BQ186" s="36">
        <f>BO186*BP186</f>
        <v>0</v>
      </c>
      <c r="BR186" s="36">
        <f>IF(AT186="С НДС",BQ186*1.12,BQ186)</f>
        <v>0</v>
      </c>
      <c r="BS186" s="36"/>
      <c r="BT186" s="36"/>
      <c r="BU186" s="36">
        <f>BS186*BT186</f>
        <v>0</v>
      </c>
      <c r="BV186" s="36">
        <f>IF(AX186="С НДС",BU186*1.12,BU186)</f>
        <v>0</v>
      </c>
      <c r="BW186" s="36"/>
      <c r="BX186" s="36"/>
      <c r="BY186" s="36">
        <f>BW186*BX186</f>
        <v>0</v>
      </c>
      <c r="BZ186" s="36">
        <f>IF(BB186="С НДС",BY186*1.12,BY186)</f>
        <v>0</v>
      </c>
      <c r="CA186" s="36"/>
      <c r="CB186" s="36"/>
      <c r="CC186" s="36">
        <f>CA186*CB186</f>
        <v>0</v>
      </c>
      <c r="CD186" s="36">
        <f>IF(BF186="С НДС",CC186*1.12,CC186)</f>
        <v>0</v>
      </c>
      <c r="CE186" s="36"/>
      <c r="CF186" s="36"/>
      <c r="CG186" s="36">
        <f>CE186*CF186</f>
        <v>0</v>
      </c>
      <c r="CH186" s="36">
        <f>IF(BJ186="С НДС",CG186*1.12,CG186)</f>
        <v>0</v>
      </c>
      <c r="CI186" s="36"/>
      <c r="CJ186" s="36"/>
      <c r="CK186" s="36">
        <f>CI186*CJ186</f>
        <v>0</v>
      </c>
      <c r="CL186" s="36">
        <f>IF(BN186="С НДС",CK186*1.12,CK186)</f>
        <v>0</v>
      </c>
      <c r="CM186" s="36"/>
      <c r="CN186" s="36"/>
      <c r="CO186" s="36">
        <f>CM186*CN186</f>
        <v>0</v>
      </c>
      <c r="CP186" s="36">
        <f>IF(BR186="С НДС",CO186*1.12,CO186)</f>
        <v>0</v>
      </c>
      <c r="CQ186" s="36"/>
      <c r="CR186" s="36"/>
      <c r="CS186" s="36">
        <f>CQ186*CR186</f>
        <v>0</v>
      </c>
      <c r="CT186" s="36">
        <f>IF(BV186="С НДС",CS186*1.12,CS186)</f>
        <v>0</v>
      </c>
      <c r="CU186" s="36"/>
      <c r="CV186" s="36"/>
      <c r="CW186" s="36">
        <f>CU186*CV186</f>
        <v>0</v>
      </c>
      <c r="CX186" s="36">
        <f>IF(BZ186="С НДС",CW186*1.12,CW186)</f>
        <v>0</v>
      </c>
      <c r="CY186" s="36"/>
      <c r="CZ186" s="36"/>
      <c r="DA186" s="36">
        <f>CY186*CZ186</f>
        <v>0</v>
      </c>
      <c r="DB186" s="36">
        <f>IF(CD186="С НДС",DA186*1.12,DA186)</f>
        <v>0</v>
      </c>
      <c r="DC186" s="36"/>
      <c r="DD186" s="36"/>
      <c r="DE186" s="36">
        <f>DC186*DD186</f>
        <v>0</v>
      </c>
      <c r="DF186" s="36">
        <f>IF(CH186="С НДС",DE186*1.12,DE186)</f>
        <v>0</v>
      </c>
      <c r="DG186" s="36"/>
      <c r="DH186" s="36"/>
      <c r="DI186" s="36">
        <f>DG186*DH186</f>
        <v>0</v>
      </c>
      <c r="DJ186" s="36">
        <f>IF(CL186="С НДС",DI186*1.12,DI186)</f>
        <v>0</v>
      </c>
      <c r="DK186" s="36"/>
      <c r="DL186" s="36"/>
      <c r="DM186" s="36">
        <f>DK186*DL186</f>
        <v>0</v>
      </c>
      <c r="DN186" s="36">
        <f>IF(CP186="С НДС",DM186*1.12,DM186)</f>
        <v>0</v>
      </c>
      <c r="DO186" s="36"/>
      <c r="DP186" s="36"/>
      <c r="DQ186" s="36">
        <f>DO186*DP186</f>
        <v>0</v>
      </c>
      <c r="DR186" s="36">
        <f>IF(CT186="С НДС",DQ186*1.12,DQ186)</f>
        <v>0</v>
      </c>
      <c r="DS186" s="36"/>
      <c r="DT186" s="36"/>
      <c r="DU186" s="36">
        <f>DS186*DT186</f>
        <v>0</v>
      </c>
      <c r="DV186" s="36">
        <f>IF(CX186="С НДС",DU186*1.12,DU186)</f>
        <v>0</v>
      </c>
      <c r="DW186" s="36"/>
      <c r="DX186" s="36"/>
      <c r="DY186" s="36">
        <f>DW186*DX186</f>
        <v>0</v>
      </c>
      <c r="DZ186" s="36">
        <f>IF(DB186="С НДС",DY186*1.12,DY186)</f>
        <v>0</v>
      </c>
      <c r="EA186" s="36"/>
      <c r="EB186" s="36"/>
      <c r="EC186" s="36">
        <f>EA186*EB186</f>
        <v>0</v>
      </c>
      <c r="ED186" s="36">
        <f>IF(DF186="С НДС",EC186*1.12,EC186)</f>
        <v>0</v>
      </c>
      <c r="EE186" s="31">
        <f>AA186+AE186+AI186+AM186+AQ186+AU186+AY186+BC186+BG186+BK186+BO186+BS186+BW186+CA186+CE186+CI186+CM186+CQ186+CU186+CY186+DC186+DG186+DK186+DO186+DS186+DW186+EA186</f>
        <v>425077</v>
      </c>
      <c r="EF186" s="31">
        <f>AC186+AG186+AK186+AO186+AS186+AW186+BA186+BE186+BI186+BM186</f>
        <v>1060567115</v>
      </c>
      <c r="EG186" s="31">
        <f>IF(Z186="С НДС",EF186*1.12,EF186)</f>
        <v>1187835168.8000002</v>
      </c>
      <c r="EH186" s="57" t="s">
        <v>1534</v>
      </c>
      <c r="EI186" s="45" t="s">
        <v>2067</v>
      </c>
      <c r="EJ186" s="57" t="s">
        <v>2068</v>
      </c>
      <c r="EK186" s="45"/>
      <c r="EL186" s="45"/>
      <c r="EM186" s="45"/>
      <c r="EN186" s="45"/>
      <c r="EO186" s="45"/>
      <c r="EP186" s="45"/>
      <c r="EQ186" s="45"/>
      <c r="ER186" s="45"/>
      <c r="ES186" s="45"/>
    </row>
    <row r="187" spans="1:149" ht="19.5" customHeight="1">
      <c r="A187" s="28"/>
      <c r="B187" s="63" t="s">
        <v>1593</v>
      </c>
      <c r="C187" s="63"/>
      <c r="D187" s="33" t="s">
        <v>1941</v>
      </c>
      <c r="E187" s="28" t="s">
        <v>1926</v>
      </c>
      <c r="F187" s="28" t="s">
        <v>1927</v>
      </c>
      <c r="G187" s="28" t="s">
        <v>1927</v>
      </c>
      <c r="H187" s="28" t="s">
        <v>857</v>
      </c>
      <c r="I187" s="28"/>
      <c r="J187" s="28"/>
      <c r="K187" s="63">
        <v>100</v>
      </c>
      <c r="L187" s="28">
        <v>710000000</v>
      </c>
      <c r="M187" s="28" t="s">
        <v>1750</v>
      </c>
      <c r="N187" s="28" t="s">
        <v>1918</v>
      </c>
      <c r="O187" s="28" t="s">
        <v>359</v>
      </c>
      <c r="P187" s="39" t="s">
        <v>1585</v>
      </c>
      <c r="Q187" s="28" t="s">
        <v>1942</v>
      </c>
      <c r="R187" s="28"/>
      <c r="S187" s="28" t="s">
        <v>1929</v>
      </c>
      <c r="T187" s="28"/>
      <c r="U187" s="28"/>
      <c r="V187" s="28">
        <v>0</v>
      </c>
      <c r="W187" s="28">
        <v>0</v>
      </c>
      <c r="X187" s="28">
        <v>100</v>
      </c>
      <c r="Y187" s="28" t="s">
        <v>1930</v>
      </c>
      <c r="Z187" s="28" t="s">
        <v>888</v>
      </c>
      <c r="AA187" s="35">
        <v>1025</v>
      </c>
      <c r="AB187" s="35">
        <v>1656</v>
      </c>
      <c r="AC187" s="35">
        <f t="shared" si="59"/>
        <v>1697400</v>
      </c>
      <c r="AD187" s="46">
        <f t="shared" si="60"/>
        <v>1901088.0000000002</v>
      </c>
      <c r="AE187" s="35">
        <v>2050</v>
      </c>
      <c r="AF187" s="35">
        <v>1656</v>
      </c>
      <c r="AG187" s="35">
        <f t="shared" si="61"/>
        <v>3394800</v>
      </c>
      <c r="AH187" s="46">
        <f t="shared" si="65"/>
        <v>3802176.0000000005</v>
      </c>
      <c r="AI187" s="35">
        <v>2050</v>
      </c>
      <c r="AJ187" s="35">
        <v>1656</v>
      </c>
      <c r="AK187" s="35">
        <f t="shared" si="62"/>
        <v>3394800</v>
      </c>
      <c r="AL187" s="46">
        <f t="shared" si="66"/>
        <v>3802176.0000000005</v>
      </c>
      <c r="AM187" s="35">
        <v>2050</v>
      </c>
      <c r="AN187" s="35">
        <v>1656</v>
      </c>
      <c r="AO187" s="35">
        <f t="shared" si="63"/>
        <v>3394800</v>
      </c>
      <c r="AP187" s="46">
        <f t="shared" si="67"/>
        <v>3802176.0000000005</v>
      </c>
      <c r="AQ187" s="35">
        <v>2050</v>
      </c>
      <c r="AR187" s="35">
        <v>1656</v>
      </c>
      <c r="AS187" s="35">
        <f t="shared" si="64"/>
        <v>3394800</v>
      </c>
      <c r="AT187" s="46">
        <f t="shared" si="68"/>
        <v>3802176.0000000005</v>
      </c>
      <c r="AU187" s="35">
        <v>2050</v>
      </c>
      <c r="AV187" s="35">
        <v>1656</v>
      </c>
      <c r="AW187" s="35">
        <f t="shared" si="69"/>
        <v>3394800</v>
      </c>
      <c r="AX187" s="46">
        <f t="shared" si="74"/>
        <v>3802176.0000000005</v>
      </c>
      <c r="AY187" s="35">
        <v>2050</v>
      </c>
      <c r="AZ187" s="35">
        <v>1656</v>
      </c>
      <c r="BA187" s="35">
        <f t="shared" si="70"/>
        <v>3394800</v>
      </c>
      <c r="BB187" s="46">
        <f t="shared" si="75"/>
        <v>3802176.0000000005</v>
      </c>
      <c r="BC187" s="35">
        <v>2050</v>
      </c>
      <c r="BD187" s="35">
        <v>1656</v>
      </c>
      <c r="BE187" s="35">
        <f t="shared" si="71"/>
        <v>3394800</v>
      </c>
      <c r="BF187" s="46">
        <f t="shared" si="76"/>
        <v>3802176.0000000005</v>
      </c>
      <c r="BG187" s="35">
        <v>2050</v>
      </c>
      <c r="BH187" s="35">
        <v>1656</v>
      </c>
      <c r="BI187" s="35">
        <f t="shared" si="72"/>
        <v>3394800</v>
      </c>
      <c r="BJ187" s="46">
        <f t="shared" si="77"/>
        <v>3802176.0000000005</v>
      </c>
      <c r="BK187" s="35">
        <v>2050</v>
      </c>
      <c r="BL187" s="35">
        <v>1656</v>
      </c>
      <c r="BM187" s="35">
        <f t="shared" si="73"/>
        <v>3394800</v>
      </c>
      <c r="BN187" s="46">
        <f t="shared" si="78"/>
        <v>3802176.0000000005</v>
      </c>
      <c r="BO187" s="36"/>
      <c r="BP187" s="36"/>
      <c r="BQ187" s="36">
        <f t="shared" si="79"/>
        <v>0</v>
      </c>
      <c r="BR187" s="36">
        <f t="shared" si="80"/>
        <v>0</v>
      </c>
      <c r="BS187" s="36"/>
      <c r="BT187" s="36"/>
      <c r="BU187" s="36">
        <f t="shared" si="81"/>
        <v>0</v>
      </c>
      <c r="BV187" s="36">
        <f t="shared" si="82"/>
        <v>0</v>
      </c>
      <c r="BW187" s="36"/>
      <c r="BX187" s="36"/>
      <c r="BY187" s="36">
        <f t="shared" si="83"/>
        <v>0</v>
      </c>
      <c r="BZ187" s="36">
        <f t="shared" si="84"/>
        <v>0</v>
      </c>
      <c r="CA187" s="36"/>
      <c r="CB187" s="36"/>
      <c r="CC187" s="36">
        <f t="shared" si="85"/>
        <v>0</v>
      </c>
      <c r="CD187" s="36">
        <f t="shared" si="86"/>
        <v>0</v>
      </c>
      <c r="CE187" s="36"/>
      <c r="CF187" s="36"/>
      <c r="CG187" s="36">
        <f t="shared" si="87"/>
        <v>0</v>
      </c>
      <c r="CH187" s="36">
        <f t="shared" si="88"/>
        <v>0</v>
      </c>
      <c r="CI187" s="36"/>
      <c r="CJ187" s="36"/>
      <c r="CK187" s="36">
        <f t="shared" si="89"/>
        <v>0</v>
      </c>
      <c r="CL187" s="36">
        <f t="shared" si="90"/>
        <v>0</v>
      </c>
      <c r="CM187" s="36"/>
      <c r="CN187" s="36"/>
      <c r="CO187" s="36">
        <f t="shared" si="91"/>
        <v>0</v>
      </c>
      <c r="CP187" s="36">
        <f t="shared" si="92"/>
        <v>0</v>
      </c>
      <c r="CQ187" s="36"/>
      <c r="CR187" s="36"/>
      <c r="CS187" s="36">
        <f t="shared" si="93"/>
        <v>0</v>
      </c>
      <c r="CT187" s="36">
        <f t="shared" si="94"/>
        <v>0</v>
      </c>
      <c r="CU187" s="36"/>
      <c r="CV187" s="36"/>
      <c r="CW187" s="36">
        <f t="shared" si="95"/>
        <v>0</v>
      </c>
      <c r="CX187" s="36">
        <f t="shared" si="96"/>
        <v>0</v>
      </c>
      <c r="CY187" s="36"/>
      <c r="CZ187" s="36"/>
      <c r="DA187" s="36">
        <f t="shared" si="97"/>
        <v>0</v>
      </c>
      <c r="DB187" s="36">
        <f t="shared" si="98"/>
        <v>0</v>
      </c>
      <c r="DC187" s="36"/>
      <c r="DD187" s="36"/>
      <c r="DE187" s="36">
        <f t="shared" si="99"/>
        <v>0</v>
      </c>
      <c r="DF187" s="36">
        <f t="shared" si="100"/>
        <v>0</v>
      </c>
      <c r="DG187" s="36"/>
      <c r="DH187" s="36"/>
      <c r="DI187" s="36">
        <f t="shared" si="101"/>
        <v>0</v>
      </c>
      <c r="DJ187" s="36">
        <f t="shared" si="102"/>
        <v>0</v>
      </c>
      <c r="DK187" s="36"/>
      <c r="DL187" s="36"/>
      <c r="DM187" s="36">
        <f t="shared" si="103"/>
        <v>0</v>
      </c>
      <c r="DN187" s="36">
        <f t="shared" si="104"/>
        <v>0</v>
      </c>
      <c r="DO187" s="36"/>
      <c r="DP187" s="36"/>
      <c r="DQ187" s="36">
        <f t="shared" si="105"/>
        <v>0</v>
      </c>
      <c r="DR187" s="36">
        <f t="shared" si="106"/>
        <v>0</v>
      </c>
      <c r="DS187" s="36"/>
      <c r="DT187" s="36"/>
      <c r="DU187" s="36">
        <f t="shared" si="107"/>
        <v>0</v>
      </c>
      <c r="DV187" s="36">
        <f t="shared" si="108"/>
        <v>0</v>
      </c>
      <c r="DW187" s="36"/>
      <c r="DX187" s="36"/>
      <c r="DY187" s="36">
        <f t="shared" si="109"/>
        <v>0</v>
      </c>
      <c r="DZ187" s="36">
        <f t="shared" si="110"/>
        <v>0</v>
      </c>
      <c r="EA187" s="36"/>
      <c r="EB187" s="36"/>
      <c r="EC187" s="36">
        <f t="shared" si="111"/>
        <v>0</v>
      </c>
      <c r="ED187" s="36">
        <f t="shared" si="112"/>
        <v>0</v>
      </c>
      <c r="EE187" s="31">
        <f t="shared" si="113"/>
        <v>19475</v>
      </c>
      <c r="EF187" s="31">
        <v>0</v>
      </c>
      <c r="EG187" s="31">
        <v>0</v>
      </c>
      <c r="EH187" s="40" t="s">
        <v>1534</v>
      </c>
      <c r="EI187" s="63" t="s">
        <v>2067</v>
      </c>
      <c r="EJ187" s="40" t="s">
        <v>2068</v>
      </c>
      <c r="EK187" s="87"/>
      <c r="EL187" s="87"/>
      <c r="EM187" s="87"/>
      <c r="EN187" s="87"/>
      <c r="EO187" s="87"/>
      <c r="EP187" s="87"/>
      <c r="EQ187" s="87"/>
      <c r="ER187" s="87"/>
      <c r="ES187" s="87"/>
    </row>
    <row r="188" spans="1:149" ht="19.5" customHeight="1">
      <c r="A188" s="28"/>
      <c r="B188" s="45" t="s">
        <v>1776</v>
      </c>
      <c r="C188" s="45"/>
      <c r="D188" s="44" t="s">
        <v>2085</v>
      </c>
      <c r="E188" s="45" t="s">
        <v>1926</v>
      </c>
      <c r="F188" s="45" t="s">
        <v>1927</v>
      </c>
      <c r="G188" s="45" t="s">
        <v>1927</v>
      </c>
      <c r="H188" s="45" t="s">
        <v>857</v>
      </c>
      <c r="I188" s="45"/>
      <c r="J188" s="45"/>
      <c r="K188" s="45" t="s">
        <v>1660</v>
      </c>
      <c r="L188" s="45">
        <v>710000000</v>
      </c>
      <c r="M188" s="45" t="s">
        <v>1533</v>
      </c>
      <c r="N188" s="45" t="s">
        <v>1918</v>
      </c>
      <c r="O188" s="45" t="s">
        <v>359</v>
      </c>
      <c r="P188" s="45" t="s">
        <v>2086</v>
      </c>
      <c r="Q188" s="45" t="s">
        <v>2087</v>
      </c>
      <c r="R188" s="45"/>
      <c r="S188" s="45" t="s">
        <v>1929</v>
      </c>
      <c r="T188" s="45"/>
      <c r="U188" s="45"/>
      <c r="V188" s="45">
        <v>0</v>
      </c>
      <c r="W188" s="45">
        <v>0</v>
      </c>
      <c r="X188" s="45">
        <v>100</v>
      </c>
      <c r="Y188" s="45" t="s">
        <v>1930</v>
      </c>
      <c r="Z188" s="45" t="s">
        <v>888</v>
      </c>
      <c r="AA188" s="54">
        <v>37549</v>
      </c>
      <c r="AB188" s="55">
        <v>2495</v>
      </c>
      <c r="AC188" s="55">
        <f t="shared" si="59"/>
        <v>93684755</v>
      </c>
      <c r="AD188" s="56">
        <f>AC188*1.12</f>
        <v>104926925.60000001</v>
      </c>
      <c r="AE188" s="54">
        <v>75098</v>
      </c>
      <c r="AF188" s="55">
        <v>2495</v>
      </c>
      <c r="AG188" s="55">
        <f t="shared" si="61"/>
        <v>187369510</v>
      </c>
      <c r="AH188" s="56">
        <f t="shared" si="65"/>
        <v>209853851.20000002</v>
      </c>
      <c r="AI188" s="54">
        <v>75098</v>
      </c>
      <c r="AJ188" s="55">
        <v>2495</v>
      </c>
      <c r="AK188" s="55">
        <f t="shared" si="62"/>
        <v>187369510</v>
      </c>
      <c r="AL188" s="56">
        <f t="shared" si="66"/>
        <v>209853851.20000002</v>
      </c>
      <c r="AM188" s="54">
        <v>75098</v>
      </c>
      <c r="AN188" s="55">
        <v>2495</v>
      </c>
      <c r="AO188" s="55">
        <f t="shared" si="63"/>
        <v>187369510</v>
      </c>
      <c r="AP188" s="56">
        <f t="shared" si="67"/>
        <v>209853851.20000002</v>
      </c>
      <c r="AQ188" s="54">
        <v>75098</v>
      </c>
      <c r="AR188" s="55">
        <v>2495</v>
      </c>
      <c r="AS188" s="55">
        <f t="shared" si="64"/>
        <v>187369510</v>
      </c>
      <c r="AT188" s="56">
        <f t="shared" si="68"/>
        <v>209853851.20000002</v>
      </c>
      <c r="AU188" s="54">
        <v>75098</v>
      </c>
      <c r="AV188" s="55">
        <v>2495</v>
      </c>
      <c r="AW188" s="55">
        <f t="shared" si="69"/>
        <v>187369510</v>
      </c>
      <c r="AX188" s="56">
        <f t="shared" si="74"/>
        <v>209853851.20000002</v>
      </c>
      <c r="AY188" s="54">
        <v>75098</v>
      </c>
      <c r="AZ188" s="55">
        <v>2495</v>
      </c>
      <c r="BA188" s="55">
        <f t="shared" si="70"/>
        <v>187369510</v>
      </c>
      <c r="BB188" s="56">
        <f t="shared" si="75"/>
        <v>209853851.20000002</v>
      </c>
      <c r="BC188" s="54">
        <v>75098</v>
      </c>
      <c r="BD188" s="55">
        <v>2495</v>
      </c>
      <c r="BE188" s="55">
        <f t="shared" si="71"/>
        <v>187369510</v>
      </c>
      <c r="BF188" s="56">
        <f t="shared" si="76"/>
        <v>209853851.20000002</v>
      </c>
      <c r="BG188" s="54">
        <v>75098</v>
      </c>
      <c r="BH188" s="55">
        <v>2495</v>
      </c>
      <c r="BI188" s="55">
        <f t="shared" si="72"/>
        <v>187369510</v>
      </c>
      <c r="BJ188" s="56">
        <f t="shared" si="77"/>
        <v>209853851.20000002</v>
      </c>
      <c r="BK188" s="54">
        <v>75098</v>
      </c>
      <c r="BL188" s="55">
        <v>2495</v>
      </c>
      <c r="BM188" s="55">
        <f t="shared" si="73"/>
        <v>187369510</v>
      </c>
      <c r="BN188" s="56">
        <f t="shared" si="78"/>
        <v>209853851.20000002</v>
      </c>
      <c r="BO188" s="36"/>
      <c r="BP188" s="36"/>
      <c r="BQ188" s="36">
        <f>BO188*BP188</f>
        <v>0</v>
      </c>
      <c r="BR188" s="36">
        <f>IF(AT188="С НДС",BQ188*1.12,BQ188)</f>
        <v>0</v>
      </c>
      <c r="BS188" s="36"/>
      <c r="BT188" s="36"/>
      <c r="BU188" s="36">
        <f>BS188*BT188</f>
        <v>0</v>
      </c>
      <c r="BV188" s="36">
        <f>IF(AX188="С НДС",BU188*1.12,BU188)</f>
        <v>0</v>
      </c>
      <c r="BW188" s="36"/>
      <c r="BX188" s="36"/>
      <c r="BY188" s="36">
        <f>BW188*BX188</f>
        <v>0</v>
      </c>
      <c r="BZ188" s="36">
        <f>IF(BB188="С НДС",BY188*1.12,BY188)</f>
        <v>0</v>
      </c>
      <c r="CA188" s="36"/>
      <c r="CB188" s="36"/>
      <c r="CC188" s="36">
        <f>CA188*CB188</f>
        <v>0</v>
      </c>
      <c r="CD188" s="36">
        <f>IF(BF188="С НДС",CC188*1.12,CC188)</f>
        <v>0</v>
      </c>
      <c r="CE188" s="36"/>
      <c r="CF188" s="36"/>
      <c r="CG188" s="36">
        <f>CE188*CF188</f>
        <v>0</v>
      </c>
      <c r="CH188" s="36">
        <f>IF(BJ188="С НДС",CG188*1.12,CG188)</f>
        <v>0</v>
      </c>
      <c r="CI188" s="36"/>
      <c r="CJ188" s="36"/>
      <c r="CK188" s="36">
        <f>CI188*CJ188</f>
        <v>0</v>
      </c>
      <c r="CL188" s="36">
        <f>IF(BN188="С НДС",CK188*1.12,CK188)</f>
        <v>0</v>
      </c>
      <c r="CM188" s="36"/>
      <c r="CN188" s="36"/>
      <c r="CO188" s="36">
        <f>CM188*CN188</f>
        <v>0</v>
      </c>
      <c r="CP188" s="36">
        <f>IF(BR188="С НДС",CO188*1.12,CO188)</f>
        <v>0</v>
      </c>
      <c r="CQ188" s="36"/>
      <c r="CR188" s="36"/>
      <c r="CS188" s="36">
        <f>CQ188*CR188</f>
        <v>0</v>
      </c>
      <c r="CT188" s="36">
        <f>IF(BV188="С НДС",CS188*1.12,CS188)</f>
        <v>0</v>
      </c>
      <c r="CU188" s="36"/>
      <c r="CV188" s="36"/>
      <c r="CW188" s="36">
        <f>CU188*CV188</f>
        <v>0</v>
      </c>
      <c r="CX188" s="36">
        <f>IF(BZ188="С НДС",CW188*1.12,CW188)</f>
        <v>0</v>
      </c>
      <c r="CY188" s="36"/>
      <c r="CZ188" s="36"/>
      <c r="DA188" s="36">
        <f>CY188*CZ188</f>
        <v>0</v>
      </c>
      <c r="DB188" s="36">
        <f>IF(CD188="С НДС",DA188*1.12,DA188)</f>
        <v>0</v>
      </c>
      <c r="DC188" s="36"/>
      <c r="DD188" s="36"/>
      <c r="DE188" s="36">
        <f>DC188*DD188</f>
        <v>0</v>
      </c>
      <c r="DF188" s="36">
        <f>IF(CH188="С НДС",DE188*1.12,DE188)</f>
        <v>0</v>
      </c>
      <c r="DG188" s="36"/>
      <c r="DH188" s="36"/>
      <c r="DI188" s="36">
        <f>DG188*DH188</f>
        <v>0</v>
      </c>
      <c r="DJ188" s="36">
        <f>IF(CL188="С НДС",DI188*1.12,DI188)</f>
        <v>0</v>
      </c>
      <c r="DK188" s="36"/>
      <c r="DL188" s="36"/>
      <c r="DM188" s="36">
        <f>DK188*DL188</f>
        <v>0</v>
      </c>
      <c r="DN188" s="36">
        <f>IF(CP188="С НДС",DM188*1.12,DM188)</f>
        <v>0</v>
      </c>
      <c r="DO188" s="36"/>
      <c r="DP188" s="36"/>
      <c r="DQ188" s="36">
        <f>DO188*DP188</f>
        <v>0</v>
      </c>
      <c r="DR188" s="36">
        <f>IF(CT188="С НДС",DQ188*1.12,DQ188)</f>
        <v>0</v>
      </c>
      <c r="DS188" s="36"/>
      <c r="DT188" s="36"/>
      <c r="DU188" s="36">
        <f>DS188*DT188</f>
        <v>0</v>
      </c>
      <c r="DV188" s="36">
        <f>IF(CX188="С НДС",DU188*1.12,DU188)</f>
        <v>0</v>
      </c>
      <c r="DW188" s="36"/>
      <c r="DX188" s="36"/>
      <c r="DY188" s="36">
        <f>DW188*DX188</f>
        <v>0</v>
      </c>
      <c r="DZ188" s="36">
        <f>IF(DB188="С НДС",DY188*1.12,DY188)</f>
        <v>0</v>
      </c>
      <c r="EA188" s="36"/>
      <c r="EB188" s="36"/>
      <c r="EC188" s="36">
        <f>EA188*EB188</f>
        <v>0</v>
      </c>
      <c r="ED188" s="36">
        <f>IF(DF188="С НДС",EC188*1.12,EC188)</f>
        <v>0</v>
      </c>
      <c r="EE188" s="31">
        <f t="shared" si="113"/>
        <v>713431</v>
      </c>
      <c r="EF188" s="31">
        <v>0</v>
      </c>
      <c r="EG188" s="31">
        <v>0</v>
      </c>
      <c r="EH188" s="57" t="s">
        <v>1534</v>
      </c>
      <c r="EI188" s="45" t="s">
        <v>2067</v>
      </c>
      <c r="EJ188" s="57" t="s">
        <v>2068</v>
      </c>
      <c r="EK188" s="45"/>
      <c r="EL188" s="45"/>
      <c r="EM188" s="45"/>
      <c r="EN188" s="45"/>
      <c r="EO188" s="45"/>
      <c r="EP188" s="45"/>
      <c r="EQ188" s="45"/>
      <c r="ER188" s="45"/>
      <c r="ES188" s="45"/>
    </row>
    <row r="189" spans="1:149" ht="19.5" customHeight="1">
      <c r="A189" s="28"/>
      <c r="B189" s="45" t="s">
        <v>1776</v>
      </c>
      <c r="C189" s="45"/>
      <c r="D189" s="44" t="s">
        <v>2120</v>
      </c>
      <c r="E189" s="45" t="s">
        <v>1926</v>
      </c>
      <c r="F189" s="45" t="s">
        <v>1927</v>
      </c>
      <c r="G189" s="45" t="s">
        <v>1927</v>
      </c>
      <c r="H189" s="45" t="s">
        <v>857</v>
      </c>
      <c r="I189" s="45"/>
      <c r="J189" s="45"/>
      <c r="K189" s="45" t="s">
        <v>1660</v>
      </c>
      <c r="L189" s="45">
        <v>710000000</v>
      </c>
      <c r="M189" s="45" t="s">
        <v>1533</v>
      </c>
      <c r="N189" s="45" t="s">
        <v>2108</v>
      </c>
      <c r="O189" s="45" t="s">
        <v>359</v>
      </c>
      <c r="P189" s="45" t="s">
        <v>2086</v>
      </c>
      <c r="Q189" s="45" t="s">
        <v>2087</v>
      </c>
      <c r="R189" s="45"/>
      <c r="S189" s="45" t="s">
        <v>1929</v>
      </c>
      <c r="T189" s="45"/>
      <c r="U189" s="45"/>
      <c r="V189" s="45">
        <v>0</v>
      </c>
      <c r="W189" s="45">
        <v>0</v>
      </c>
      <c r="X189" s="45">
        <v>100</v>
      </c>
      <c r="Y189" s="45" t="s">
        <v>1930</v>
      </c>
      <c r="Z189" s="45" t="s">
        <v>888</v>
      </c>
      <c r="AA189" s="54">
        <v>25033</v>
      </c>
      <c r="AB189" s="55">
        <v>2495</v>
      </c>
      <c r="AC189" s="55">
        <f>AA189*AB189</f>
        <v>62457335</v>
      </c>
      <c r="AD189" s="56">
        <f>AC189*1.12</f>
        <v>69952215.2</v>
      </c>
      <c r="AE189" s="54">
        <v>75098</v>
      </c>
      <c r="AF189" s="55">
        <v>2495</v>
      </c>
      <c r="AG189" s="55">
        <f>AE189*AF189</f>
        <v>187369510</v>
      </c>
      <c r="AH189" s="56">
        <f>AG189*1.12</f>
        <v>209853851.20000002</v>
      </c>
      <c r="AI189" s="54">
        <v>75098</v>
      </c>
      <c r="AJ189" s="55">
        <v>2495</v>
      </c>
      <c r="AK189" s="55">
        <f>AI189*AJ189</f>
        <v>187369510</v>
      </c>
      <c r="AL189" s="56">
        <f>AK189*1.12</f>
        <v>209853851.20000002</v>
      </c>
      <c r="AM189" s="54">
        <v>75098</v>
      </c>
      <c r="AN189" s="55">
        <v>2495</v>
      </c>
      <c r="AO189" s="55">
        <f>AM189*AN189</f>
        <v>187369510</v>
      </c>
      <c r="AP189" s="56">
        <f>AO189*1.12</f>
        <v>209853851.20000002</v>
      </c>
      <c r="AQ189" s="54">
        <v>75098</v>
      </c>
      <c r="AR189" s="55">
        <v>2495</v>
      </c>
      <c r="AS189" s="55">
        <f>AQ189*AR189</f>
        <v>187369510</v>
      </c>
      <c r="AT189" s="56">
        <f>AS189*1.12</f>
        <v>209853851.20000002</v>
      </c>
      <c r="AU189" s="54">
        <v>75098</v>
      </c>
      <c r="AV189" s="55">
        <v>2495</v>
      </c>
      <c r="AW189" s="55">
        <f>AU189*AV189</f>
        <v>187369510</v>
      </c>
      <c r="AX189" s="56">
        <f>AW189*1.12</f>
        <v>209853851.20000002</v>
      </c>
      <c r="AY189" s="54">
        <v>75098</v>
      </c>
      <c r="AZ189" s="55">
        <v>2495</v>
      </c>
      <c r="BA189" s="55">
        <f>AY189*AZ189</f>
        <v>187369510</v>
      </c>
      <c r="BB189" s="56">
        <f>BA189*1.12</f>
        <v>209853851.20000002</v>
      </c>
      <c r="BC189" s="54">
        <v>75098</v>
      </c>
      <c r="BD189" s="55">
        <v>2495</v>
      </c>
      <c r="BE189" s="55">
        <f>BC189*BD189</f>
        <v>187369510</v>
      </c>
      <c r="BF189" s="56">
        <f>BE189*1.12</f>
        <v>209853851.20000002</v>
      </c>
      <c r="BG189" s="54">
        <v>75098</v>
      </c>
      <c r="BH189" s="55">
        <v>2495</v>
      </c>
      <c r="BI189" s="55">
        <f>BG189*BH189</f>
        <v>187369510</v>
      </c>
      <c r="BJ189" s="56">
        <f>BI189*1.12</f>
        <v>209853851.20000002</v>
      </c>
      <c r="BK189" s="54">
        <v>75098</v>
      </c>
      <c r="BL189" s="55">
        <v>2495</v>
      </c>
      <c r="BM189" s="55">
        <f>BK189*BL189</f>
        <v>187369510</v>
      </c>
      <c r="BN189" s="56">
        <f>BM189*1.12</f>
        <v>209853851.20000002</v>
      </c>
      <c r="BO189" s="36"/>
      <c r="BP189" s="36"/>
      <c r="BQ189" s="36">
        <f>BO189*BP189</f>
        <v>0</v>
      </c>
      <c r="BR189" s="36">
        <f>IF(AT189="С НДС",BQ189*1.12,BQ189)</f>
        <v>0</v>
      </c>
      <c r="BS189" s="36"/>
      <c r="BT189" s="36"/>
      <c r="BU189" s="36">
        <f>BS189*BT189</f>
        <v>0</v>
      </c>
      <c r="BV189" s="36">
        <f>IF(AX189="С НДС",BU189*1.12,BU189)</f>
        <v>0</v>
      </c>
      <c r="BW189" s="36"/>
      <c r="BX189" s="36"/>
      <c r="BY189" s="36">
        <f>BW189*BX189</f>
        <v>0</v>
      </c>
      <c r="BZ189" s="36">
        <f>IF(BB189="С НДС",BY189*1.12,BY189)</f>
        <v>0</v>
      </c>
      <c r="CA189" s="36"/>
      <c r="CB189" s="36"/>
      <c r="CC189" s="36">
        <f>CA189*CB189</f>
        <v>0</v>
      </c>
      <c r="CD189" s="36">
        <f>IF(BF189="С НДС",CC189*1.12,CC189)</f>
        <v>0</v>
      </c>
      <c r="CE189" s="36"/>
      <c r="CF189" s="36"/>
      <c r="CG189" s="36">
        <f>CE189*CF189</f>
        <v>0</v>
      </c>
      <c r="CH189" s="36">
        <f>IF(BJ189="С НДС",CG189*1.12,CG189)</f>
        <v>0</v>
      </c>
      <c r="CI189" s="36"/>
      <c r="CJ189" s="36"/>
      <c r="CK189" s="36">
        <f>CI189*CJ189</f>
        <v>0</v>
      </c>
      <c r="CL189" s="36">
        <f>IF(BN189="С НДС",CK189*1.12,CK189)</f>
        <v>0</v>
      </c>
      <c r="CM189" s="36"/>
      <c r="CN189" s="36"/>
      <c r="CO189" s="36">
        <f>CM189*CN189</f>
        <v>0</v>
      </c>
      <c r="CP189" s="36">
        <f>IF(BR189="С НДС",CO189*1.12,CO189)</f>
        <v>0</v>
      </c>
      <c r="CQ189" s="36"/>
      <c r="CR189" s="36"/>
      <c r="CS189" s="36">
        <f>CQ189*CR189</f>
        <v>0</v>
      </c>
      <c r="CT189" s="36">
        <f>IF(BV189="С НДС",CS189*1.12,CS189)</f>
        <v>0</v>
      </c>
      <c r="CU189" s="36"/>
      <c r="CV189" s="36"/>
      <c r="CW189" s="36">
        <f>CU189*CV189</f>
        <v>0</v>
      </c>
      <c r="CX189" s="36">
        <f>IF(BZ189="С НДС",CW189*1.12,CW189)</f>
        <v>0</v>
      </c>
      <c r="CY189" s="36"/>
      <c r="CZ189" s="36"/>
      <c r="DA189" s="36">
        <f>CY189*CZ189</f>
        <v>0</v>
      </c>
      <c r="DB189" s="36">
        <f>IF(CD189="С НДС",DA189*1.12,DA189)</f>
        <v>0</v>
      </c>
      <c r="DC189" s="36"/>
      <c r="DD189" s="36"/>
      <c r="DE189" s="36">
        <f>DC189*DD189</f>
        <v>0</v>
      </c>
      <c r="DF189" s="36">
        <f>IF(CH189="С НДС",DE189*1.12,DE189)</f>
        <v>0</v>
      </c>
      <c r="DG189" s="36"/>
      <c r="DH189" s="36"/>
      <c r="DI189" s="36">
        <f>DG189*DH189</f>
        <v>0</v>
      </c>
      <c r="DJ189" s="36">
        <f>IF(CL189="С НДС",DI189*1.12,DI189)</f>
        <v>0</v>
      </c>
      <c r="DK189" s="36"/>
      <c r="DL189" s="36"/>
      <c r="DM189" s="36">
        <f>DK189*DL189</f>
        <v>0</v>
      </c>
      <c r="DN189" s="36">
        <f>IF(CP189="С НДС",DM189*1.12,DM189)</f>
        <v>0</v>
      </c>
      <c r="DO189" s="36"/>
      <c r="DP189" s="36"/>
      <c r="DQ189" s="36">
        <f>DO189*DP189</f>
        <v>0</v>
      </c>
      <c r="DR189" s="36">
        <f>IF(CT189="С НДС",DQ189*1.12,DQ189)</f>
        <v>0</v>
      </c>
      <c r="DS189" s="36"/>
      <c r="DT189" s="36"/>
      <c r="DU189" s="36">
        <f>DS189*DT189</f>
        <v>0</v>
      </c>
      <c r="DV189" s="36">
        <f>IF(CX189="С НДС",DU189*1.12,DU189)</f>
        <v>0</v>
      </c>
      <c r="DW189" s="36"/>
      <c r="DX189" s="36"/>
      <c r="DY189" s="36">
        <f>DW189*DX189</f>
        <v>0</v>
      </c>
      <c r="DZ189" s="36">
        <f>IF(DB189="С НДС",DY189*1.12,DY189)</f>
        <v>0</v>
      </c>
      <c r="EA189" s="36"/>
      <c r="EB189" s="36"/>
      <c r="EC189" s="36">
        <f>EA189*EB189</f>
        <v>0</v>
      </c>
      <c r="ED189" s="36">
        <f>IF(DF189="С НДС",EC189*1.12,EC189)</f>
        <v>0</v>
      </c>
      <c r="EE189" s="31">
        <f>AA189+AE189+AI189+AM189+AQ189+AU189+AY189+BC189+BG189+BK189+BO189+BS189+BW189+CA189+CE189+CI189+CM189+CQ189+CU189+CY189+DC189+DG189+DK189+DO189+DS189+DW189+EA189</f>
        <v>700915</v>
      </c>
      <c r="EF189" s="31">
        <f>AC189+AG189+AK189+AO189+AS189+AW189+BA189+BE189+BI189+BM189</f>
        <v>1748782925</v>
      </c>
      <c r="EG189" s="31">
        <f>IF(Z189="С НДС",EF189*1.12,EF189)</f>
        <v>1958636876.0000002</v>
      </c>
      <c r="EH189" s="57" t="s">
        <v>1534</v>
      </c>
      <c r="EI189" s="45" t="s">
        <v>2067</v>
      </c>
      <c r="EJ189" s="57" t="s">
        <v>2068</v>
      </c>
      <c r="EK189" s="45"/>
      <c r="EL189" s="45"/>
      <c r="EM189" s="45"/>
      <c r="EN189" s="45"/>
      <c r="EO189" s="45"/>
      <c r="EP189" s="45"/>
      <c r="EQ189" s="45"/>
      <c r="ER189" s="45"/>
      <c r="ES189" s="45"/>
    </row>
    <row r="190" spans="1:149" ht="19.5" customHeight="1">
      <c r="A190" s="28"/>
      <c r="B190" s="63" t="s">
        <v>1593</v>
      </c>
      <c r="C190" s="63"/>
      <c r="D190" s="33" t="s">
        <v>1943</v>
      </c>
      <c r="E190" s="63" t="s">
        <v>1926</v>
      </c>
      <c r="F190" s="63" t="s">
        <v>1927</v>
      </c>
      <c r="G190" s="63" t="s">
        <v>1927</v>
      </c>
      <c r="H190" s="63" t="s">
        <v>857</v>
      </c>
      <c r="I190" s="63"/>
      <c r="J190" s="63"/>
      <c r="K190" s="63">
        <v>100</v>
      </c>
      <c r="L190" s="63">
        <v>710000000</v>
      </c>
      <c r="M190" s="63" t="s">
        <v>1750</v>
      </c>
      <c r="N190" s="63" t="s">
        <v>1918</v>
      </c>
      <c r="O190" s="63" t="s">
        <v>359</v>
      </c>
      <c r="P190" s="63">
        <v>230000000</v>
      </c>
      <c r="Q190" s="63" t="s">
        <v>1944</v>
      </c>
      <c r="R190" s="63"/>
      <c r="S190" s="63" t="s">
        <v>1929</v>
      </c>
      <c r="T190" s="63"/>
      <c r="U190" s="63"/>
      <c r="V190" s="63">
        <v>0</v>
      </c>
      <c r="W190" s="63">
        <v>0</v>
      </c>
      <c r="X190" s="63">
        <v>100</v>
      </c>
      <c r="Y190" s="63" t="s">
        <v>1930</v>
      </c>
      <c r="Z190" s="63" t="s">
        <v>888</v>
      </c>
      <c r="AA190" s="41">
        <v>1605</v>
      </c>
      <c r="AB190" s="36">
        <v>1656</v>
      </c>
      <c r="AC190" s="36">
        <f t="shared" si="59"/>
        <v>2657880</v>
      </c>
      <c r="AD190" s="31">
        <f t="shared" si="60"/>
        <v>2976825.6</v>
      </c>
      <c r="AE190" s="41">
        <v>3210</v>
      </c>
      <c r="AF190" s="36">
        <v>1656</v>
      </c>
      <c r="AG190" s="36">
        <f t="shared" si="61"/>
        <v>5315760</v>
      </c>
      <c r="AH190" s="31">
        <f t="shared" si="65"/>
        <v>5953651.2</v>
      </c>
      <c r="AI190" s="41">
        <v>3210</v>
      </c>
      <c r="AJ190" s="36">
        <v>1656</v>
      </c>
      <c r="AK190" s="36">
        <f t="shared" si="62"/>
        <v>5315760</v>
      </c>
      <c r="AL190" s="31">
        <f t="shared" si="66"/>
        <v>5953651.2</v>
      </c>
      <c r="AM190" s="41">
        <v>3210</v>
      </c>
      <c r="AN190" s="36">
        <v>1656</v>
      </c>
      <c r="AO190" s="36">
        <f t="shared" si="63"/>
        <v>5315760</v>
      </c>
      <c r="AP190" s="31">
        <f t="shared" si="67"/>
        <v>5953651.2</v>
      </c>
      <c r="AQ190" s="41">
        <v>3210</v>
      </c>
      <c r="AR190" s="36">
        <v>1656</v>
      </c>
      <c r="AS190" s="36">
        <f t="shared" si="64"/>
        <v>5315760</v>
      </c>
      <c r="AT190" s="31">
        <f t="shared" si="68"/>
        <v>5953651.2</v>
      </c>
      <c r="AU190" s="41">
        <v>3210</v>
      </c>
      <c r="AV190" s="36">
        <v>1656</v>
      </c>
      <c r="AW190" s="36">
        <f t="shared" si="69"/>
        <v>5315760</v>
      </c>
      <c r="AX190" s="31">
        <f t="shared" si="74"/>
        <v>5953651.2</v>
      </c>
      <c r="AY190" s="41">
        <v>3210</v>
      </c>
      <c r="AZ190" s="36">
        <v>1656</v>
      </c>
      <c r="BA190" s="36">
        <f t="shared" si="70"/>
        <v>5315760</v>
      </c>
      <c r="BB190" s="31">
        <f t="shared" si="75"/>
        <v>5953651.2</v>
      </c>
      <c r="BC190" s="41">
        <v>3210</v>
      </c>
      <c r="BD190" s="36">
        <v>1656</v>
      </c>
      <c r="BE190" s="36">
        <f t="shared" si="71"/>
        <v>5315760</v>
      </c>
      <c r="BF190" s="31">
        <f t="shared" si="76"/>
        <v>5953651.2</v>
      </c>
      <c r="BG190" s="41">
        <v>3210</v>
      </c>
      <c r="BH190" s="36">
        <v>1656</v>
      </c>
      <c r="BI190" s="36">
        <f t="shared" si="72"/>
        <v>5315760</v>
      </c>
      <c r="BJ190" s="31">
        <f t="shared" si="77"/>
        <v>5953651.2</v>
      </c>
      <c r="BK190" s="41">
        <v>3210</v>
      </c>
      <c r="BL190" s="36">
        <v>1656</v>
      </c>
      <c r="BM190" s="36">
        <f t="shared" si="73"/>
        <v>5315760</v>
      </c>
      <c r="BN190" s="31">
        <f t="shared" si="78"/>
        <v>5953651.2</v>
      </c>
      <c r="BO190" s="36"/>
      <c r="BP190" s="36"/>
      <c r="BQ190" s="36">
        <f t="shared" si="79"/>
        <v>0</v>
      </c>
      <c r="BR190" s="36">
        <f t="shared" si="80"/>
        <v>0</v>
      </c>
      <c r="BS190" s="36"/>
      <c r="BT190" s="36"/>
      <c r="BU190" s="36">
        <f t="shared" si="81"/>
        <v>0</v>
      </c>
      <c r="BV190" s="36">
        <f t="shared" si="82"/>
        <v>0</v>
      </c>
      <c r="BW190" s="36"/>
      <c r="BX190" s="36"/>
      <c r="BY190" s="36">
        <f t="shared" si="83"/>
        <v>0</v>
      </c>
      <c r="BZ190" s="36">
        <f t="shared" si="84"/>
        <v>0</v>
      </c>
      <c r="CA190" s="36"/>
      <c r="CB190" s="36"/>
      <c r="CC190" s="36">
        <f t="shared" si="85"/>
        <v>0</v>
      </c>
      <c r="CD190" s="36">
        <f t="shared" si="86"/>
        <v>0</v>
      </c>
      <c r="CE190" s="36"/>
      <c r="CF190" s="36"/>
      <c r="CG190" s="36">
        <f t="shared" si="87"/>
        <v>0</v>
      </c>
      <c r="CH190" s="36">
        <f t="shared" si="88"/>
        <v>0</v>
      </c>
      <c r="CI190" s="36"/>
      <c r="CJ190" s="36"/>
      <c r="CK190" s="36">
        <f t="shared" si="89"/>
        <v>0</v>
      </c>
      <c r="CL190" s="36">
        <f t="shared" si="90"/>
        <v>0</v>
      </c>
      <c r="CM190" s="36"/>
      <c r="CN190" s="36"/>
      <c r="CO190" s="36">
        <f t="shared" si="91"/>
        <v>0</v>
      </c>
      <c r="CP190" s="36">
        <f t="shared" si="92"/>
        <v>0</v>
      </c>
      <c r="CQ190" s="36"/>
      <c r="CR190" s="36"/>
      <c r="CS190" s="36">
        <f t="shared" si="93"/>
        <v>0</v>
      </c>
      <c r="CT190" s="36">
        <f t="shared" si="94"/>
        <v>0</v>
      </c>
      <c r="CU190" s="36"/>
      <c r="CV190" s="36"/>
      <c r="CW190" s="36">
        <f t="shared" si="95"/>
        <v>0</v>
      </c>
      <c r="CX190" s="36">
        <f t="shared" si="96"/>
        <v>0</v>
      </c>
      <c r="CY190" s="36"/>
      <c r="CZ190" s="36"/>
      <c r="DA190" s="36">
        <f t="shared" si="97"/>
        <v>0</v>
      </c>
      <c r="DB190" s="36">
        <f t="shared" si="98"/>
        <v>0</v>
      </c>
      <c r="DC190" s="36"/>
      <c r="DD190" s="36"/>
      <c r="DE190" s="36">
        <f t="shared" si="99"/>
        <v>0</v>
      </c>
      <c r="DF190" s="36">
        <f t="shared" si="100"/>
        <v>0</v>
      </c>
      <c r="DG190" s="36"/>
      <c r="DH190" s="36"/>
      <c r="DI190" s="36">
        <f t="shared" si="101"/>
        <v>0</v>
      </c>
      <c r="DJ190" s="36">
        <f t="shared" si="102"/>
        <v>0</v>
      </c>
      <c r="DK190" s="36"/>
      <c r="DL190" s="36"/>
      <c r="DM190" s="36">
        <f t="shared" si="103"/>
        <v>0</v>
      </c>
      <c r="DN190" s="36">
        <f t="shared" si="104"/>
        <v>0</v>
      </c>
      <c r="DO190" s="36"/>
      <c r="DP190" s="36"/>
      <c r="DQ190" s="36">
        <f t="shared" si="105"/>
        <v>0</v>
      </c>
      <c r="DR190" s="36">
        <f t="shared" si="106"/>
        <v>0</v>
      </c>
      <c r="DS190" s="36"/>
      <c r="DT190" s="36"/>
      <c r="DU190" s="36">
        <f t="shared" si="107"/>
        <v>0</v>
      </c>
      <c r="DV190" s="36">
        <f t="shared" si="108"/>
        <v>0</v>
      </c>
      <c r="DW190" s="36"/>
      <c r="DX190" s="36"/>
      <c r="DY190" s="36">
        <f t="shared" si="109"/>
        <v>0</v>
      </c>
      <c r="DZ190" s="36">
        <f t="shared" si="110"/>
        <v>0</v>
      </c>
      <c r="EA190" s="36"/>
      <c r="EB190" s="36"/>
      <c r="EC190" s="36">
        <f t="shared" si="111"/>
        <v>0</v>
      </c>
      <c r="ED190" s="36">
        <f t="shared" si="112"/>
        <v>0</v>
      </c>
      <c r="EE190" s="31">
        <f t="shared" si="113"/>
        <v>30495</v>
      </c>
      <c r="EF190" s="31">
        <v>0</v>
      </c>
      <c r="EG190" s="31">
        <v>0</v>
      </c>
      <c r="EH190" s="63" t="s">
        <v>1534</v>
      </c>
      <c r="EI190" s="63" t="s">
        <v>2067</v>
      </c>
      <c r="EJ190" s="37" t="s">
        <v>2068</v>
      </c>
      <c r="EK190" s="87"/>
      <c r="EL190" s="87"/>
      <c r="EM190" s="87"/>
      <c r="EN190" s="87"/>
      <c r="EO190" s="87"/>
      <c r="EP190" s="87"/>
      <c r="EQ190" s="87"/>
      <c r="ER190" s="87"/>
      <c r="ES190" s="87"/>
    </row>
    <row r="191" spans="1:149" ht="19.5" customHeight="1">
      <c r="A191" s="28"/>
      <c r="B191" s="45" t="s">
        <v>1776</v>
      </c>
      <c r="C191" s="45"/>
      <c r="D191" s="44" t="s">
        <v>2088</v>
      </c>
      <c r="E191" s="45" t="s">
        <v>1926</v>
      </c>
      <c r="F191" s="45" t="s">
        <v>1927</v>
      </c>
      <c r="G191" s="45" t="s">
        <v>1927</v>
      </c>
      <c r="H191" s="45" t="s">
        <v>857</v>
      </c>
      <c r="I191" s="45"/>
      <c r="J191" s="45"/>
      <c r="K191" s="45" t="s">
        <v>1660</v>
      </c>
      <c r="L191" s="45">
        <v>710000000</v>
      </c>
      <c r="M191" s="45" t="s">
        <v>1533</v>
      </c>
      <c r="N191" s="45" t="s">
        <v>1918</v>
      </c>
      <c r="O191" s="45" t="s">
        <v>359</v>
      </c>
      <c r="P191" s="45">
        <v>510000000</v>
      </c>
      <c r="Q191" s="45" t="s">
        <v>2089</v>
      </c>
      <c r="R191" s="45"/>
      <c r="S191" s="45" t="s">
        <v>1929</v>
      </c>
      <c r="T191" s="45"/>
      <c r="U191" s="45"/>
      <c r="V191" s="45">
        <v>0</v>
      </c>
      <c r="W191" s="45">
        <v>0</v>
      </c>
      <c r="X191" s="45">
        <v>100</v>
      </c>
      <c r="Y191" s="45" t="s">
        <v>1930</v>
      </c>
      <c r="Z191" s="45" t="s">
        <v>888</v>
      </c>
      <c r="AA191" s="58">
        <v>20500</v>
      </c>
      <c r="AB191" s="55">
        <v>2495</v>
      </c>
      <c r="AC191" s="55">
        <f t="shared" si="59"/>
        <v>51147500</v>
      </c>
      <c r="AD191" s="56">
        <f>AC191*1.12</f>
        <v>57285200.00000001</v>
      </c>
      <c r="AE191" s="58">
        <v>41000</v>
      </c>
      <c r="AF191" s="55">
        <v>2495</v>
      </c>
      <c r="AG191" s="55">
        <f t="shared" si="61"/>
        <v>102295000</v>
      </c>
      <c r="AH191" s="56">
        <f t="shared" si="65"/>
        <v>114570400.00000001</v>
      </c>
      <c r="AI191" s="58">
        <v>41000</v>
      </c>
      <c r="AJ191" s="55">
        <v>2495</v>
      </c>
      <c r="AK191" s="55">
        <f t="shared" si="62"/>
        <v>102295000</v>
      </c>
      <c r="AL191" s="56">
        <f t="shared" si="66"/>
        <v>114570400.00000001</v>
      </c>
      <c r="AM191" s="58">
        <v>41000</v>
      </c>
      <c r="AN191" s="55">
        <v>2495</v>
      </c>
      <c r="AO191" s="55">
        <f t="shared" si="63"/>
        <v>102295000</v>
      </c>
      <c r="AP191" s="56">
        <f t="shared" si="67"/>
        <v>114570400.00000001</v>
      </c>
      <c r="AQ191" s="58">
        <v>41000</v>
      </c>
      <c r="AR191" s="55">
        <v>2495</v>
      </c>
      <c r="AS191" s="55">
        <f t="shared" si="64"/>
        <v>102295000</v>
      </c>
      <c r="AT191" s="56">
        <f t="shared" si="68"/>
        <v>114570400.00000001</v>
      </c>
      <c r="AU191" s="58">
        <v>41000</v>
      </c>
      <c r="AV191" s="55">
        <v>2495</v>
      </c>
      <c r="AW191" s="55">
        <f t="shared" si="69"/>
        <v>102295000</v>
      </c>
      <c r="AX191" s="56">
        <f t="shared" si="74"/>
        <v>114570400.00000001</v>
      </c>
      <c r="AY191" s="58">
        <v>41000</v>
      </c>
      <c r="AZ191" s="55">
        <v>2495</v>
      </c>
      <c r="BA191" s="55">
        <f t="shared" si="70"/>
        <v>102295000</v>
      </c>
      <c r="BB191" s="56">
        <f t="shared" si="75"/>
        <v>114570400.00000001</v>
      </c>
      <c r="BC191" s="58">
        <v>41000</v>
      </c>
      <c r="BD191" s="55">
        <v>2495</v>
      </c>
      <c r="BE191" s="55">
        <f t="shared" si="71"/>
        <v>102295000</v>
      </c>
      <c r="BF191" s="56">
        <f t="shared" si="76"/>
        <v>114570400.00000001</v>
      </c>
      <c r="BG191" s="58">
        <v>41000</v>
      </c>
      <c r="BH191" s="55">
        <v>2495</v>
      </c>
      <c r="BI191" s="55">
        <f t="shared" si="72"/>
        <v>102295000</v>
      </c>
      <c r="BJ191" s="56">
        <f t="shared" si="77"/>
        <v>114570400.00000001</v>
      </c>
      <c r="BK191" s="58">
        <v>41000</v>
      </c>
      <c r="BL191" s="55">
        <v>2495</v>
      </c>
      <c r="BM191" s="55">
        <f t="shared" si="73"/>
        <v>102295000</v>
      </c>
      <c r="BN191" s="56">
        <f t="shared" si="78"/>
        <v>114570400.00000001</v>
      </c>
      <c r="BO191" s="36"/>
      <c r="BP191" s="36"/>
      <c r="BQ191" s="36">
        <f t="shared" si="79"/>
        <v>0</v>
      </c>
      <c r="BR191" s="36">
        <f t="shared" si="80"/>
        <v>0</v>
      </c>
      <c r="BS191" s="36"/>
      <c r="BT191" s="36"/>
      <c r="BU191" s="36">
        <f t="shared" si="81"/>
        <v>0</v>
      </c>
      <c r="BV191" s="36">
        <f t="shared" si="82"/>
        <v>0</v>
      </c>
      <c r="BW191" s="36"/>
      <c r="BX191" s="36"/>
      <c r="BY191" s="36">
        <f t="shared" si="83"/>
        <v>0</v>
      </c>
      <c r="BZ191" s="36">
        <f t="shared" si="84"/>
        <v>0</v>
      </c>
      <c r="CA191" s="36"/>
      <c r="CB191" s="36"/>
      <c r="CC191" s="36">
        <f t="shared" si="85"/>
        <v>0</v>
      </c>
      <c r="CD191" s="36">
        <f t="shared" si="86"/>
        <v>0</v>
      </c>
      <c r="CE191" s="36"/>
      <c r="CF191" s="36"/>
      <c r="CG191" s="36">
        <f t="shared" si="87"/>
        <v>0</v>
      </c>
      <c r="CH191" s="36">
        <f t="shared" si="88"/>
        <v>0</v>
      </c>
      <c r="CI191" s="36"/>
      <c r="CJ191" s="36"/>
      <c r="CK191" s="36">
        <f t="shared" si="89"/>
        <v>0</v>
      </c>
      <c r="CL191" s="36">
        <f t="shared" si="90"/>
        <v>0</v>
      </c>
      <c r="CM191" s="36"/>
      <c r="CN191" s="36"/>
      <c r="CO191" s="36">
        <f t="shared" si="91"/>
        <v>0</v>
      </c>
      <c r="CP191" s="36">
        <f t="shared" si="92"/>
        <v>0</v>
      </c>
      <c r="CQ191" s="36"/>
      <c r="CR191" s="36"/>
      <c r="CS191" s="36">
        <f t="shared" si="93"/>
        <v>0</v>
      </c>
      <c r="CT191" s="36">
        <f t="shared" si="94"/>
        <v>0</v>
      </c>
      <c r="CU191" s="36"/>
      <c r="CV191" s="36"/>
      <c r="CW191" s="36">
        <f t="shared" si="95"/>
        <v>0</v>
      </c>
      <c r="CX191" s="36">
        <f t="shared" si="96"/>
        <v>0</v>
      </c>
      <c r="CY191" s="36"/>
      <c r="CZ191" s="36"/>
      <c r="DA191" s="36">
        <f t="shared" si="97"/>
        <v>0</v>
      </c>
      <c r="DB191" s="36">
        <f t="shared" si="98"/>
        <v>0</v>
      </c>
      <c r="DC191" s="36"/>
      <c r="DD191" s="36"/>
      <c r="DE191" s="36">
        <f t="shared" si="99"/>
        <v>0</v>
      </c>
      <c r="DF191" s="36">
        <f t="shared" si="100"/>
        <v>0</v>
      </c>
      <c r="DG191" s="36"/>
      <c r="DH191" s="36"/>
      <c r="DI191" s="36">
        <f t="shared" si="101"/>
        <v>0</v>
      </c>
      <c r="DJ191" s="36">
        <f t="shared" si="102"/>
        <v>0</v>
      </c>
      <c r="DK191" s="36"/>
      <c r="DL191" s="36"/>
      <c r="DM191" s="36">
        <f t="shared" si="103"/>
        <v>0</v>
      </c>
      <c r="DN191" s="36">
        <f t="shared" si="104"/>
        <v>0</v>
      </c>
      <c r="DO191" s="36"/>
      <c r="DP191" s="36"/>
      <c r="DQ191" s="36">
        <f t="shared" si="105"/>
        <v>0</v>
      </c>
      <c r="DR191" s="36">
        <f t="shared" si="106"/>
        <v>0</v>
      </c>
      <c r="DS191" s="36"/>
      <c r="DT191" s="36"/>
      <c r="DU191" s="36">
        <f t="shared" si="107"/>
        <v>0</v>
      </c>
      <c r="DV191" s="36">
        <f t="shared" si="108"/>
        <v>0</v>
      </c>
      <c r="DW191" s="36"/>
      <c r="DX191" s="36"/>
      <c r="DY191" s="36">
        <f t="shared" si="109"/>
        <v>0</v>
      </c>
      <c r="DZ191" s="36">
        <f t="shared" si="110"/>
        <v>0</v>
      </c>
      <c r="EA191" s="36"/>
      <c r="EB191" s="36"/>
      <c r="EC191" s="36">
        <f t="shared" si="111"/>
        <v>0</v>
      </c>
      <c r="ED191" s="36">
        <f t="shared" si="112"/>
        <v>0</v>
      </c>
      <c r="EE191" s="31">
        <f>AA191+AE191+AI191+AM191+AQ191+AU191+AY191+BC191+BG191+BK191+BO191+BS191+BW191+CA191+CE191+CI191+CM191+CQ191+CU191+CY191+DC191+DG191+DK191+DO191+DS191+DW191+EA191</f>
        <v>389500</v>
      </c>
      <c r="EF191" s="31">
        <v>0</v>
      </c>
      <c r="EG191" s="31">
        <v>0</v>
      </c>
      <c r="EH191" s="57" t="s">
        <v>1534</v>
      </c>
      <c r="EI191" s="45" t="s">
        <v>2067</v>
      </c>
      <c r="EJ191" s="57" t="s">
        <v>2068</v>
      </c>
      <c r="EK191" s="45"/>
      <c r="EL191" s="45"/>
      <c r="EM191" s="45"/>
      <c r="EN191" s="45"/>
      <c r="EO191" s="45"/>
      <c r="EP191" s="45"/>
      <c r="EQ191" s="45"/>
      <c r="ER191" s="45"/>
      <c r="ES191" s="45"/>
    </row>
    <row r="192" spans="1:149" ht="19.5" customHeight="1">
      <c r="A192" s="28"/>
      <c r="B192" s="45" t="s">
        <v>1776</v>
      </c>
      <c r="C192" s="45"/>
      <c r="D192" s="44" t="s">
        <v>2121</v>
      </c>
      <c r="E192" s="45" t="s">
        <v>1926</v>
      </c>
      <c r="F192" s="45" t="s">
        <v>1927</v>
      </c>
      <c r="G192" s="45" t="s">
        <v>1927</v>
      </c>
      <c r="H192" s="45" t="s">
        <v>857</v>
      </c>
      <c r="I192" s="45"/>
      <c r="J192" s="45"/>
      <c r="K192" s="45" t="s">
        <v>1660</v>
      </c>
      <c r="L192" s="45">
        <v>710000000</v>
      </c>
      <c r="M192" s="45" t="s">
        <v>1533</v>
      </c>
      <c r="N192" s="45" t="s">
        <v>2108</v>
      </c>
      <c r="O192" s="45" t="s">
        <v>359</v>
      </c>
      <c r="P192" s="45">
        <v>510000000</v>
      </c>
      <c r="Q192" s="45" t="s">
        <v>2089</v>
      </c>
      <c r="R192" s="45"/>
      <c r="S192" s="45" t="s">
        <v>1929</v>
      </c>
      <c r="T192" s="45"/>
      <c r="U192" s="45"/>
      <c r="V192" s="45">
        <v>0</v>
      </c>
      <c r="W192" s="45">
        <v>0</v>
      </c>
      <c r="X192" s="45">
        <v>100</v>
      </c>
      <c r="Y192" s="45" t="s">
        <v>1930</v>
      </c>
      <c r="Z192" s="45" t="s">
        <v>888</v>
      </c>
      <c r="AA192" s="58">
        <v>13667</v>
      </c>
      <c r="AB192" s="55">
        <v>2495</v>
      </c>
      <c r="AC192" s="55">
        <f>AA192*AB192</f>
        <v>34099165</v>
      </c>
      <c r="AD192" s="56">
        <f>AC192*1.12</f>
        <v>38191064.800000004</v>
      </c>
      <c r="AE192" s="58">
        <v>41000</v>
      </c>
      <c r="AF192" s="55">
        <v>2495</v>
      </c>
      <c r="AG192" s="55">
        <f>AE192*AF192</f>
        <v>102295000</v>
      </c>
      <c r="AH192" s="56">
        <f>AG192*1.12</f>
        <v>114570400.00000001</v>
      </c>
      <c r="AI192" s="58">
        <v>41000</v>
      </c>
      <c r="AJ192" s="55">
        <v>2495</v>
      </c>
      <c r="AK192" s="55">
        <f>AI192*AJ192</f>
        <v>102295000</v>
      </c>
      <c r="AL192" s="56">
        <f>AK192*1.12</f>
        <v>114570400.00000001</v>
      </c>
      <c r="AM192" s="58">
        <v>41000</v>
      </c>
      <c r="AN192" s="55">
        <v>2495</v>
      </c>
      <c r="AO192" s="55">
        <f>AM192*AN192</f>
        <v>102295000</v>
      </c>
      <c r="AP192" s="56">
        <f>AO192*1.12</f>
        <v>114570400.00000001</v>
      </c>
      <c r="AQ192" s="58">
        <v>41000</v>
      </c>
      <c r="AR192" s="55">
        <v>2495</v>
      </c>
      <c r="AS192" s="55">
        <f>AQ192*AR192</f>
        <v>102295000</v>
      </c>
      <c r="AT192" s="56">
        <f>AS192*1.12</f>
        <v>114570400.00000001</v>
      </c>
      <c r="AU192" s="58">
        <v>41000</v>
      </c>
      <c r="AV192" s="55">
        <v>2495</v>
      </c>
      <c r="AW192" s="55">
        <f>AU192*AV192</f>
        <v>102295000</v>
      </c>
      <c r="AX192" s="56">
        <f>AW192*1.12</f>
        <v>114570400.00000001</v>
      </c>
      <c r="AY192" s="58">
        <v>41000</v>
      </c>
      <c r="AZ192" s="55">
        <v>2495</v>
      </c>
      <c r="BA192" s="55">
        <f>AY192*AZ192</f>
        <v>102295000</v>
      </c>
      <c r="BB192" s="56">
        <f>BA192*1.12</f>
        <v>114570400.00000001</v>
      </c>
      <c r="BC192" s="58">
        <v>41000</v>
      </c>
      <c r="BD192" s="55">
        <v>2495</v>
      </c>
      <c r="BE192" s="55">
        <f>BC192*BD192</f>
        <v>102295000</v>
      </c>
      <c r="BF192" s="56">
        <f>BE192*1.12</f>
        <v>114570400.00000001</v>
      </c>
      <c r="BG192" s="58">
        <v>41000</v>
      </c>
      <c r="BH192" s="55">
        <v>2495</v>
      </c>
      <c r="BI192" s="55">
        <f>BG192*BH192</f>
        <v>102295000</v>
      </c>
      <c r="BJ192" s="56">
        <f>BI192*1.12</f>
        <v>114570400.00000001</v>
      </c>
      <c r="BK192" s="58">
        <v>41000</v>
      </c>
      <c r="BL192" s="55">
        <v>2495</v>
      </c>
      <c r="BM192" s="55">
        <f>BK192*BL192</f>
        <v>102295000</v>
      </c>
      <c r="BN192" s="56">
        <f>BM192*1.12</f>
        <v>114570400.00000001</v>
      </c>
      <c r="BO192" s="36"/>
      <c r="BP192" s="36"/>
      <c r="BQ192" s="36">
        <f>BO192*BP192</f>
        <v>0</v>
      </c>
      <c r="BR192" s="36">
        <f>IF(AT192="С НДС",BQ192*1.12,BQ192)</f>
        <v>0</v>
      </c>
      <c r="BS192" s="36"/>
      <c r="BT192" s="36"/>
      <c r="BU192" s="36">
        <f>BS192*BT192</f>
        <v>0</v>
      </c>
      <c r="BV192" s="36">
        <f>IF(AX192="С НДС",BU192*1.12,BU192)</f>
        <v>0</v>
      </c>
      <c r="BW192" s="36"/>
      <c r="BX192" s="36"/>
      <c r="BY192" s="36">
        <f>BW192*BX192</f>
        <v>0</v>
      </c>
      <c r="BZ192" s="36">
        <f>IF(BB192="С НДС",BY192*1.12,BY192)</f>
        <v>0</v>
      </c>
      <c r="CA192" s="36"/>
      <c r="CB192" s="36"/>
      <c r="CC192" s="36">
        <f>CA192*CB192</f>
        <v>0</v>
      </c>
      <c r="CD192" s="36">
        <f>IF(BF192="С НДС",CC192*1.12,CC192)</f>
        <v>0</v>
      </c>
      <c r="CE192" s="36"/>
      <c r="CF192" s="36"/>
      <c r="CG192" s="36">
        <f>CE192*CF192</f>
        <v>0</v>
      </c>
      <c r="CH192" s="36">
        <f>IF(BJ192="С НДС",CG192*1.12,CG192)</f>
        <v>0</v>
      </c>
      <c r="CI192" s="36"/>
      <c r="CJ192" s="36"/>
      <c r="CK192" s="36">
        <f>CI192*CJ192</f>
        <v>0</v>
      </c>
      <c r="CL192" s="36">
        <f>IF(BN192="С НДС",CK192*1.12,CK192)</f>
        <v>0</v>
      </c>
      <c r="CM192" s="36"/>
      <c r="CN192" s="36"/>
      <c r="CO192" s="36">
        <f>CM192*CN192</f>
        <v>0</v>
      </c>
      <c r="CP192" s="36">
        <f>IF(BR192="С НДС",CO192*1.12,CO192)</f>
        <v>0</v>
      </c>
      <c r="CQ192" s="36"/>
      <c r="CR192" s="36"/>
      <c r="CS192" s="36">
        <f>CQ192*CR192</f>
        <v>0</v>
      </c>
      <c r="CT192" s="36">
        <f>IF(BV192="С НДС",CS192*1.12,CS192)</f>
        <v>0</v>
      </c>
      <c r="CU192" s="36"/>
      <c r="CV192" s="36"/>
      <c r="CW192" s="36">
        <f>CU192*CV192</f>
        <v>0</v>
      </c>
      <c r="CX192" s="36">
        <f>IF(BZ192="С НДС",CW192*1.12,CW192)</f>
        <v>0</v>
      </c>
      <c r="CY192" s="36"/>
      <c r="CZ192" s="36"/>
      <c r="DA192" s="36">
        <f>CY192*CZ192</f>
        <v>0</v>
      </c>
      <c r="DB192" s="36">
        <f>IF(CD192="С НДС",DA192*1.12,DA192)</f>
        <v>0</v>
      </c>
      <c r="DC192" s="36"/>
      <c r="DD192" s="36"/>
      <c r="DE192" s="36">
        <f>DC192*DD192</f>
        <v>0</v>
      </c>
      <c r="DF192" s="36">
        <f>IF(CH192="С НДС",DE192*1.12,DE192)</f>
        <v>0</v>
      </c>
      <c r="DG192" s="36"/>
      <c r="DH192" s="36"/>
      <c r="DI192" s="36">
        <f>DG192*DH192</f>
        <v>0</v>
      </c>
      <c r="DJ192" s="36">
        <f>IF(CL192="С НДС",DI192*1.12,DI192)</f>
        <v>0</v>
      </c>
      <c r="DK192" s="36"/>
      <c r="DL192" s="36"/>
      <c r="DM192" s="36">
        <f>DK192*DL192</f>
        <v>0</v>
      </c>
      <c r="DN192" s="36">
        <f>IF(CP192="С НДС",DM192*1.12,DM192)</f>
        <v>0</v>
      </c>
      <c r="DO192" s="36"/>
      <c r="DP192" s="36"/>
      <c r="DQ192" s="36">
        <f>DO192*DP192</f>
        <v>0</v>
      </c>
      <c r="DR192" s="36">
        <f>IF(CT192="С НДС",DQ192*1.12,DQ192)</f>
        <v>0</v>
      </c>
      <c r="DS192" s="36"/>
      <c r="DT192" s="36"/>
      <c r="DU192" s="36">
        <f>DS192*DT192</f>
        <v>0</v>
      </c>
      <c r="DV192" s="36">
        <f>IF(CX192="С НДС",DU192*1.12,DU192)</f>
        <v>0</v>
      </c>
      <c r="DW192" s="36"/>
      <c r="DX192" s="36"/>
      <c r="DY192" s="36">
        <f>DW192*DX192</f>
        <v>0</v>
      </c>
      <c r="DZ192" s="36">
        <f>IF(DB192="С НДС",DY192*1.12,DY192)</f>
        <v>0</v>
      </c>
      <c r="EA192" s="36"/>
      <c r="EB192" s="36"/>
      <c r="EC192" s="36">
        <f>EA192*EB192</f>
        <v>0</v>
      </c>
      <c r="ED192" s="36">
        <f>IF(DF192="С НДС",EC192*1.12,EC192)</f>
        <v>0</v>
      </c>
      <c r="EE192" s="31">
        <f>AA192+AE192+AI192+AM192+AQ192+AU192+AY192+BC192+BG192+BK192+BO192+BS192+BW192+CA192+CE192+CI192+CM192+CQ192+CU192+CY192+DC192+DG192+DK192+DO192+DS192+DW192+EA192</f>
        <v>382667</v>
      </c>
      <c r="EF192" s="31">
        <f>AC192+AG192+AK192+AO192+AS192+AW192+BA192+BE192+BI192+BM192</f>
        <v>954754165</v>
      </c>
      <c r="EG192" s="31">
        <f>IF(Z192="С НДС",EF192*1.12,EF192)</f>
        <v>1069324664.8000001</v>
      </c>
      <c r="EH192" s="57" t="s">
        <v>1534</v>
      </c>
      <c r="EI192" s="45" t="s">
        <v>2067</v>
      </c>
      <c r="EJ192" s="57" t="s">
        <v>2068</v>
      </c>
      <c r="EK192" s="45"/>
      <c r="EL192" s="45"/>
      <c r="EM192" s="45"/>
      <c r="EN192" s="45"/>
      <c r="EO192" s="45"/>
      <c r="EP192" s="45"/>
      <c r="EQ192" s="45"/>
      <c r="ER192" s="45"/>
      <c r="ES192" s="45"/>
    </row>
    <row r="193" spans="1:149" ht="19.5" customHeight="1">
      <c r="A193" s="28"/>
      <c r="B193" s="63" t="s">
        <v>1593</v>
      </c>
      <c r="C193" s="63"/>
      <c r="D193" s="33" t="s">
        <v>1945</v>
      </c>
      <c r="E193" s="63" t="s">
        <v>1926</v>
      </c>
      <c r="F193" s="63" t="s">
        <v>1927</v>
      </c>
      <c r="G193" s="63" t="s">
        <v>1927</v>
      </c>
      <c r="H193" s="63" t="s">
        <v>857</v>
      </c>
      <c r="I193" s="63"/>
      <c r="J193" s="63"/>
      <c r="K193" s="63">
        <v>100</v>
      </c>
      <c r="L193" s="63">
        <v>710000000</v>
      </c>
      <c r="M193" s="63" t="s">
        <v>1750</v>
      </c>
      <c r="N193" s="63" t="s">
        <v>1918</v>
      </c>
      <c r="O193" s="63" t="s">
        <v>359</v>
      </c>
      <c r="P193" s="34" t="s">
        <v>1585</v>
      </c>
      <c r="Q193" s="63" t="s">
        <v>1946</v>
      </c>
      <c r="R193" s="63"/>
      <c r="S193" s="63" t="s">
        <v>1929</v>
      </c>
      <c r="T193" s="63"/>
      <c r="U193" s="63"/>
      <c r="V193" s="63">
        <v>0</v>
      </c>
      <c r="W193" s="63">
        <v>0</v>
      </c>
      <c r="X193" s="63">
        <v>100</v>
      </c>
      <c r="Y193" s="63" t="s">
        <v>1930</v>
      </c>
      <c r="Z193" s="63" t="s">
        <v>888</v>
      </c>
      <c r="AA193" s="36">
        <v>1430</v>
      </c>
      <c r="AB193" s="36">
        <v>1656</v>
      </c>
      <c r="AC193" s="36">
        <f t="shared" si="59"/>
        <v>2368080</v>
      </c>
      <c r="AD193" s="31">
        <f t="shared" si="60"/>
        <v>2652249.6</v>
      </c>
      <c r="AE193" s="36">
        <v>2860</v>
      </c>
      <c r="AF193" s="36">
        <v>1656</v>
      </c>
      <c r="AG193" s="36">
        <f t="shared" si="61"/>
        <v>4736160</v>
      </c>
      <c r="AH193" s="31">
        <f t="shared" si="65"/>
        <v>5304499.2</v>
      </c>
      <c r="AI193" s="36">
        <v>2860</v>
      </c>
      <c r="AJ193" s="36">
        <v>1656</v>
      </c>
      <c r="AK193" s="36">
        <f t="shared" si="62"/>
        <v>4736160</v>
      </c>
      <c r="AL193" s="31">
        <f t="shared" si="66"/>
        <v>5304499.2</v>
      </c>
      <c r="AM193" s="36">
        <v>2860</v>
      </c>
      <c r="AN193" s="36">
        <v>1656</v>
      </c>
      <c r="AO193" s="36">
        <f t="shared" si="63"/>
        <v>4736160</v>
      </c>
      <c r="AP193" s="31">
        <f t="shared" si="67"/>
        <v>5304499.2</v>
      </c>
      <c r="AQ193" s="36">
        <v>2860</v>
      </c>
      <c r="AR193" s="36">
        <v>1656</v>
      </c>
      <c r="AS193" s="36">
        <f t="shared" si="64"/>
        <v>4736160</v>
      </c>
      <c r="AT193" s="31">
        <f t="shared" si="68"/>
        <v>5304499.2</v>
      </c>
      <c r="AU193" s="36">
        <v>2860</v>
      </c>
      <c r="AV193" s="36">
        <v>1656</v>
      </c>
      <c r="AW193" s="36">
        <f t="shared" si="69"/>
        <v>4736160</v>
      </c>
      <c r="AX193" s="31">
        <f t="shared" si="74"/>
        <v>5304499.2</v>
      </c>
      <c r="AY193" s="36">
        <v>2860</v>
      </c>
      <c r="AZ193" s="36">
        <v>1656</v>
      </c>
      <c r="BA193" s="36">
        <f t="shared" si="70"/>
        <v>4736160</v>
      </c>
      <c r="BB193" s="31">
        <f t="shared" si="75"/>
        <v>5304499.2</v>
      </c>
      <c r="BC193" s="36">
        <v>2860</v>
      </c>
      <c r="BD193" s="36">
        <v>1656</v>
      </c>
      <c r="BE193" s="36">
        <f t="shared" si="71"/>
        <v>4736160</v>
      </c>
      <c r="BF193" s="31">
        <f t="shared" si="76"/>
        <v>5304499.2</v>
      </c>
      <c r="BG193" s="36">
        <v>2860</v>
      </c>
      <c r="BH193" s="36">
        <v>1656</v>
      </c>
      <c r="BI193" s="36">
        <f t="shared" si="72"/>
        <v>4736160</v>
      </c>
      <c r="BJ193" s="31">
        <f t="shared" si="77"/>
        <v>5304499.2</v>
      </c>
      <c r="BK193" s="36">
        <v>2860</v>
      </c>
      <c r="BL193" s="36">
        <v>1656</v>
      </c>
      <c r="BM193" s="36">
        <f t="shared" si="73"/>
        <v>4736160</v>
      </c>
      <c r="BN193" s="31">
        <f t="shared" si="78"/>
        <v>5304499.2</v>
      </c>
      <c r="BO193" s="36"/>
      <c r="BP193" s="36"/>
      <c r="BQ193" s="36">
        <f t="shared" si="79"/>
        <v>0</v>
      </c>
      <c r="BR193" s="36">
        <f t="shared" si="80"/>
        <v>0</v>
      </c>
      <c r="BS193" s="36"/>
      <c r="BT193" s="36"/>
      <c r="BU193" s="36">
        <f t="shared" si="81"/>
        <v>0</v>
      </c>
      <c r="BV193" s="36">
        <f t="shared" si="82"/>
        <v>0</v>
      </c>
      <c r="BW193" s="36"/>
      <c r="BX193" s="36"/>
      <c r="BY193" s="36">
        <f t="shared" si="83"/>
        <v>0</v>
      </c>
      <c r="BZ193" s="36">
        <f t="shared" si="84"/>
        <v>0</v>
      </c>
      <c r="CA193" s="36"/>
      <c r="CB193" s="36"/>
      <c r="CC193" s="36">
        <f t="shared" si="85"/>
        <v>0</v>
      </c>
      <c r="CD193" s="36">
        <f t="shared" si="86"/>
        <v>0</v>
      </c>
      <c r="CE193" s="36"/>
      <c r="CF193" s="36"/>
      <c r="CG193" s="36">
        <f t="shared" si="87"/>
        <v>0</v>
      </c>
      <c r="CH193" s="36">
        <f t="shared" si="88"/>
        <v>0</v>
      </c>
      <c r="CI193" s="36"/>
      <c r="CJ193" s="36"/>
      <c r="CK193" s="36">
        <f t="shared" si="89"/>
        <v>0</v>
      </c>
      <c r="CL193" s="36">
        <f t="shared" si="90"/>
        <v>0</v>
      </c>
      <c r="CM193" s="36"/>
      <c r="CN193" s="36"/>
      <c r="CO193" s="36">
        <f t="shared" si="91"/>
        <v>0</v>
      </c>
      <c r="CP193" s="36">
        <f t="shared" si="92"/>
        <v>0</v>
      </c>
      <c r="CQ193" s="36"/>
      <c r="CR193" s="36"/>
      <c r="CS193" s="36">
        <f t="shared" si="93"/>
        <v>0</v>
      </c>
      <c r="CT193" s="36">
        <f t="shared" si="94"/>
        <v>0</v>
      </c>
      <c r="CU193" s="36"/>
      <c r="CV193" s="36"/>
      <c r="CW193" s="36">
        <f t="shared" si="95"/>
        <v>0</v>
      </c>
      <c r="CX193" s="36">
        <f t="shared" si="96"/>
        <v>0</v>
      </c>
      <c r="CY193" s="36"/>
      <c r="CZ193" s="36"/>
      <c r="DA193" s="36">
        <f t="shared" si="97"/>
        <v>0</v>
      </c>
      <c r="DB193" s="36">
        <f t="shared" si="98"/>
        <v>0</v>
      </c>
      <c r="DC193" s="36"/>
      <c r="DD193" s="36"/>
      <c r="DE193" s="36">
        <f t="shared" si="99"/>
        <v>0</v>
      </c>
      <c r="DF193" s="36">
        <f t="shared" si="100"/>
        <v>0</v>
      </c>
      <c r="DG193" s="36"/>
      <c r="DH193" s="36"/>
      <c r="DI193" s="36">
        <f t="shared" si="101"/>
        <v>0</v>
      </c>
      <c r="DJ193" s="36">
        <f t="shared" si="102"/>
        <v>0</v>
      </c>
      <c r="DK193" s="36"/>
      <c r="DL193" s="36"/>
      <c r="DM193" s="36">
        <f t="shared" si="103"/>
        <v>0</v>
      </c>
      <c r="DN193" s="36">
        <f t="shared" si="104"/>
        <v>0</v>
      </c>
      <c r="DO193" s="36"/>
      <c r="DP193" s="36"/>
      <c r="DQ193" s="36">
        <f t="shared" si="105"/>
        <v>0</v>
      </c>
      <c r="DR193" s="36">
        <f t="shared" si="106"/>
        <v>0</v>
      </c>
      <c r="DS193" s="36"/>
      <c r="DT193" s="36"/>
      <c r="DU193" s="36">
        <f t="shared" si="107"/>
        <v>0</v>
      </c>
      <c r="DV193" s="36">
        <f t="shared" si="108"/>
        <v>0</v>
      </c>
      <c r="DW193" s="36"/>
      <c r="DX193" s="36"/>
      <c r="DY193" s="36">
        <f t="shared" si="109"/>
        <v>0</v>
      </c>
      <c r="DZ193" s="36">
        <f t="shared" si="110"/>
        <v>0</v>
      </c>
      <c r="EA193" s="36"/>
      <c r="EB193" s="36"/>
      <c r="EC193" s="36">
        <f t="shared" si="111"/>
        <v>0</v>
      </c>
      <c r="ED193" s="36">
        <f t="shared" si="112"/>
        <v>0</v>
      </c>
      <c r="EE193" s="31">
        <f t="shared" si="113"/>
        <v>27170</v>
      </c>
      <c r="EF193" s="31">
        <v>0</v>
      </c>
      <c r="EG193" s="31">
        <v>0</v>
      </c>
      <c r="EH193" s="37" t="s">
        <v>1534</v>
      </c>
      <c r="EI193" s="63" t="s">
        <v>2067</v>
      </c>
      <c r="EJ193" s="37" t="s">
        <v>2068</v>
      </c>
      <c r="EK193" s="87"/>
      <c r="EL193" s="87"/>
      <c r="EM193" s="87"/>
      <c r="EN193" s="87"/>
      <c r="EO193" s="87"/>
      <c r="EP193" s="87"/>
      <c r="EQ193" s="87"/>
      <c r="ER193" s="87"/>
      <c r="ES193" s="87"/>
    </row>
    <row r="194" spans="1:149" ht="19.5" customHeight="1">
      <c r="A194" s="28"/>
      <c r="B194" s="45" t="s">
        <v>1776</v>
      </c>
      <c r="C194" s="45"/>
      <c r="D194" s="44" t="s">
        <v>2090</v>
      </c>
      <c r="E194" s="45" t="s">
        <v>1926</v>
      </c>
      <c r="F194" s="45" t="s">
        <v>1927</v>
      </c>
      <c r="G194" s="45" t="s">
        <v>1927</v>
      </c>
      <c r="H194" s="45" t="s">
        <v>857</v>
      </c>
      <c r="I194" s="45"/>
      <c r="J194" s="45"/>
      <c r="K194" s="45" t="s">
        <v>1660</v>
      </c>
      <c r="L194" s="45">
        <v>710000000</v>
      </c>
      <c r="M194" s="45" t="s">
        <v>1533</v>
      </c>
      <c r="N194" s="45" t="s">
        <v>1918</v>
      </c>
      <c r="O194" s="45" t="s">
        <v>359</v>
      </c>
      <c r="P194" s="45">
        <v>430000000</v>
      </c>
      <c r="Q194" s="45" t="s">
        <v>2091</v>
      </c>
      <c r="R194" s="45"/>
      <c r="S194" s="45" t="s">
        <v>1929</v>
      </c>
      <c r="T194" s="45"/>
      <c r="U194" s="45"/>
      <c r="V194" s="45">
        <v>0</v>
      </c>
      <c r="W194" s="45">
        <v>0</v>
      </c>
      <c r="X194" s="45">
        <v>100</v>
      </c>
      <c r="Y194" s="45" t="s">
        <v>1930</v>
      </c>
      <c r="Z194" s="45" t="s">
        <v>888</v>
      </c>
      <c r="AA194" s="55">
        <v>22827</v>
      </c>
      <c r="AB194" s="55">
        <v>2495</v>
      </c>
      <c r="AC194" s="55">
        <f t="shared" si="59"/>
        <v>56953365</v>
      </c>
      <c r="AD194" s="56">
        <f>AC194*1.12</f>
        <v>63787768.800000004</v>
      </c>
      <c r="AE194" s="55">
        <v>45654</v>
      </c>
      <c r="AF194" s="55">
        <v>2495</v>
      </c>
      <c r="AG194" s="55">
        <f t="shared" si="61"/>
        <v>113906730</v>
      </c>
      <c r="AH194" s="56">
        <f t="shared" si="65"/>
        <v>127575537.60000001</v>
      </c>
      <c r="AI194" s="55">
        <v>45654</v>
      </c>
      <c r="AJ194" s="55">
        <v>2495</v>
      </c>
      <c r="AK194" s="55">
        <f t="shared" si="62"/>
        <v>113906730</v>
      </c>
      <c r="AL194" s="56">
        <f t="shared" si="66"/>
        <v>127575537.60000001</v>
      </c>
      <c r="AM194" s="55">
        <v>45654</v>
      </c>
      <c r="AN194" s="55">
        <v>2495</v>
      </c>
      <c r="AO194" s="55">
        <f t="shared" si="63"/>
        <v>113906730</v>
      </c>
      <c r="AP194" s="56">
        <f t="shared" si="67"/>
        <v>127575537.60000001</v>
      </c>
      <c r="AQ194" s="55">
        <v>45654</v>
      </c>
      <c r="AR194" s="55">
        <v>2495</v>
      </c>
      <c r="AS194" s="55">
        <f t="shared" si="64"/>
        <v>113906730</v>
      </c>
      <c r="AT194" s="56">
        <f t="shared" si="68"/>
        <v>127575537.60000001</v>
      </c>
      <c r="AU194" s="55">
        <v>45654</v>
      </c>
      <c r="AV194" s="55">
        <v>2495</v>
      </c>
      <c r="AW194" s="55">
        <f t="shared" si="69"/>
        <v>113906730</v>
      </c>
      <c r="AX194" s="56">
        <f t="shared" si="74"/>
        <v>127575537.60000001</v>
      </c>
      <c r="AY194" s="55">
        <v>45654</v>
      </c>
      <c r="AZ194" s="55">
        <v>2495</v>
      </c>
      <c r="BA194" s="55">
        <f t="shared" si="70"/>
        <v>113906730</v>
      </c>
      <c r="BB194" s="56">
        <f t="shared" si="75"/>
        <v>127575537.60000001</v>
      </c>
      <c r="BC194" s="55">
        <v>45654</v>
      </c>
      <c r="BD194" s="55">
        <v>2495</v>
      </c>
      <c r="BE194" s="55">
        <f t="shared" si="71"/>
        <v>113906730</v>
      </c>
      <c r="BF194" s="56">
        <f t="shared" si="76"/>
        <v>127575537.60000001</v>
      </c>
      <c r="BG194" s="55">
        <v>45654</v>
      </c>
      <c r="BH194" s="55">
        <v>2495</v>
      </c>
      <c r="BI194" s="55">
        <f t="shared" si="72"/>
        <v>113906730</v>
      </c>
      <c r="BJ194" s="56">
        <f t="shared" si="77"/>
        <v>127575537.60000001</v>
      </c>
      <c r="BK194" s="55">
        <v>45654</v>
      </c>
      <c r="BL194" s="55">
        <v>2495</v>
      </c>
      <c r="BM194" s="55">
        <f t="shared" si="73"/>
        <v>113906730</v>
      </c>
      <c r="BN194" s="56">
        <f t="shared" si="78"/>
        <v>127575537.60000001</v>
      </c>
      <c r="BO194" s="36"/>
      <c r="BP194" s="36"/>
      <c r="BQ194" s="36">
        <f>BO194*BP194</f>
        <v>0</v>
      </c>
      <c r="BR194" s="36">
        <f>IF(AT194="С НДС",BQ194*1.12,BQ194)</f>
        <v>0</v>
      </c>
      <c r="BS194" s="36"/>
      <c r="BT194" s="36"/>
      <c r="BU194" s="36">
        <f>BS194*BT194</f>
        <v>0</v>
      </c>
      <c r="BV194" s="36">
        <f>IF(AX194="С НДС",BU194*1.12,BU194)</f>
        <v>0</v>
      </c>
      <c r="BW194" s="36"/>
      <c r="BX194" s="36"/>
      <c r="BY194" s="36">
        <f>BW194*BX194</f>
        <v>0</v>
      </c>
      <c r="BZ194" s="36">
        <f>IF(BB194="С НДС",BY194*1.12,BY194)</f>
        <v>0</v>
      </c>
      <c r="CA194" s="36"/>
      <c r="CB194" s="36"/>
      <c r="CC194" s="36">
        <f>CA194*CB194</f>
        <v>0</v>
      </c>
      <c r="CD194" s="36">
        <f>IF(BF194="С НДС",CC194*1.12,CC194)</f>
        <v>0</v>
      </c>
      <c r="CE194" s="36"/>
      <c r="CF194" s="36"/>
      <c r="CG194" s="36">
        <f>CE194*CF194</f>
        <v>0</v>
      </c>
      <c r="CH194" s="36">
        <f>IF(BJ194="С НДС",CG194*1.12,CG194)</f>
        <v>0</v>
      </c>
      <c r="CI194" s="36"/>
      <c r="CJ194" s="36"/>
      <c r="CK194" s="36">
        <f>CI194*CJ194</f>
        <v>0</v>
      </c>
      <c r="CL194" s="36">
        <f>IF(BN194="С НДС",CK194*1.12,CK194)</f>
        <v>0</v>
      </c>
      <c r="CM194" s="36"/>
      <c r="CN194" s="36"/>
      <c r="CO194" s="36">
        <f>CM194*CN194</f>
        <v>0</v>
      </c>
      <c r="CP194" s="36">
        <f>IF(BR194="С НДС",CO194*1.12,CO194)</f>
        <v>0</v>
      </c>
      <c r="CQ194" s="36"/>
      <c r="CR194" s="36"/>
      <c r="CS194" s="36">
        <f>CQ194*CR194</f>
        <v>0</v>
      </c>
      <c r="CT194" s="36">
        <f>IF(BV194="С НДС",CS194*1.12,CS194)</f>
        <v>0</v>
      </c>
      <c r="CU194" s="36"/>
      <c r="CV194" s="36"/>
      <c r="CW194" s="36">
        <f>CU194*CV194</f>
        <v>0</v>
      </c>
      <c r="CX194" s="36">
        <f>IF(BZ194="С НДС",CW194*1.12,CW194)</f>
        <v>0</v>
      </c>
      <c r="CY194" s="36"/>
      <c r="CZ194" s="36"/>
      <c r="DA194" s="36">
        <f>CY194*CZ194</f>
        <v>0</v>
      </c>
      <c r="DB194" s="36">
        <f>IF(CD194="С НДС",DA194*1.12,DA194)</f>
        <v>0</v>
      </c>
      <c r="DC194" s="36"/>
      <c r="DD194" s="36"/>
      <c r="DE194" s="36">
        <f>DC194*DD194</f>
        <v>0</v>
      </c>
      <c r="DF194" s="36">
        <f>IF(CH194="С НДС",DE194*1.12,DE194)</f>
        <v>0</v>
      </c>
      <c r="DG194" s="36"/>
      <c r="DH194" s="36"/>
      <c r="DI194" s="36">
        <f>DG194*DH194</f>
        <v>0</v>
      </c>
      <c r="DJ194" s="36">
        <f>IF(CL194="С НДС",DI194*1.12,DI194)</f>
        <v>0</v>
      </c>
      <c r="DK194" s="36"/>
      <c r="DL194" s="36"/>
      <c r="DM194" s="36">
        <f>DK194*DL194</f>
        <v>0</v>
      </c>
      <c r="DN194" s="36">
        <f>IF(CP194="С НДС",DM194*1.12,DM194)</f>
        <v>0</v>
      </c>
      <c r="DO194" s="36"/>
      <c r="DP194" s="36"/>
      <c r="DQ194" s="36">
        <f>DO194*DP194</f>
        <v>0</v>
      </c>
      <c r="DR194" s="36">
        <f>IF(CT194="С НДС",DQ194*1.12,DQ194)</f>
        <v>0</v>
      </c>
      <c r="DS194" s="36"/>
      <c r="DT194" s="36"/>
      <c r="DU194" s="36">
        <f>DS194*DT194</f>
        <v>0</v>
      </c>
      <c r="DV194" s="36">
        <f>IF(CX194="С НДС",DU194*1.12,DU194)</f>
        <v>0</v>
      </c>
      <c r="DW194" s="36"/>
      <c r="DX194" s="36"/>
      <c r="DY194" s="36">
        <f>DW194*DX194</f>
        <v>0</v>
      </c>
      <c r="DZ194" s="36">
        <f>IF(DB194="С НДС",DY194*1.12,DY194)</f>
        <v>0</v>
      </c>
      <c r="EA194" s="36"/>
      <c r="EB194" s="36"/>
      <c r="EC194" s="36">
        <f>EA194*EB194</f>
        <v>0</v>
      </c>
      <c r="ED194" s="36">
        <f>IF(DF194="С НДС",EC194*1.12,EC194)</f>
        <v>0</v>
      </c>
      <c r="EE194" s="31">
        <f t="shared" si="113"/>
        <v>433713</v>
      </c>
      <c r="EF194" s="31">
        <v>0</v>
      </c>
      <c r="EG194" s="31">
        <v>0</v>
      </c>
      <c r="EH194" s="57" t="s">
        <v>1534</v>
      </c>
      <c r="EI194" s="45" t="s">
        <v>2067</v>
      </c>
      <c r="EJ194" s="57" t="s">
        <v>2068</v>
      </c>
      <c r="EK194" s="45"/>
      <c r="EL194" s="45"/>
      <c r="EM194" s="45"/>
      <c r="EN194" s="45"/>
      <c r="EO194" s="45"/>
      <c r="EP194" s="45"/>
      <c r="EQ194" s="45"/>
      <c r="ER194" s="45"/>
      <c r="ES194" s="45"/>
    </row>
    <row r="195" spans="1:149" ht="19.5" customHeight="1">
      <c r="A195" s="28"/>
      <c r="B195" s="45" t="s">
        <v>1776</v>
      </c>
      <c r="C195" s="45"/>
      <c r="D195" s="44" t="s">
        <v>2122</v>
      </c>
      <c r="E195" s="45" t="s">
        <v>1926</v>
      </c>
      <c r="F195" s="45" t="s">
        <v>1927</v>
      </c>
      <c r="G195" s="45" t="s">
        <v>1927</v>
      </c>
      <c r="H195" s="45" t="s">
        <v>857</v>
      </c>
      <c r="I195" s="45"/>
      <c r="J195" s="45"/>
      <c r="K195" s="45" t="s">
        <v>1660</v>
      </c>
      <c r="L195" s="45">
        <v>710000000</v>
      </c>
      <c r="M195" s="45" t="s">
        <v>1533</v>
      </c>
      <c r="N195" s="45" t="s">
        <v>2108</v>
      </c>
      <c r="O195" s="45" t="s">
        <v>359</v>
      </c>
      <c r="P195" s="45">
        <v>430000000</v>
      </c>
      <c r="Q195" s="45" t="s">
        <v>2091</v>
      </c>
      <c r="R195" s="45"/>
      <c r="S195" s="45" t="s">
        <v>1929</v>
      </c>
      <c r="T195" s="45"/>
      <c r="U195" s="45"/>
      <c r="V195" s="45">
        <v>0</v>
      </c>
      <c r="W195" s="45">
        <v>0</v>
      </c>
      <c r="X195" s="45">
        <v>100</v>
      </c>
      <c r="Y195" s="45" t="s">
        <v>1930</v>
      </c>
      <c r="Z195" s="45" t="s">
        <v>888</v>
      </c>
      <c r="AA195" s="55">
        <v>15218</v>
      </c>
      <c r="AB195" s="55">
        <v>2495</v>
      </c>
      <c r="AC195" s="55">
        <f>AA195*AB195</f>
        <v>37968910</v>
      </c>
      <c r="AD195" s="56">
        <f>AC195*1.12</f>
        <v>42525179.2</v>
      </c>
      <c r="AE195" s="55">
        <v>45654</v>
      </c>
      <c r="AF195" s="55">
        <v>2495</v>
      </c>
      <c r="AG195" s="55">
        <f>AE195*AF195</f>
        <v>113906730</v>
      </c>
      <c r="AH195" s="56">
        <f>AG195*1.12</f>
        <v>127575537.60000001</v>
      </c>
      <c r="AI195" s="55">
        <v>45654</v>
      </c>
      <c r="AJ195" s="55">
        <v>2495</v>
      </c>
      <c r="AK195" s="55">
        <f>AI195*AJ195</f>
        <v>113906730</v>
      </c>
      <c r="AL195" s="56">
        <f>AK195*1.12</f>
        <v>127575537.60000001</v>
      </c>
      <c r="AM195" s="55">
        <v>45654</v>
      </c>
      <c r="AN195" s="55">
        <v>2495</v>
      </c>
      <c r="AO195" s="55">
        <f>AM195*AN195</f>
        <v>113906730</v>
      </c>
      <c r="AP195" s="56">
        <f>AO195*1.12</f>
        <v>127575537.60000001</v>
      </c>
      <c r="AQ195" s="55">
        <v>45654</v>
      </c>
      <c r="AR195" s="55">
        <v>2495</v>
      </c>
      <c r="AS195" s="55">
        <f>AQ195*AR195</f>
        <v>113906730</v>
      </c>
      <c r="AT195" s="56">
        <f>AS195*1.12</f>
        <v>127575537.60000001</v>
      </c>
      <c r="AU195" s="55">
        <v>45654</v>
      </c>
      <c r="AV195" s="55">
        <v>2495</v>
      </c>
      <c r="AW195" s="55">
        <f>AU195*AV195</f>
        <v>113906730</v>
      </c>
      <c r="AX195" s="56">
        <f>AW195*1.12</f>
        <v>127575537.60000001</v>
      </c>
      <c r="AY195" s="55">
        <v>45654</v>
      </c>
      <c r="AZ195" s="55">
        <v>2495</v>
      </c>
      <c r="BA195" s="55">
        <f>AY195*AZ195</f>
        <v>113906730</v>
      </c>
      <c r="BB195" s="56">
        <f>BA195*1.12</f>
        <v>127575537.60000001</v>
      </c>
      <c r="BC195" s="55">
        <v>45654</v>
      </c>
      <c r="BD195" s="55">
        <v>2495</v>
      </c>
      <c r="BE195" s="55">
        <f>BC195*BD195</f>
        <v>113906730</v>
      </c>
      <c r="BF195" s="56">
        <f>BE195*1.12</f>
        <v>127575537.60000001</v>
      </c>
      <c r="BG195" s="55">
        <v>45654</v>
      </c>
      <c r="BH195" s="55">
        <v>2495</v>
      </c>
      <c r="BI195" s="55">
        <f>BG195*BH195</f>
        <v>113906730</v>
      </c>
      <c r="BJ195" s="56">
        <f>BI195*1.12</f>
        <v>127575537.60000001</v>
      </c>
      <c r="BK195" s="55">
        <v>45654</v>
      </c>
      <c r="BL195" s="55">
        <v>2495</v>
      </c>
      <c r="BM195" s="55">
        <f>BK195*BL195</f>
        <v>113906730</v>
      </c>
      <c r="BN195" s="56">
        <f>BM195*1.12</f>
        <v>127575537.60000001</v>
      </c>
      <c r="BO195" s="36"/>
      <c r="BP195" s="36"/>
      <c r="BQ195" s="36">
        <f>BO195*BP195</f>
        <v>0</v>
      </c>
      <c r="BR195" s="36">
        <f>IF(AT195="С НДС",BQ195*1.12,BQ195)</f>
        <v>0</v>
      </c>
      <c r="BS195" s="36"/>
      <c r="BT195" s="36"/>
      <c r="BU195" s="36">
        <f>BS195*BT195</f>
        <v>0</v>
      </c>
      <c r="BV195" s="36">
        <f>IF(AX195="С НДС",BU195*1.12,BU195)</f>
        <v>0</v>
      </c>
      <c r="BW195" s="36"/>
      <c r="BX195" s="36"/>
      <c r="BY195" s="36">
        <f>BW195*BX195</f>
        <v>0</v>
      </c>
      <c r="BZ195" s="36">
        <f>IF(BB195="С НДС",BY195*1.12,BY195)</f>
        <v>0</v>
      </c>
      <c r="CA195" s="36"/>
      <c r="CB195" s="36"/>
      <c r="CC195" s="36">
        <f>CA195*CB195</f>
        <v>0</v>
      </c>
      <c r="CD195" s="36">
        <f>IF(BF195="С НДС",CC195*1.12,CC195)</f>
        <v>0</v>
      </c>
      <c r="CE195" s="36"/>
      <c r="CF195" s="36"/>
      <c r="CG195" s="36">
        <f>CE195*CF195</f>
        <v>0</v>
      </c>
      <c r="CH195" s="36">
        <f>IF(BJ195="С НДС",CG195*1.12,CG195)</f>
        <v>0</v>
      </c>
      <c r="CI195" s="36"/>
      <c r="CJ195" s="36"/>
      <c r="CK195" s="36">
        <f>CI195*CJ195</f>
        <v>0</v>
      </c>
      <c r="CL195" s="36">
        <f>IF(BN195="С НДС",CK195*1.12,CK195)</f>
        <v>0</v>
      </c>
      <c r="CM195" s="36"/>
      <c r="CN195" s="36"/>
      <c r="CO195" s="36">
        <f>CM195*CN195</f>
        <v>0</v>
      </c>
      <c r="CP195" s="36">
        <f>IF(BR195="С НДС",CO195*1.12,CO195)</f>
        <v>0</v>
      </c>
      <c r="CQ195" s="36"/>
      <c r="CR195" s="36"/>
      <c r="CS195" s="36">
        <f>CQ195*CR195</f>
        <v>0</v>
      </c>
      <c r="CT195" s="36">
        <f>IF(BV195="С НДС",CS195*1.12,CS195)</f>
        <v>0</v>
      </c>
      <c r="CU195" s="36"/>
      <c r="CV195" s="36"/>
      <c r="CW195" s="36">
        <f>CU195*CV195</f>
        <v>0</v>
      </c>
      <c r="CX195" s="36">
        <f>IF(BZ195="С НДС",CW195*1.12,CW195)</f>
        <v>0</v>
      </c>
      <c r="CY195" s="36"/>
      <c r="CZ195" s="36"/>
      <c r="DA195" s="36">
        <f>CY195*CZ195</f>
        <v>0</v>
      </c>
      <c r="DB195" s="36">
        <f>IF(CD195="С НДС",DA195*1.12,DA195)</f>
        <v>0</v>
      </c>
      <c r="DC195" s="36"/>
      <c r="DD195" s="36"/>
      <c r="DE195" s="36">
        <f>DC195*DD195</f>
        <v>0</v>
      </c>
      <c r="DF195" s="36">
        <f>IF(CH195="С НДС",DE195*1.12,DE195)</f>
        <v>0</v>
      </c>
      <c r="DG195" s="36"/>
      <c r="DH195" s="36"/>
      <c r="DI195" s="36">
        <f>DG195*DH195</f>
        <v>0</v>
      </c>
      <c r="DJ195" s="36">
        <f>IF(CL195="С НДС",DI195*1.12,DI195)</f>
        <v>0</v>
      </c>
      <c r="DK195" s="36"/>
      <c r="DL195" s="36"/>
      <c r="DM195" s="36">
        <f>DK195*DL195</f>
        <v>0</v>
      </c>
      <c r="DN195" s="36">
        <f>IF(CP195="С НДС",DM195*1.12,DM195)</f>
        <v>0</v>
      </c>
      <c r="DO195" s="36"/>
      <c r="DP195" s="36"/>
      <c r="DQ195" s="36">
        <f>DO195*DP195</f>
        <v>0</v>
      </c>
      <c r="DR195" s="36">
        <f>IF(CT195="С НДС",DQ195*1.12,DQ195)</f>
        <v>0</v>
      </c>
      <c r="DS195" s="36"/>
      <c r="DT195" s="36"/>
      <c r="DU195" s="36">
        <f>DS195*DT195</f>
        <v>0</v>
      </c>
      <c r="DV195" s="36">
        <f>IF(CX195="С НДС",DU195*1.12,DU195)</f>
        <v>0</v>
      </c>
      <c r="DW195" s="36"/>
      <c r="DX195" s="36"/>
      <c r="DY195" s="36">
        <f>DW195*DX195</f>
        <v>0</v>
      </c>
      <c r="DZ195" s="36">
        <f>IF(DB195="С НДС",DY195*1.12,DY195)</f>
        <v>0</v>
      </c>
      <c r="EA195" s="36"/>
      <c r="EB195" s="36"/>
      <c r="EC195" s="36">
        <f>EA195*EB195</f>
        <v>0</v>
      </c>
      <c r="ED195" s="36">
        <f>IF(DF195="С НДС",EC195*1.12,EC195)</f>
        <v>0</v>
      </c>
      <c r="EE195" s="31">
        <f>AA195+AE195+AI195+AM195+AQ195+AU195+AY195+BC195+BG195+BK195+BO195+BS195+BW195+CA195+CE195+CI195+CM195+CQ195+CU195+CY195+DC195+DG195+DK195+DO195+DS195+DW195+EA195</f>
        <v>426104</v>
      </c>
      <c r="EF195" s="31">
        <f>AC195+AG195+AK195+AO195+AS195+AW195+BA195+BE195+BI195+BM195</f>
        <v>1063129480</v>
      </c>
      <c r="EG195" s="31">
        <f>IF(Z195="С НДС",EF195*1.12,EF195)</f>
        <v>1190705017.6000001</v>
      </c>
      <c r="EH195" s="57" t="s">
        <v>1534</v>
      </c>
      <c r="EI195" s="45" t="s">
        <v>2067</v>
      </c>
      <c r="EJ195" s="57" t="s">
        <v>2068</v>
      </c>
      <c r="EK195" s="45"/>
      <c r="EL195" s="45"/>
      <c r="EM195" s="45"/>
      <c r="EN195" s="45"/>
      <c r="EO195" s="45"/>
      <c r="EP195" s="45"/>
      <c r="EQ195" s="45"/>
      <c r="ER195" s="45"/>
      <c r="ES195" s="45"/>
    </row>
    <row r="196" spans="1:149" ht="19.5" customHeight="1">
      <c r="A196" s="28"/>
      <c r="B196" s="63" t="s">
        <v>1593</v>
      </c>
      <c r="C196" s="63"/>
      <c r="D196" s="33" t="s">
        <v>1947</v>
      </c>
      <c r="E196" s="63" t="s">
        <v>1926</v>
      </c>
      <c r="F196" s="63" t="s">
        <v>1927</v>
      </c>
      <c r="G196" s="63" t="s">
        <v>1927</v>
      </c>
      <c r="H196" s="63" t="s">
        <v>857</v>
      </c>
      <c r="I196" s="63"/>
      <c r="J196" s="63"/>
      <c r="K196" s="63">
        <v>100</v>
      </c>
      <c r="L196" s="63">
        <v>710000000</v>
      </c>
      <c r="M196" s="63" t="s">
        <v>1750</v>
      </c>
      <c r="N196" s="63" t="s">
        <v>1918</v>
      </c>
      <c r="O196" s="63" t="s">
        <v>359</v>
      </c>
      <c r="P196" s="63">
        <v>230000000</v>
      </c>
      <c r="Q196" s="63" t="s">
        <v>1948</v>
      </c>
      <c r="R196" s="63"/>
      <c r="S196" s="63" t="s">
        <v>1929</v>
      </c>
      <c r="T196" s="63"/>
      <c r="U196" s="63"/>
      <c r="V196" s="63">
        <v>0</v>
      </c>
      <c r="W196" s="63">
        <v>0</v>
      </c>
      <c r="X196" s="63">
        <v>100</v>
      </c>
      <c r="Y196" s="63" t="s">
        <v>1930</v>
      </c>
      <c r="Z196" s="63" t="s">
        <v>888</v>
      </c>
      <c r="AA196" s="35">
        <v>2105</v>
      </c>
      <c r="AB196" s="36">
        <v>1656</v>
      </c>
      <c r="AC196" s="36">
        <f t="shared" si="59"/>
        <v>3485880</v>
      </c>
      <c r="AD196" s="31">
        <f t="shared" si="60"/>
        <v>3904185.6000000006</v>
      </c>
      <c r="AE196" s="35">
        <v>4210</v>
      </c>
      <c r="AF196" s="36">
        <v>1656</v>
      </c>
      <c r="AG196" s="36">
        <f t="shared" si="61"/>
        <v>6971760</v>
      </c>
      <c r="AH196" s="31">
        <f t="shared" si="65"/>
        <v>7808371.200000001</v>
      </c>
      <c r="AI196" s="35">
        <v>4210</v>
      </c>
      <c r="AJ196" s="36">
        <v>1656</v>
      </c>
      <c r="AK196" s="36">
        <f t="shared" si="62"/>
        <v>6971760</v>
      </c>
      <c r="AL196" s="31">
        <f t="shared" si="66"/>
        <v>7808371.200000001</v>
      </c>
      <c r="AM196" s="35">
        <v>4210</v>
      </c>
      <c r="AN196" s="36">
        <v>1656</v>
      </c>
      <c r="AO196" s="36">
        <f t="shared" si="63"/>
        <v>6971760</v>
      </c>
      <c r="AP196" s="31">
        <f t="shared" si="67"/>
        <v>7808371.200000001</v>
      </c>
      <c r="AQ196" s="35">
        <v>4210</v>
      </c>
      <c r="AR196" s="36">
        <v>1656</v>
      </c>
      <c r="AS196" s="36">
        <f t="shared" si="64"/>
        <v>6971760</v>
      </c>
      <c r="AT196" s="31">
        <f t="shared" si="68"/>
        <v>7808371.200000001</v>
      </c>
      <c r="AU196" s="35">
        <v>4210</v>
      </c>
      <c r="AV196" s="36">
        <v>1656</v>
      </c>
      <c r="AW196" s="36">
        <f t="shared" si="69"/>
        <v>6971760</v>
      </c>
      <c r="AX196" s="31">
        <f t="shared" si="74"/>
        <v>7808371.200000001</v>
      </c>
      <c r="AY196" s="35">
        <v>4210</v>
      </c>
      <c r="AZ196" s="36">
        <v>1656</v>
      </c>
      <c r="BA196" s="36">
        <f t="shared" si="70"/>
        <v>6971760</v>
      </c>
      <c r="BB196" s="31">
        <f t="shared" si="75"/>
        <v>7808371.200000001</v>
      </c>
      <c r="BC196" s="35">
        <v>4210</v>
      </c>
      <c r="BD196" s="36">
        <v>1656</v>
      </c>
      <c r="BE196" s="36">
        <f t="shared" si="71"/>
        <v>6971760</v>
      </c>
      <c r="BF196" s="31">
        <f t="shared" si="76"/>
        <v>7808371.200000001</v>
      </c>
      <c r="BG196" s="35">
        <v>4210</v>
      </c>
      <c r="BH196" s="36">
        <v>1656</v>
      </c>
      <c r="BI196" s="36">
        <f t="shared" si="72"/>
        <v>6971760</v>
      </c>
      <c r="BJ196" s="31">
        <f t="shared" si="77"/>
        <v>7808371.200000001</v>
      </c>
      <c r="BK196" s="35">
        <v>4210</v>
      </c>
      <c r="BL196" s="36">
        <v>1656</v>
      </c>
      <c r="BM196" s="36">
        <f t="shared" si="73"/>
        <v>6971760</v>
      </c>
      <c r="BN196" s="31">
        <f t="shared" si="78"/>
        <v>7808371.200000001</v>
      </c>
      <c r="BO196" s="36"/>
      <c r="BP196" s="36"/>
      <c r="BQ196" s="36">
        <f t="shared" si="79"/>
        <v>0</v>
      </c>
      <c r="BR196" s="36">
        <f t="shared" si="80"/>
        <v>0</v>
      </c>
      <c r="BS196" s="36"/>
      <c r="BT196" s="36"/>
      <c r="BU196" s="36">
        <f t="shared" si="81"/>
        <v>0</v>
      </c>
      <c r="BV196" s="36">
        <f t="shared" si="82"/>
        <v>0</v>
      </c>
      <c r="BW196" s="36"/>
      <c r="BX196" s="36"/>
      <c r="BY196" s="36">
        <f t="shared" si="83"/>
        <v>0</v>
      </c>
      <c r="BZ196" s="36">
        <f t="shared" si="84"/>
        <v>0</v>
      </c>
      <c r="CA196" s="36"/>
      <c r="CB196" s="36"/>
      <c r="CC196" s="36">
        <f t="shared" si="85"/>
        <v>0</v>
      </c>
      <c r="CD196" s="36">
        <f t="shared" si="86"/>
        <v>0</v>
      </c>
      <c r="CE196" s="36"/>
      <c r="CF196" s="36"/>
      <c r="CG196" s="36">
        <f t="shared" si="87"/>
        <v>0</v>
      </c>
      <c r="CH196" s="36">
        <f t="shared" si="88"/>
        <v>0</v>
      </c>
      <c r="CI196" s="36"/>
      <c r="CJ196" s="36"/>
      <c r="CK196" s="36">
        <f t="shared" si="89"/>
        <v>0</v>
      </c>
      <c r="CL196" s="36">
        <f t="shared" si="90"/>
        <v>0</v>
      </c>
      <c r="CM196" s="36"/>
      <c r="CN196" s="36"/>
      <c r="CO196" s="36">
        <f t="shared" si="91"/>
        <v>0</v>
      </c>
      <c r="CP196" s="36">
        <f t="shared" si="92"/>
        <v>0</v>
      </c>
      <c r="CQ196" s="36"/>
      <c r="CR196" s="36"/>
      <c r="CS196" s="36">
        <f t="shared" si="93"/>
        <v>0</v>
      </c>
      <c r="CT196" s="36">
        <f t="shared" si="94"/>
        <v>0</v>
      </c>
      <c r="CU196" s="36"/>
      <c r="CV196" s="36"/>
      <c r="CW196" s="36">
        <f t="shared" si="95"/>
        <v>0</v>
      </c>
      <c r="CX196" s="36">
        <f t="shared" si="96"/>
        <v>0</v>
      </c>
      <c r="CY196" s="36"/>
      <c r="CZ196" s="36"/>
      <c r="DA196" s="36">
        <f t="shared" si="97"/>
        <v>0</v>
      </c>
      <c r="DB196" s="36">
        <f t="shared" si="98"/>
        <v>0</v>
      </c>
      <c r="DC196" s="36"/>
      <c r="DD196" s="36"/>
      <c r="DE196" s="36">
        <f t="shared" si="99"/>
        <v>0</v>
      </c>
      <c r="DF196" s="36">
        <f t="shared" si="100"/>
        <v>0</v>
      </c>
      <c r="DG196" s="36"/>
      <c r="DH196" s="36"/>
      <c r="DI196" s="36">
        <f t="shared" si="101"/>
        <v>0</v>
      </c>
      <c r="DJ196" s="36">
        <f t="shared" si="102"/>
        <v>0</v>
      </c>
      <c r="DK196" s="36"/>
      <c r="DL196" s="36"/>
      <c r="DM196" s="36">
        <f t="shared" si="103"/>
        <v>0</v>
      </c>
      <c r="DN196" s="36">
        <f t="shared" si="104"/>
        <v>0</v>
      </c>
      <c r="DO196" s="36"/>
      <c r="DP196" s="36"/>
      <c r="DQ196" s="36">
        <f t="shared" si="105"/>
        <v>0</v>
      </c>
      <c r="DR196" s="36">
        <f t="shared" si="106"/>
        <v>0</v>
      </c>
      <c r="DS196" s="36"/>
      <c r="DT196" s="36"/>
      <c r="DU196" s="36">
        <f t="shared" si="107"/>
        <v>0</v>
      </c>
      <c r="DV196" s="36">
        <f t="shared" si="108"/>
        <v>0</v>
      </c>
      <c r="DW196" s="36"/>
      <c r="DX196" s="36"/>
      <c r="DY196" s="36">
        <f t="shared" si="109"/>
        <v>0</v>
      </c>
      <c r="DZ196" s="36">
        <f t="shared" si="110"/>
        <v>0</v>
      </c>
      <c r="EA196" s="36"/>
      <c r="EB196" s="36"/>
      <c r="EC196" s="36">
        <f t="shared" si="111"/>
        <v>0</v>
      </c>
      <c r="ED196" s="36">
        <f t="shared" si="112"/>
        <v>0</v>
      </c>
      <c r="EE196" s="31">
        <f t="shared" si="113"/>
        <v>39995</v>
      </c>
      <c r="EF196" s="31">
        <v>0</v>
      </c>
      <c r="EG196" s="31">
        <v>0</v>
      </c>
      <c r="EH196" s="37" t="s">
        <v>1534</v>
      </c>
      <c r="EI196" s="63" t="s">
        <v>2067</v>
      </c>
      <c r="EJ196" s="37" t="s">
        <v>2068</v>
      </c>
      <c r="EK196" s="87"/>
      <c r="EL196" s="87"/>
      <c r="EM196" s="87"/>
      <c r="EN196" s="87"/>
      <c r="EO196" s="87"/>
      <c r="EP196" s="87"/>
      <c r="EQ196" s="87"/>
      <c r="ER196" s="87"/>
      <c r="ES196" s="87"/>
    </row>
    <row r="197" spans="1:149" ht="19.5" customHeight="1">
      <c r="A197" s="28"/>
      <c r="B197" s="45" t="s">
        <v>1776</v>
      </c>
      <c r="C197" s="45"/>
      <c r="D197" s="44" t="s">
        <v>2092</v>
      </c>
      <c r="E197" s="45" t="s">
        <v>1926</v>
      </c>
      <c r="F197" s="45" t="s">
        <v>1927</v>
      </c>
      <c r="G197" s="45" t="s">
        <v>1927</v>
      </c>
      <c r="H197" s="45" t="s">
        <v>857</v>
      </c>
      <c r="I197" s="45"/>
      <c r="J197" s="45"/>
      <c r="K197" s="45" t="s">
        <v>1660</v>
      </c>
      <c r="L197" s="45">
        <v>710000000</v>
      </c>
      <c r="M197" s="45" t="s">
        <v>1533</v>
      </c>
      <c r="N197" s="45" t="s">
        <v>1918</v>
      </c>
      <c r="O197" s="45" t="s">
        <v>359</v>
      </c>
      <c r="P197" s="45">
        <v>150000000</v>
      </c>
      <c r="Q197" s="45" t="s">
        <v>2093</v>
      </c>
      <c r="R197" s="45"/>
      <c r="S197" s="45" t="s">
        <v>1929</v>
      </c>
      <c r="T197" s="45"/>
      <c r="U197" s="45"/>
      <c r="V197" s="45">
        <v>0</v>
      </c>
      <c r="W197" s="45">
        <v>0</v>
      </c>
      <c r="X197" s="45">
        <v>100</v>
      </c>
      <c r="Y197" s="45" t="s">
        <v>1930</v>
      </c>
      <c r="Z197" s="45" t="s">
        <v>888</v>
      </c>
      <c r="AA197" s="54">
        <v>30147</v>
      </c>
      <c r="AB197" s="55">
        <v>2495</v>
      </c>
      <c r="AC197" s="55">
        <f t="shared" si="59"/>
        <v>75216765</v>
      </c>
      <c r="AD197" s="56">
        <f>AC197*1.12</f>
        <v>84242776.80000001</v>
      </c>
      <c r="AE197" s="54">
        <v>60294</v>
      </c>
      <c r="AF197" s="55">
        <v>2495</v>
      </c>
      <c r="AG197" s="55">
        <f t="shared" si="61"/>
        <v>150433530</v>
      </c>
      <c r="AH197" s="56">
        <f t="shared" si="65"/>
        <v>168485553.60000002</v>
      </c>
      <c r="AI197" s="54">
        <v>60294</v>
      </c>
      <c r="AJ197" s="55">
        <v>2495</v>
      </c>
      <c r="AK197" s="55">
        <f t="shared" si="62"/>
        <v>150433530</v>
      </c>
      <c r="AL197" s="56">
        <f t="shared" si="66"/>
        <v>168485553.60000002</v>
      </c>
      <c r="AM197" s="54">
        <v>60294</v>
      </c>
      <c r="AN197" s="55">
        <v>2495</v>
      </c>
      <c r="AO197" s="55">
        <f t="shared" si="63"/>
        <v>150433530</v>
      </c>
      <c r="AP197" s="56">
        <f t="shared" si="67"/>
        <v>168485553.60000002</v>
      </c>
      <c r="AQ197" s="54">
        <v>60294</v>
      </c>
      <c r="AR197" s="55">
        <v>2495</v>
      </c>
      <c r="AS197" s="55">
        <f t="shared" si="64"/>
        <v>150433530</v>
      </c>
      <c r="AT197" s="56">
        <f t="shared" si="68"/>
        <v>168485553.60000002</v>
      </c>
      <c r="AU197" s="54">
        <v>60294</v>
      </c>
      <c r="AV197" s="55">
        <v>2495</v>
      </c>
      <c r="AW197" s="55">
        <f t="shared" si="69"/>
        <v>150433530</v>
      </c>
      <c r="AX197" s="56">
        <f t="shared" si="74"/>
        <v>168485553.60000002</v>
      </c>
      <c r="AY197" s="54">
        <v>60294</v>
      </c>
      <c r="AZ197" s="55">
        <v>2495</v>
      </c>
      <c r="BA197" s="55">
        <f t="shared" si="70"/>
        <v>150433530</v>
      </c>
      <c r="BB197" s="56">
        <f t="shared" si="75"/>
        <v>168485553.60000002</v>
      </c>
      <c r="BC197" s="54">
        <v>60294</v>
      </c>
      <c r="BD197" s="55">
        <v>2495</v>
      </c>
      <c r="BE197" s="55">
        <f t="shared" si="71"/>
        <v>150433530</v>
      </c>
      <c r="BF197" s="56">
        <f t="shared" si="76"/>
        <v>168485553.60000002</v>
      </c>
      <c r="BG197" s="54">
        <v>60294</v>
      </c>
      <c r="BH197" s="55">
        <v>2495</v>
      </c>
      <c r="BI197" s="55">
        <f t="shared" si="72"/>
        <v>150433530</v>
      </c>
      <c r="BJ197" s="56">
        <f t="shared" si="77"/>
        <v>168485553.60000002</v>
      </c>
      <c r="BK197" s="54">
        <v>60294</v>
      </c>
      <c r="BL197" s="55">
        <v>2495</v>
      </c>
      <c r="BM197" s="55">
        <f t="shared" si="73"/>
        <v>150433530</v>
      </c>
      <c r="BN197" s="56">
        <f t="shared" si="78"/>
        <v>168485553.60000002</v>
      </c>
      <c r="BO197" s="36"/>
      <c r="BP197" s="36"/>
      <c r="BQ197" s="36">
        <f t="shared" si="79"/>
        <v>0</v>
      </c>
      <c r="BR197" s="36">
        <f t="shared" si="80"/>
        <v>0</v>
      </c>
      <c r="BS197" s="36"/>
      <c r="BT197" s="36"/>
      <c r="BU197" s="36">
        <f t="shared" si="81"/>
        <v>0</v>
      </c>
      <c r="BV197" s="36">
        <f t="shared" si="82"/>
        <v>0</v>
      </c>
      <c r="BW197" s="36"/>
      <c r="BX197" s="36"/>
      <c r="BY197" s="36">
        <f t="shared" si="83"/>
        <v>0</v>
      </c>
      <c r="BZ197" s="36">
        <f t="shared" si="84"/>
        <v>0</v>
      </c>
      <c r="CA197" s="36"/>
      <c r="CB197" s="36"/>
      <c r="CC197" s="36">
        <f t="shared" si="85"/>
        <v>0</v>
      </c>
      <c r="CD197" s="36">
        <f t="shared" si="86"/>
        <v>0</v>
      </c>
      <c r="CE197" s="36"/>
      <c r="CF197" s="36"/>
      <c r="CG197" s="36">
        <f t="shared" si="87"/>
        <v>0</v>
      </c>
      <c r="CH197" s="36">
        <f t="shared" si="88"/>
        <v>0</v>
      </c>
      <c r="CI197" s="36"/>
      <c r="CJ197" s="36"/>
      <c r="CK197" s="36">
        <f t="shared" si="89"/>
        <v>0</v>
      </c>
      <c r="CL197" s="36">
        <f t="shared" si="90"/>
        <v>0</v>
      </c>
      <c r="CM197" s="36"/>
      <c r="CN197" s="36"/>
      <c r="CO197" s="36">
        <f t="shared" si="91"/>
        <v>0</v>
      </c>
      <c r="CP197" s="36">
        <f t="shared" si="92"/>
        <v>0</v>
      </c>
      <c r="CQ197" s="36"/>
      <c r="CR197" s="36"/>
      <c r="CS197" s="36">
        <f t="shared" si="93"/>
        <v>0</v>
      </c>
      <c r="CT197" s="36">
        <f t="shared" si="94"/>
        <v>0</v>
      </c>
      <c r="CU197" s="36"/>
      <c r="CV197" s="36"/>
      <c r="CW197" s="36">
        <f t="shared" si="95"/>
        <v>0</v>
      </c>
      <c r="CX197" s="36">
        <f t="shared" si="96"/>
        <v>0</v>
      </c>
      <c r="CY197" s="36"/>
      <c r="CZ197" s="36"/>
      <c r="DA197" s="36">
        <f t="shared" si="97"/>
        <v>0</v>
      </c>
      <c r="DB197" s="36">
        <f t="shared" si="98"/>
        <v>0</v>
      </c>
      <c r="DC197" s="36"/>
      <c r="DD197" s="36"/>
      <c r="DE197" s="36">
        <f t="shared" si="99"/>
        <v>0</v>
      </c>
      <c r="DF197" s="36">
        <f t="shared" si="100"/>
        <v>0</v>
      </c>
      <c r="DG197" s="36"/>
      <c r="DH197" s="36"/>
      <c r="DI197" s="36">
        <f t="shared" si="101"/>
        <v>0</v>
      </c>
      <c r="DJ197" s="36">
        <f t="shared" si="102"/>
        <v>0</v>
      </c>
      <c r="DK197" s="36"/>
      <c r="DL197" s="36"/>
      <c r="DM197" s="36">
        <f t="shared" si="103"/>
        <v>0</v>
      </c>
      <c r="DN197" s="36">
        <f t="shared" si="104"/>
        <v>0</v>
      </c>
      <c r="DO197" s="36"/>
      <c r="DP197" s="36"/>
      <c r="DQ197" s="36">
        <f t="shared" si="105"/>
        <v>0</v>
      </c>
      <c r="DR197" s="36">
        <f t="shared" si="106"/>
        <v>0</v>
      </c>
      <c r="DS197" s="36"/>
      <c r="DT197" s="36"/>
      <c r="DU197" s="36">
        <f t="shared" si="107"/>
        <v>0</v>
      </c>
      <c r="DV197" s="36">
        <f t="shared" si="108"/>
        <v>0</v>
      </c>
      <c r="DW197" s="36"/>
      <c r="DX197" s="36"/>
      <c r="DY197" s="36">
        <f t="shared" si="109"/>
        <v>0</v>
      </c>
      <c r="DZ197" s="36">
        <f t="shared" si="110"/>
        <v>0</v>
      </c>
      <c r="EA197" s="36"/>
      <c r="EB197" s="36"/>
      <c r="EC197" s="36">
        <f t="shared" si="111"/>
        <v>0</v>
      </c>
      <c r="ED197" s="36">
        <f t="shared" si="112"/>
        <v>0</v>
      </c>
      <c r="EE197" s="31">
        <f>AA197+AE197+AI197+AM197+AQ197+AU197+AY197+BC197+BG197+BK197+BO197+BS197+BW197+CA197+CE197+CI197+CM197+CQ197+CU197+CY197+DC197+DG197+DK197+DO197+DS197+DW197+EA197</f>
        <v>572793</v>
      </c>
      <c r="EF197" s="31">
        <v>0</v>
      </c>
      <c r="EG197" s="31">
        <v>0</v>
      </c>
      <c r="EH197" s="57" t="s">
        <v>1534</v>
      </c>
      <c r="EI197" s="45" t="s">
        <v>2067</v>
      </c>
      <c r="EJ197" s="57" t="s">
        <v>2068</v>
      </c>
      <c r="EK197" s="45"/>
      <c r="EL197" s="45"/>
      <c r="EM197" s="45"/>
      <c r="EN197" s="45"/>
      <c r="EO197" s="45"/>
      <c r="EP197" s="45"/>
      <c r="EQ197" s="45"/>
      <c r="ER197" s="45"/>
      <c r="ES197" s="45"/>
    </row>
    <row r="198" spans="1:149" ht="19.5" customHeight="1">
      <c r="A198" s="28"/>
      <c r="B198" s="45" t="s">
        <v>1776</v>
      </c>
      <c r="C198" s="45"/>
      <c r="D198" s="44" t="s">
        <v>2123</v>
      </c>
      <c r="E198" s="45" t="s">
        <v>1926</v>
      </c>
      <c r="F198" s="45" t="s">
        <v>1927</v>
      </c>
      <c r="G198" s="45" t="s">
        <v>1927</v>
      </c>
      <c r="H198" s="45" t="s">
        <v>857</v>
      </c>
      <c r="I198" s="45"/>
      <c r="J198" s="45"/>
      <c r="K198" s="45" t="s">
        <v>1660</v>
      </c>
      <c r="L198" s="45">
        <v>710000000</v>
      </c>
      <c r="M198" s="45" t="s">
        <v>1533</v>
      </c>
      <c r="N198" s="45" t="s">
        <v>2108</v>
      </c>
      <c r="O198" s="45" t="s">
        <v>359</v>
      </c>
      <c r="P198" s="45">
        <v>150000000</v>
      </c>
      <c r="Q198" s="45" t="s">
        <v>2093</v>
      </c>
      <c r="R198" s="45"/>
      <c r="S198" s="45" t="s">
        <v>1929</v>
      </c>
      <c r="T198" s="45"/>
      <c r="U198" s="45"/>
      <c r="V198" s="45">
        <v>0</v>
      </c>
      <c r="W198" s="45">
        <v>0</v>
      </c>
      <c r="X198" s="45">
        <v>100</v>
      </c>
      <c r="Y198" s="45" t="s">
        <v>1930</v>
      </c>
      <c r="Z198" s="45" t="s">
        <v>888</v>
      </c>
      <c r="AA198" s="54">
        <v>20098</v>
      </c>
      <c r="AB198" s="55">
        <v>2495</v>
      </c>
      <c r="AC198" s="55">
        <f>AA198*AB198</f>
        <v>50144510</v>
      </c>
      <c r="AD198" s="56">
        <f>AC198*1.12</f>
        <v>56161851.2</v>
      </c>
      <c r="AE198" s="54">
        <v>60294</v>
      </c>
      <c r="AF198" s="55">
        <v>2495</v>
      </c>
      <c r="AG198" s="55">
        <f>AE198*AF198</f>
        <v>150433530</v>
      </c>
      <c r="AH198" s="56">
        <f>AG198*1.12</f>
        <v>168485553.60000002</v>
      </c>
      <c r="AI198" s="54">
        <v>60294</v>
      </c>
      <c r="AJ198" s="55">
        <v>2495</v>
      </c>
      <c r="AK198" s="55">
        <f>AI198*AJ198</f>
        <v>150433530</v>
      </c>
      <c r="AL198" s="56">
        <f>AK198*1.12</f>
        <v>168485553.60000002</v>
      </c>
      <c r="AM198" s="54">
        <v>60294</v>
      </c>
      <c r="AN198" s="55">
        <v>2495</v>
      </c>
      <c r="AO198" s="55">
        <f>AM198*AN198</f>
        <v>150433530</v>
      </c>
      <c r="AP198" s="56">
        <f>AO198*1.12</f>
        <v>168485553.60000002</v>
      </c>
      <c r="AQ198" s="54">
        <v>60294</v>
      </c>
      <c r="AR198" s="55">
        <v>2495</v>
      </c>
      <c r="AS198" s="55">
        <f>AQ198*AR198</f>
        <v>150433530</v>
      </c>
      <c r="AT198" s="56">
        <f>AS198*1.12</f>
        <v>168485553.60000002</v>
      </c>
      <c r="AU198" s="54">
        <v>60294</v>
      </c>
      <c r="AV198" s="55">
        <v>2495</v>
      </c>
      <c r="AW198" s="55">
        <f>AU198*AV198</f>
        <v>150433530</v>
      </c>
      <c r="AX198" s="56">
        <f>AW198*1.12</f>
        <v>168485553.60000002</v>
      </c>
      <c r="AY198" s="54">
        <v>60294</v>
      </c>
      <c r="AZ198" s="55">
        <v>2495</v>
      </c>
      <c r="BA198" s="55">
        <f>AY198*AZ198</f>
        <v>150433530</v>
      </c>
      <c r="BB198" s="56">
        <f>BA198*1.12</f>
        <v>168485553.60000002</v>
      </c>
      <c r="BC198" s="54">
        <v>60294</v>
      </c>
      <c r="BD198" s="55">
        <v>2495</v>
      </c>
      <c r="BE198" s="55">
        <f>BC198*BD198</f>
        <v>150433530</v>
      </c>
      <c r="BF198" s="56">
        <f>BE198*1.12</f>
        <v>168485553.60000002</v>
      </c>
      <c r="BG198" s="54">
        <v>60294</v>
      </c>
      <c r="BH198" s="55">
        <v>2495</v>
      </c>
      <c r="BI198" s="55">
        <f>BG198*BH198</f>
        <v>150433530</v>
      </c>
      <c r="BJ198" s="56">
        <f>BI198*1.12</f>
        <v>168485553.60000002</v>
      </c>
      <c r="BK198" s="54">
        <v>60294</v>
      </c>
      <c r="BL198" s="55">
        <v>2495</v>
      </c>
      <c r="BM198" s="55">
        <f>BK198*BL198</f>
        <v>150433530</v>
      </c>
      <c r="BN198" s="56">
        <f>BM198*1.12</f>
        <v>168485553.60000002</v>
      </c>
      <c r="BO198" s="36"/>
      <c r="BP198" s="36"/>
      <c r="BQ198" s="36">
        <f>BO198*BP198</f>
        <v>0</v>
      </c>
      <c r="BR198" s="36">
        <f>IF(AT198="С НДС",BQ198*1.12,BQ198)</f>
        <v>0</v>
      </c>
      <c r="BS198" s="36"/>
      <c r="BT198" s="36"/>
      <c r="BU198" s="36">
        <f>BS198*BT198</f>
        <v>0</v>
      </c>
      <c r="BV198" s="36">
        <f>IF(AX198="С НДС",BU198*1.12,BU198)</f>
        <v>0</v>
      </c>
      <c r="BW198" s="36"/>
      <c r="BX198" s="36"/>
      <c r="BY198" s="36">
        <f>BW198*BX198</f>
        <v>0</v>
      </c>
      <c r="BZ198" s="36">
        <f>IF(BB198="С НДС",BY198*1.12,BY198)</f>
        <v>0</v>
      </c>
      <c r="CA198" s="36"/>
      <c r="CB198" s="36"/>
      <c r="CC198" s="36">
        <f>CA198*CB198</f>
        <v>0</v>
      </c>
      <c r="CD198" s="36">
        <f>IF(BF198="С НДС",CC198*1.12,CC198)</f>
        <v>0</v>
      </c>
      <c r="CE198" s="36"/>
      <c r="CF198" s="36"/>
      <c r="CG198" s="36">
        <f>CE198*CF198</f>
        <v>0</v>
      </c>
      <c r="CH198" s="36">
        <f>IF(BJ198="С НДС",CG198*1.12,CG198)</f>
        <v>0</v>
      </c>
      <c r="CI198" s="36"/>
      <c r="CJ198" s="36"/>
      <c r="CK198" s="36">
        <f>CI198*CJ198</f>
        <v>0</v>
      </c>
      <c r="CL198" s="36">
        <f>IF(BN198="С НДС",CK198*1.12,CK198)</f>
        <v>0</v>
      </c>
      <c r="CM198" s="36"/>
      <c r="CN198" s="36"/>
      <c r="CO198" s="36">
        <f>CM198*CN198</f>
        <v>0</v>
      </c>
      <c r="CP198" s="36">
        <f>IF(BR198="С НДС",CO198*1.12,CO198)</f>
        <v>0</v>
      </c>
      <c r="CQ198" s="36"/>
      <c r="CR198" s="36"/>
      <c r="CS198" s="36">
        <f>CQ198*CR198</f>
        <v>0</v>
      </c>
      <c r="CT198" s="36">
        <f>IF(BV198="С НДС",CS198*1.12,CS198)</f>
        <v>0</v>
      </c>
      <c r="CU198" s="36"/>
      <c r="CV198" s="36"/>
      <c r="CW198" s="36">
        <f>CU198*CV198</f>
        <v>0</v>
      </c>
      <c r="CX198" s="36">
        <f>IF(BZ198="С НДС",CW198*1.12,CW198)</f>
        <v>0</v>
      </c>
      <c r="CY198" s="36"/>
      <c r="CZ198" s="36"/>
      <c r="DA198" s="36">
        <f>CY198*CZ198</f>
        <v>0</v>
      </c>
      <c r="DB198" s="36">
        <f>IF(CD198="С НДС",DA198*1.12,DA198)</f>
        <v>0</v>
      </c>
      <c r="DC198" s="36"/>
      <c r="DD198" s="36"/>
      <c r="DE198" s="36">
        <f>DC198*DD198</f>
        <v>0</v>
      </c>
      <c r="DF198" s="36">
        <f>IF(CH198="С НДС",DE198*1.12,DE198)</f>
        <v>0</v>
      </c>
      <c r="DG198" s="36"/>
      <c r="DH198" s="36"/>
      <c r="DI198" s="36">
        <f>DG198*DH198</f>
        <v>0</v>
      </c>
      <c r="DJ198" s="36">
        <f>IF(CL198="С НДС",DI198*1.12,DI198)</f>
        <v>0</v>
      </c>
      <c r="DK198" s="36"/>
      <c r="DL198" s="36"/>
      <c r="DM198" s="36">
        <f>DK198*DL198</f>
        <v>0</v>
      </c>
      <c r="DN198" s="36">
        <f>IF(CP198="С НДС",DM198*1.12,DM198)</f>
        <v>0</v>
      </c>
      <c r="DO198" s="36"/>
      <c r="DP198" s="36"/>
      <c r="DQ198" s="36">
        <f>DO198*DP198</f>
        <v>0</v>
      </c>
      <c r="DR198" s="36">
        <f>IF(CT198="С НДС",DQ198*1.12,DQ198)</f>
        <v>0</v>
      </c>
      <c r="DS198" s="36"/>
      <c r="DT198" s="36"/>
      <c r="DU198" s="36">
        <f>DS198*DT198</f>
        <v>0</v>
      </c>
      <c r="DV198" s="36">
        <f>IF(CX198="С НДС",DU198*1.12,DU198)</f>
        <v>0</v>
      </c>
      <c r="DW198" s="36"/>
      <c r="DX198" s="36"/>
      <c r="DY198" s="36">
        <f>DW198*DX198</f>
        <v>0</v>
      </c>
      <c r="DZ198" s="36">
        <f>IF(DB198="С НДС",DY198*1.12,DY198)</f>
        <v>0</v>
      </c>
      <c r="EA198" s="36"/>
      <c r="EB198" s="36"/>
      <c r="EC198" s="36">
        <f>EA198*EB198</f>
        <v>0</v>
      </c>
      <c r="ED198" s="36">
        <f>IF(DF198="С НДС",EC198*1.12,EC198)</f>
        <v>0</v>
      </c>
      <c r="EE198" s="31">
        <f>AA198+AE198+AI198+AM198+AQ198+AU198+AY198+BC198+BG198+BK198+BO198+BS198+BW198+CA198+CE198+CI198+CM198+CQ198+CU198+CY198+DC198+DG198+DK198+DO198+DS198+DW198+EA198</f>
        <v>562744</v>
      </c>
      <c r="EF198" s="31">
        <f>AC198+AG198+AK198+AO198+AS198+AW198+BA198+BE198+BI198+BM198</f>
        <v>1404046280</v>
      </c>
      <c r="EG198" s="31">
        <f>IF(Z198="С НДС",EF198*1.12,EF198)</f>
        <v>1572531833.6000001</v>
      </c>
      <c r="EH198" s="57" t="s">
        <v>1534</v>
      </c>
      <c r="EI198" s="45" t="s">
        <v>2067</v>
      </c>
      <c r="EJ198" s="57" t="s">
        <v>2068</v>
      </c>
      <c r="EK198" s="45"/>
      <c r="EL198" s="45"/>
      <c r="EM198" s="45"/>
      <c r="EN198" s="45"/>
      <c r="EO198" s="45"/>
      <c r="EP198" s="45"/>
      <c r="EQ198" s="45"/>
      <c r="ER198" s="45"/>
      <c r="ES198" s="45"/>
    </row>
    <row r="199" spans="1:149" ht="19.5" customHeight="1">
      <c r="A199" s="28"/>
      <c r="B199" s="63" t="s">
        <v>1593</v>
      </c>
      <c r="C199" s="63"/>
      <c r="D199" s="33" t="s">
        <v>1949</v>
      </c>
      <c r="E199" s="63" t="s">
        <v>1926</v>
      </c>
      <c r="F199" s="63" t="s">
        <v>1927</v>
      </c>
      <c r="G199" s="63" t="s">
        <v>1927</v>
      </c>
      <c r="H199" s="63" t="s">
        <v>857</v>
      </c>
      <c r="I199" s="63"/>
      <c r="J199" s="63"/>
      <c r="K199" s="63">
        <v>100</v>
      </c>
      <c r="L199" s="63">
        <v>710000000</v>
      </c>
      <c r="M199" s="63" t="s">
        <v>1750</v>
      </c>
      <c r="N199" s="63" t="s">
        <v>1918</v>
      </c>
      <c r="O199" s="63" t="s">
        <v>359</v>
      </c>
      <c r="P199" s="27">
        <v>231010000</v>
      </c>
      <c r="Q199" s="63" t="s">
        <v>1950</v>
      </c>
      <c r="R199" s="63"/>
      <c r="S199" s="63" t="s">
        <v>1929</v>
      </c>
      <c r="T199" s="63"/>
      <c r="U199" s="63"/>
      <c r="V199" s="63">
        <v>0</v>
      </c>
      <c r="W199" s="63">
        <v>0</v>
      </c>
      <c r="X199" s="63">
        <v>100</v>
      </c>
      <c r="Y199" s="63" t="s">
        <v>1930</v>
      </c>
      <c r="Z199" s="63" t="s">
        <v>888</v>
      </c>
      <c r="AA199" s="43">
        <v>2975</v>
      </c>
      <c r="AB199" s="36">
        <v>1656</v>
      </c>
      <c r="AC199" s="36">
        <f t="shared" si="59"/>
        <v>4926600</v>
      </c>
      <c r="AD199" s="31">
        <f t="shared" si="60"/>
        <v>5517792.000000001</v>
      </c>
      <c r="AE199" s="43">
        <v>5950</v>
      </c>
      <c r="AF199" s="36">
        <v>1656</v>
      </c>
      <c r="AG199" s="36">
        <f t="shared" si="61"/>
        <v>9853200</v>
      </c>
      <c r="AH199" s="31">
        <f t="shared" si="65"/>
        <v>11035584.000000002</v>
      </c>
      <c r="AI199" s="43">
        <v>5950</v>
      </c>
      <c r="AJ199" s="36">
        <v>1656</v>
      </c>
      <c r="AK199" s="36">
        <f t="shared" si="62"/>
        <v>9853200</v>
      </c>
      <c r="AL199" s="31">
        <f t="shared" si="66"/>
        <v>11035584.000000002</v>
      </c>
      <c r="AM199" s="43">
        <v>5950</v>
      </c>
      <c r="AN199" s="36">
        <v>1656</v>
      </c>
      <c r="AO199" s="36">
        <f t="shared" si="63"/>
        <v>9853200</v>
      </c>
      <c r="AP199" s="31">
        <f t="shared" si="67"/>
        <v>11035584.000000002</v>
      </c>
      <c r="AQ199" s="43">
        <v>5950</v>
      </c>
      <c r="AR199" s="36">
        <v>1656</v>
      </c>
      <c r="AS199" s="36">
        <f t="shared" si="64"/>
        <v>9853200</v>
      </c>
      <c r="AT199" s="31">
        <f t="shared" si="68"/>
        <v>11035584.000000002</v>
      </c>
      <c r="AU199" s="43">
        <v>5950</v>
      </c>
      <c r="AV199" s="36">
        <v>1656</v>
      </c>
      <c r="AW199" s="36">
        <f t="shared" si="69"/>
        <v>9853200</v>
      </c>
      <c r="AX199" s="31">
        <f t="shared" si="74"/>
        <v>11035584.000000002</v>
      </c>
      <c r="AY199" s="43">
        <v>5950</v>
      </c>
      <c r="AZ199" s="36">
        <v>1656</v>
      </c>
      <c r="BA199" s="36">
        <f t="shared" si="70"/>
        <v>9853200</v>
      </c>
      <c r="BB199" s="31">
        <f t="shared" si="75"/>
        <v>11035584.000000002</v>
      </c>
      <c r="BC199" s="43">
        <v>5950</v>
      </c>
      <c r="BD199" s="36">
        <v>1656</v>
      </c>
      <c r="BE199" s="36">
        <f t="shared" si="71"/>
        <v>9853200</v>
      </c>
      <c r="BF199" s="31">
        <f t="shared" si="76"/>
        <v>11035584.000000002</v>
      </c>
      <c r="BG199" s="43">
        <v>5950</v>
      </c>
      <c r="BH199" s="36">
        <v>1656</v>
      </c>
      <c r="BI199" s="36">
        <f t="shared" si="72"/>
        <v>9853200</v>
      </c>
      <c r="BJ199" s="31">
        <f t="shared" si="77"/>
        <v>11035584.000000002</v>
      </c>
      <c r="BK199" s="43">
        <v>5950</v>
      </c>
      <c r="BL199" s="36">
        <v>1656</v>
      </c>
      <c r="BM199" s="36">
        <f t="shared" si="73"/>
        <v>9853200</v>
      </c>
      <c r="BN199" s="31">
        <f t="shared" si="78"/>
        <v>11035584.000000002</v>
      </c>
      <c r="BO199" s="36"/>
      <c r="BP199" s="36"/>
      <c r="BQ199" s="36">
        <f t="shared" si="79"/>
        <v>0</v>
      </c>
      <c r="BR199" s="36">
        <f t="shared" si="80"/>
        <v>0</v>
      </c>
      <c r="BS199" s="36"/>
      <c r="BT199" s="36"/>
      <c r="BU199" s="36">
        <f t="shared" si="81"/>
        <v>0</v>
      </c>
      <c r="BV199" s="36">
        <f t="shared" si="82"/>
        <v>0</v>
      </c>
      <c r="BW199" s="36"/>
      <c r="BX199" s="36"/>
      <c r="BY199" s="36">
        <f t="shared" si="83"/>
        <v>0</v>
      </c>
      <c r="BZ199" s="36">
        <f t="shared" si="84"/>
        <v>0</v>
      </c>
      <c r="CA199" s="36"/>
      <c r="CB199" s="36"/>
      <c r="CC199" s="36">
        <f t="shared" si="85"/>
        <v>0</v>
      </c>
      <c r="CD199" s="36">
        <f t="shared" si="86"/>
        <v>0</v>
      </c>
      <c r="CE199" s="36"/>
      <c r="CF199" s="36"/>
      <c r="CG199" s="36">
        <f t="shared" si="87"/>
        <v>0</v>
      </c>
      <c r="CH199" s="36">
        <f t="shared" si="88"/>
        <v>0</v>
      </c>
      <c r="CI199" s="36"/>
      <c r="CJ199" s="36"/>
      <c r="CK199" s="36">
        <f t="shared" si="89"/>
        <v>0</v>
      </c>
      <c r="CL199" s="36">
        <f t="shared" si="90"/>
        <v>0</v>
      </c>
      <c r="CM199" s="36"/>
      <c r="CN199" s="36"/>
      <c r="CO199" s="36">
        <f t="shared" si="91"/>
        <v>0</v>
      </c>
      <c r="CP199" s="36">
        <f t="shared" si="92"/>
        <v>0</v>
      </c>
      <c r="CQ199" s="36"/>
      <c r="CR199" s="36"/>
      <c r="CS199" s="36">
        <f t="shared" si="93"/>
        <v>0</v>
      </c>
      <c r="CT199" s="36">
        <f t="shared" si="94"/>
        <v>0</v>
      </c>
      <c r="CU199" s="36"/>
      <c r="CV199" s="36"/>
      <c r="CW199" s="36">
        <f t="shared" si="95"/>
        <v>0</v>
      </c>
      <c r="CX199" s="36">
        <f t="shared" si="96"/>
        <v>0</v>
      </c>
      <c r="CY199" s="36"/>
      <c r="CZ199" s="36"/>
      <c r="DA199" s="36">
        <f t="shared" si="97"/>
        <v>0</v>
      </c>
      <c r="DB199" s="36">
        <f t="shared" si="98"/>
        <v>0</v>
      </c>
      <c r="DC199" s="36"/>
      <c r="DD199" s="36"/>
      <c r="DE199" s="36">
        <f t="shared" si="99"/>
        <v>0</v>
      </c>
      <c r="DF199" s="36">
        <f t="shared" si="100"/>
        <v>0</v>
      </c>
      <c r="DG199" s="36"/>
      <c r="DH199" s="36"/>
      <c r="DI199" s="36">
        <f t="shared" si="101"/>
        <v>0</v>
      </c>
      <c r="DJ199" s="36">
        <f t="shared" si="102"/>
        <v>0</v>
      </c>
      <c r="DK199" s="36"/>
      <c r="DL199" s="36"/>
      <c r="DM199" s="36">
        <f t="shared" si="103"/>
        <v>0</v>
      </c>
      <c r="DN199" s="36">
        <f t="shared" si="104"/>
        <v>0</v>
      </c>
      <c r="DO199" s="36"/>
      <c r="DP199" s="36"/>
      <c r="DQ199" s="36">
        <f t="shared" si="105"/>
        <v>0</v>
      </c>
      <c r="DR199" s="36">
        <f t="shared" si="106"/>
        <v>0</v>
      </c>
      <c r="DS199" s="36"/>
      <c r="DT199" s="36"/>
      <c r="DU199" s="36">
        <f t="shared" si="107"/>
        <v>0</v>
      </c>
      <c r="DV199" s="36">
        <f t="shared" si="108"/>
        <v>0</v>
      </c>
      <c r="DW199" s="36"/>
      <c r="DX199" s="36"/>
      <c r="DY199" s="36">
        <f t="shared" si="109"/>
        <v>0</v>
      </c>
      <c r="DZ199" s="36">
        <f t="shared" si="110"/>
        <v>0</v>
      </c>
      <c r="EA199" s="36"/>
      <c r="EB199" s="36"/>
      <c r="EC199" s="36">
        <f t="shared" si="111"/>
        <v>0</v>
      </c>
      <c r="ED199" s="36">
        <f t="shared" si="112"/>
        <v>0</v>
      </c>
      <c r="EE199" s="31">
        <f t="shared" si="113"/>
        <v>56525</v>
      </c>
      <c r="EF199" s="31">
        <v>0</v>
      </c>
      <c r="EG199" s="31">
        <v>0</v>
      </c>
      <c r="EH199" s="37" t="s">
        <v>1534</v>
      </c>
      <c r="EI199" s="63" t="s">
        <v>2067</v>
      </c>
      <c r="EJ199" s="37" t="s">
        <v>2068</v>
      </c>
      <c r="EK199" s="87"/>
      <c r="EL199" s="87"/>
      <c r="EM199" s="87"/>
      <c r="EN199" s="87"/>
      <c r="EO199" s="87"/>
      <c r="EP199" s="87"/>
      <c r="EQ199" s="87"/>
      <c r="ER199" s="87"/>
      <c r="ES199" s="87"/>
    </row>
    <row r="200" spans="1:149" ht="19.5" customHeight="1">
      <c r="A200" s="28"/>
      <c r="B200" s="45" t="s">
        <v>1776</v>
      </c>
      <c r="C200" s="45"/>
      <c r="D200" s="44" t="s">
        <v>2094</v>
      </c>
      <c r="E200" s="45" t="s">
        <v>1926</v>
      </c>
      <c r="F200" s="45" t="s">
        <v>1927</v>
      </c>
      <c r="G200" s="45" t="s">
        <v>1927</v>
      </c>
      <c r="H200" s="45" t="s">
        <v>857</v>
      </c>
      <c r="I200" s="45"/>
      <c r="J200" s="45"/>
      <c r="K200" s="45" t="s">
        <v>1660</v>
      </c>
      <c r="L200" s="45">
        <v>710000000</v>
      </c>
      <c r="M200" s="45" t="s">
        <v>1533</v>
      </c>
      <c r="N200" s="45" t="s">
        <v>1918</v>
      </c>
      <c r="O200" s="45" t="s">
        <v>359</v>
      </c>
      <c r="P200" s="45">
        <v>230000000</v>
      </c>
      <c r="Q200" s="45" t="s">
        <v>2095</v>
      </c>
      <c r="R200" s="45"/>
      <c r="S200" s="45" t="s">
        <v>1929</v>
      </c>
      <c r="T200" s="45"/>
      <c r="U200" s="45"/>
      <c r="V200" s="45">
        <v>0</v>
      </c>
      <c r="W200" s="45">
        <v>0</v>
      </c>
      <c r="X200" s="45">
        <v>100</v>
      </c>
      <c r="Y200" s="45" t="s">
        <v>1930</v>
      </c>
      <c r="Z200" s="45" t="s">
        <v>888</v>
      </c>
      <c r="AA200" s="58">
        <v>9140</v>
      </c>
      <c r="AB200" s="55">
        <v>2495</v>
      </c>
      <c r="AC200" s="55">
        <f t="shared" si="59"/>
        <v>22804300</v>
      </c>
      <c r="AD200" s="56">
        <f>AC200*1.12</f>
        <v>25540816.000000004</v>
      </c>
      <c r="AE200" s="58">
        <v>18280</v>
      </c>
      <c r="AF200" s="55">
        <v>2495</v>
      </c>
      <c r="AG200" s="55">
        <f t="shared" si="61"/>
        <v>45608600</v>
      </c>
      <c r="AH200" s="56">
        <f t="shared" si="65"/>
        <v>51081632.00000001</v>
      </c>
      <c r="AI200" s="59">
        <v>18280</v>
      </c>
      <c r="AJ200" s="55">
        <v>2495</v>
      </c>
      <c r="AK200" s="55">
        <f t="shared" si="62"/>
        <v>45608600</v>
      </c>
      <c r="AL200" s="56">
        <f t="shared" si="66"/>
        <v>51081632.00000001</v>
      </c>
      <c r="AM200" s="59">
        <v>18280</v>
      </c>
      <c r="AN200" s="55">
        <v>2495</v>
      </c>
      <c r="AO200" s="55">
        <f t="shared" si="63"/>
        <v>45608600</v>
      </c>
      <c r="AP200" s="56">
        <f t="shared" si="67"/>
        <v>51081632.00000001</v>
      </c>
      <c r="AQ200" s="59">
        <v>18280</v>
      </c>
      <c r="AR200" s="55">
        <v>2495</v>
      </c>
      <c r="AS200" s="55">
        <f t="shared" si="64"/>
        <v>45608600</v>
      </c>
      <c r="AT200" s="56">
        <f t="shared" si="68"/>
        <v>51081632.00000001</v>
      </c>
      <c r="AU200" s="59">
        <v>18280</v>
      </c>
      <c r="AV200" s="55">
        <v>2495</v>
      </c>
      <c r="AW200" s="55">
        <f t="shared" si="69"/>
        <v>45608600</v>
      </c>
      <c r="AX200" s="56">
        <f t="shared" si="74"/>
        <v>51081632.00000001</v>
      </c>
      <c r="AY200" s="59">
        <v>18280</v>
      </c>
      <c r="AZ200" s="55">
        <v>2495</v>
      </c>
      <c r="BA200" s="55">
        <f t="shared" si="70"/>
        <v>45608600</v>
      </c>
      <c r="BB200" s="56">
        <f t="shared" si="75"/>
        <v>51081632.00000001</v>
      </c>
      <c r="BC200" s="59">
        <v>18280</v>
      </c>
      <c r="BD200" s="55">
        <v>2495</v>
      </c>
      <c r="BE200" s="55">
        <f t="shared" si="71"/>
        <v>45608600</v>
      </c>
      <c r="BF200" s="56">
        <f t="shared" si="76"/>
        <v>51081632.00000001</v>
      </c>
      <c r="BG200" s="59">
        <v>18280</v>
      </c>
      <c r="BH200" s="55">
        <v>2495</v>
      </c>
      <c r="BI200" s="55">
        <f t="shared" si="72"/>
        <v>45608600</v>
      </c>
      <c r="BJ200" s="56">
        <f t="shared" si="77"/>
        <v>51081632.00000001</v>
      </c>
      <c r="BK200" s="59">
        <v>18280</v>
      </c>
      <c r="BL200" s="55">
        <v>2495</v>
      </c>
      <c r="BM200" s="55">
        <f t="shared" si="73"/>
        <v>45608600</v>
      </c>
      <c r="BN200" s="56">
        <f t="shared" si="78"/>
        <v>51081632.00000001</v>
      </c>
      <c r="BO200" s="36"/>
      <c r="BP200" s="36"/>
      <c r="BQ200" s="36">
        <f>BO200*BP200</f>
        <v>0</v>
      </c>
      <c r="BR200" s="36">
        <f>IF(AT200="С НДС",BQ200*1.12,BQ200)</f>
        <v>0</v>
      </c>
      <c r="BS200" s="36"/>
      <c r="BT200" s="36"/>
      <c r="BU200" s="36">
        <f>BS200*BT200</f>
        <v>0</v>
      </c>
      <c r="BV200" s="36">
        <f>IF(AX200="С НДС",BU200*1.12,BU200)</f>
        <v>0</v>
      </c>
      <c r="BW200" s="36"/>
      <c r="BX200" s="36"/>
      <c r="BY200" s="36">
        <f>BW200*BX200</f>
        <v>0</v>
      </c>
      <c r="BZ200" s="36">
        <f>IF(BB200="С НДС",BY200*1.12,BY200)</f>
        <v>0</v>
      </c>
      <c r="CA200" s="36"/>
      <c r="CB200" s="36"/>
      <c r="CC200" s="36">
        <f>CA200*CB200</f>
        <v>0</v>
      </c>
      <c r="CD200" s="36">
        <f>IF(BF200="С НДС",CC200*1.12,CC200)</f>
        <v>0</v>
      </c>
      <c r="CE200" s="36"/>
      <c r="CF200" s="36"/>
      <c r="CG200" s="36">
        <f>CE200*CF200</f>
        <v>0</v>
      </c>
      <c r="CH200" s="36">
        <f>IF(BJ200="С НДС",CG200*1.12,CG200)</f>
        <v>0</v>
      </c>
      <c r="CI200" s="36"/>
      <c r="CJ200" s="36"/>
      <c r="CK200" s="36">
        <f>CI200*CJ200</f>
        <v>0</v>
      </c>
      <c r="CL200" s="36">
        <f>IF(BN200="С НДС",CK200*1.12,CK200)</f>
        <v>0</v>
      </c>
      <c r="CM200" s="36"/>
      <c r="CN200" s="36"/>
      <c r="CO200" s="36">
        <f>CM200*CN200</f>
        <v>0</v>
      </c>
      <c r="CP200" s="36">
        <f>IF(BR200="С НДС",CO200*1.12,CO200)</f>
        <v>0</v>
      </c>
      <c r="CQ200" s="36"/>
      <c r="CR200" s="36"/>
      <c r="CS200" s="36">
        <f>CQ200*CR200</f>
        <v>0</v>
      </c>
      <c r="CT200" s="36">
        <f>IF(BV200="С НДС",CS200*1.12,CS200)</f>
        <v>0</v>
      </c>
      <c r="CU200" s="36"/>
      <c r="CV200" s="36"/>
      <c r="CW200" s="36">
        <f>CU200*CV200</f>
        <v>0</v>
      </c>
      <c r="CX200" s="36">
        <f>IF(BZ200="С НДС",CW200*1.12,CW200)</f>
        <v>0</v>
      </c>
      <c r="CY200" s="36"/>
      <c r="CZ200" s="36"/>
      <c r="DA200" s="36">
        <f>CY200*CZ200</f>
        <v>0</v>
      </c>
      <c r="DB200" s="36">
        <f>IF(CD200="С НДС",DA200*1.12,DA200)</f>
        <v>0</v>
      </c>
      <c r="DC200" s="36"/>
      <c r="DD200" s="36"/>
      <c r="DE200" s="36">
        <f>DC200*DD200</f>
        <v>0</v>
      </c>
      <c r="DF200" s="36">
        <f>IF(CH200="С НДС",DE200*1.12,DE200)</f>
        <v>0</v>
      </c>
      <c r="DG200" s="36"/>
      <c r="DH200" s="36"/>
      <c r="DI200" s="36">
        <f>DG200*DH200</f>
        <v>0</v>
      </c>
      <c r="DJ200" s="36">
        <f>IF(CL200="С НДС",DI200*1.12,DI200)</f>
        <v>0</v>
      </c>
      <c r="DK200" s="36"/>
      <c r="DL200" s="36"/>
      <c r="DM200" s="36">
        <f>DK200*DL200</f>
        <v>0</v>
      </c>
      <c r="DN200" s="36">
        <f>IF(CP200="С НДС",DM200*1.12,DM200)</f>
        <v>0</v>
      </c>
      <c r="DO200" s="36"/>
      <c r="DP200" s="36"/>
      <c r="DQ200" s="36">
        <f>DO200*DP200</f>
        <v>0</v>
      </c>
      <c r="DR200" s="36">
        <f>IF(CT200="С НДС",DQ200*1.12,DQ200)</f>
        <v>0</v>
      </c>
      <c r="DS200" s="36"/>
      <c r="DT200" s="36"/>
      <c r="DU200" s="36">
        <f>DS200*DT200</f>
        <v>0</v>
      </c>
      <c r="DV200" s="36">
        <f>IF(CX200="С НДС",DU200*1.12,DU200)</f>
        <v>0</v>
      </c>
      <c r="DW200" s="36"/>
      <c r="DX200" s="36"/>
      <c r="DY200" s="36">
        <f>DW200*DX200</f>
        <v>0</v>
      </c>
      <c r="DZ200" s="36">
        <f>IF(DB200="С НДС",DY200*1.12,DY200)</f>
        <v>0</v>
      </c>
      <c r="EA200" s="36"/>
      <c r="EB200" s="36"/>
      <c r="EC200" s="36">
        <f>EA200*EB200</f>
        <v>0</v>
      </c>
      <c r="ED200" s="36">
        <f>IF(DF200="С НДС",EC200*1.12,EC200)</f>
        <v>0</v>
      </c>
      <c r="EE200" s="31">
        <f t="shared" si="113"/>
        <v>173660</v>
      </c>
      <c r="EF200" s="31">
        <v>0</v>
      </c>
      <c r="EG200" s="31">
        <v>0</v>
      </c>
      <c r="EH200" s="57" t="s">
        <v>1534</v>
      </c>
      <c r="EI200" s="45" t="s">
        <v>2067</v>
      </c>
      <c r="EJ200" s="57" t="s">
        <v>2068</v>
      </c>
      <c r="EK200" s="45"/>
      <c r="EL200" s="45"/>
      <c r="EM200" s="45"/>
      <c r="EN200" s="45"/>
      <c r="EO200" s="45"/>
      <c r="EP200" s="45"/>
      <c r="EQ200" s="45"/>
      <c r="ER200" s="45"/>
      <c r="ES200" s="45"/>
    </row>
    <row r="201" spans="1:149" ht="19.5" customHeight="1">
      <c r="A201" s="28"/>
      <c r="B201" s="45" t="s">
        <v>1776</v>
      </c>
      <c r="C201" s="45"/>
      <c r="D201" s="44" t="s">
        <v>2124</v>
      </c>
      <c r="E201" s="45" t="s">
        <v>1926</v>
      </c>
      <c r="F201" s="45" t="s">
        <v>1927</v>
      </c>
      <c r="G201" s="45" t="s">
        <v>1927</v>
      </c>
      <c r="H201" s="45" t="s">
        <v>857</v>
      </c>
      <c r="I201" s="45"/>
      <c r="J201" s="45"/>
      <c r="K201" s="45" t="s">
        <v>1660</v>
      </c>
      <c r="L201" s="45">
        <v>710000000</v>
      </c>
      <c r="M201" s="45" t="s">
        <v>1533</v>
      </c>
      <c r="N201" s="45" t="s">
        <v>2108</v>
      </c>
      <c r="O201" s="45" t="s">
        <v>359</v>
      </c>
      <c r="P201" s="45">
        <v>230000000</v>
      </c>
      <c r="Q201" s="45" t="s">
        <v>2095</v>
      </c>
      <c r="R201" s="45"/>
      <c r="S201" s="45" t="s">
        <v>1929</v>
      </c>
      <c r="T201" s="45"/>
      <c r="U201" s="45"/>
      <c r="V201" s="45">
        <v>0</v>
      </c>
      <c r="W201" s="45">
        <v>0</v>
      </c>
      <c r="X201" s="45">
        <v>100</v>
      </c>
      <c r="Y201" s="45" t="s">
        <v>1930</v>
      </c>
      <c r="Z201" s="45" t="s">
        <v>888</v>
      </c>
      <c r="AA201" s="58">
        <v>6093</v>
      </c>
      <c r="AB201" s="55">
        <v>2495</v>
      </c>
      <c r="AC201" s="55">
        <f>AA201*AB201</f>
        <v>15202035</v>
      </c>
      <c r="AD201" s="56">
        <f>AC201*1.12</f>
        <v>17026279.200000003</v>
      </c>
      <c r="AE201" s="58">
        <v>18280</v>
      </c>
      <c r="AF201" s="55">
        <v>2495</v>
      </c>
      <c r="AG201" s="55">
        <f>AE201*AF201</f>
        <v>45608600</v>
      </c>
      <c r="AH201" s="56">
        <f>AG201*1.12</f>
        <v>51081632.00000001</v>
      </c>
      <c r="AI201" s="59">
        <v>18280</v>
      </c>
      <c r="AJ201" s="55">
        <v>2495</v>
      </c>
      <c r="AK201" s="55">
        <f>AI201*AJ201</f>
        <v>45608600</v>
      </c>
      <c r="AL201" s="56">
        <f>AK201*1.12</f>
        <v>51081632.00000001</v>
      </c>
      <c r="AM201" s="59">
        <v>18280</v>
      </c>
      <c r="AN201" s="55">
        <v>2495</v>
      </c>
      <c r="AO201" s="55">
        <f>AM201*AN201</f>
        <v>45608600</v>
      </c>
      <c r="AP201" s="56">
        <f>AO201*1.12</f>
        <v>51081632.00000001</v>
      </c>
      <c r="AQ201" s="59">
        <v>18280</v>
      </c>
      <c r="AR201" s="55">
        <v>2495</v>
      </c>
      <c r="AS201" s="55">
        <f>AQ201*AR201</f>
        <v>45608600</v>
      </c>
      <c r="AT201" s="56">
        <f>AS201*1.12</f>
        <v>51081632.00000001</v>
      </c>
      <c r="AU201" s="59">
        <v>18280</v>
      </c>
      <c r="AV201" s="55">
        <v>2495</v>
      </c>
      <c r="AW201" s="55">
        <f>AU201*AV201</f>
        <v>45608600</v>
      </c>
      <c r="AX201" s="56">
        <f>AW201*1.12</f>
        <v>51081632.00000001</v>
      </c>
      <c r="AY201" s="59">
        <v>18280</v>
      </c>
      <c r="AZ201" s="55">
        <v>2495</v>
      </c>
      <c r="BA201" s="55">
        <f>AY201*AZ201</f>
        <v>45608600</v>
      </c>
      <c r="BB201" s="56">
        <f>BA201*1.12</f>
        <v>51081632.00000001</v>
      </c>
      <c r="BC201" s="59">
        <v>18280</v>
      </c>
      <c r="BD201" s="55">
        <v>2495</v>
      </c>
      <c r="BE201" s="55">
        <f>BC201*BD201</f>
        <v>45608600</v>
      </c>
      <c r="BF201" s="56">
        <f>BE201*1.12</f>
        <v>51081632.00000001</v>
      </c>
      <c r="BG201" s="59">
        <v>18280</v>
      </c>
      <c r="BH201" s="55">
        <v>2495</v>
      </c>
      <c r="BI201" s="55">
        <f>BG201*BH201</f>
        <v>45608600</v>
      </c>
      <c r="BJ201" s="56">
        <f>BI201*1.12</f>
        <v>51081632.00000001</v>
      </c>
      <c r="BK201" s="59">
        <v>18280</v>
      </c>
      <c r="BL201" s="55">
        <v>2495</v>
      </c>
      <c r="BM201" s="55">
        <f>BK201*BL201</f>
        <v>45608600</v>
      </c>
      <c r="BN201" s="56">
        <f>BM201*1.12</f>
        <v>51081632.00000001</v>
      </c>
      <c r="BO201" s="36"/>
      <c r="BP201" s="36"/>
      <c r="BQ201" s="36">
        <f>BO201*BP201</f>
        <v>0</v>
      </c>
      <c r="BR201" s="36">
        <f>IF(AT201="С НДС",BQ201*1.12,BQ201)</f>
        <v>0</v>
      </c>
      <c r="BS201" s="36"/>
      <c r="BT201" s="36"/>
      <c r="BU201" s="36">
        <f>BS201*BT201</f>
        <v>0</v>
      </c>
      <c r="BV201" s="36">
        <f>IF(AX201="С НДС",BU201*1.12,BU201)</f>
        <v>0</v>
      </c>
      <c r="BW201" s="36"/>
      <c r="BX201" s="36"/>
      <c r="BY201" s="36">
        <f>BW201*BX201</f>
        <v>0</v>
      </c>
      <c r="BZ201" s="36">
        <f>IF(BB201="С НДС",BY201*1.12,BY201)</f>
        <v>0</v>
      </c>
      <c r="CA201" s="36"/>
      <c r="CB201" s="36"/>
      <c r="CC201" s="36">
        <f>CA201*CB201</f>
        <v>0</v>
      </c>
      <c r="CD201" s="36">
        <f>IF(BF201="С НДС",CC201*1.12,CC201)</f>
        <v>0</v>
      </c>
      <c r="CE201" s="36"/>
      <c r="CF201" s="36"/>
      <c r="CG201" s="36">
        <f>CE201*CF201</f>
        <v>0</v>
      </c>
      <c r="CH201" s="36">
        <f>IF(BJ201="С НДС",CG201*1.12,CG201)</f>
        <v>0</v>
      </c>
      <c r="CI201" s="36"/>
      <c r="CJ201" s="36"/>
      <c r="CK201" s="36">
        <f>CI201*CJ201</f>
        <v>0</v>
      </c>
      <c r="CL201" s="36">
        <f>IF(BN201="С НДС",CK201*1.12,CK201)</f>
        <v>0</v>
      </c>
      <c r="CM201" s="36"/>
      <c r="CN201" s="36"/>
      <c r="CO201" s="36">
        <f>CM201*CN201</f>
        <v>0</v>
      </c>
      <c r="CP201" s="36">
        <f>IF(BR201="С НДС",CO201*1.12,CO201)</f>
        <v>0</v>
      </c>
      <c r="CQ201" s="36"/>
      <c r="CR201" s="36"/>
      <c r="CS201" s="36">
        <f>CQ201*CR201</f>
        <v>0</v>
      </c>
      <c r="CT201" s="36">
        <f>IF(BV201="С НДС",CS201*1.12,CS201)</f>
        <v>0</v>
      </c>
      <c r="CU201" s="36"/>
      <c r="CV201" s="36"/>
      <c r="CW201" s="36">
        <f>CU201*CV201</f>
        <v>0</v>
      </c>
      <c r="CX201" s="36">
        <f>IF(BZ201="С НДС",CW201*1.12,CW201)</f>
        <v>0</v>
      </c>
      <c r="CY201" s="36"/>
      <c r="CZ201" s="36"/>
      <c r="DA201" s="36">
        <f>CY201*CZ201</f>
        <v>0</v>
      </c>
      <c r="DB201" s="36">
        <f>IF(CD201="С НДС",DA201*1.12,DA201)</f>
        <v>0</v>
      </c>
      <c r="DC201" s="36"/>
      <c r="DD201" s="36"/>
      <c r="DE201" s="36">
        <f>DC201*DD201</f>
        <v>0</v>
      </c>
      <c r="DF201" s="36">
        <f>IF(CH201="С НДС",DE201*1.12,DE201)</f>
        <v>0</v>
      </c>
      <c r="DG201" s="36"/>
      <c r="DH201" s="36"/>
      <c r="DI201" s="36">
        <f>DG201*DH201</f>
        <v>0</v>
      </c>
      <c r="DJ201" s="36">
        <f>IF(CL201="С НДС",DI201*1.12,DI201)</f>
        <v>0</v>
      </c>
      <c r="DK201" s="36"/>
      <c r="DL201" s="36"/>
      <c r="DM201" s="36">
        <f>DK201*DL201</f>
        <v>0</v>
      </c>
      <c r="DN201" s="36">
        <f>IF(CP201="С НДС",DM201*1.12,DM201)</f>
        <v>0</v>
      </c>
      <c r="DO201" s="36"/>
      <c r="DP201" s="36"/>
      <c r="DQ201" s="36">
        <f>DO201*DP201</f>
        <v>0</v>
      </c>
      <c r="DR201" s="36">
        <f>IF(CT201="С НДС",DQ201*1.12,DQ201)</f>
        <v>0</v>
      </c>
      <c r="DS201" s="36"/>
      <c r="DT201" s="36"/>
      <c r="DU201" s="36">
        <f>DS201*DT201</f>
        <v>0</v>
      </c>
      <c r="DV201" s="36">
        <f>IF(CX201="С НДС",DU201*1.12,DU201)</f>
        <v>0</v>
      </c>
      <c r="DW201" s="36"/>
      <c r="DX201" s="36"/>
      <c r="DY201" s="36">
        <f>DW201*DX201</f>
        <v>0</v>
      </c>
      <c r="DZ201" s="36">
        <f>IF(DB201="С НДС",DY201*1.12,DY201)</f>
        <v>0</v>
      </c>
      <c r="EA201" s="36"/>
      <c r="EB201" s="36"/>
      <c r="EC201" s="36">
        <f>EA201*EB201</f>
        <v>0</v>
      </c>
      <c r="ED201" s="36">
        <f>IF(DF201="С НДС",EC201*1.12,EC201)</f>
        <v>0</v>
      </c>
      <c r="EE201" s="31">
        <f>AA201+AE201+AI201+AM201+AQ201+AU201+AY201+BC201+BG201+BK201+BO201+BS201+BW201+CA201+CE201+CI201+CM201+CQ201+CU201+CY201+DC201+DG201+DK201+DO201+DS201+DW201+EA201</f>
        <v>170613</v>
      </c>
      <c r="EF201" s="31">
        <f>AC201+AG201+AK201+AO201+AS201+AW201+BA201+BE201+BI201+BM201</f>
        <v>425679435</v>
      </c>
      <c r="EG201" s="31">
        <f>IF(Z201="С НДС",EF201*1.12,EF201)</f>
        <v>476760967.20000005</v>
      </c>
      <c r="EH201" s="57" t="s">
        <v>1534</v>
      </c>
      <c r="EI201" s="45" t="s">
        <v>2067</v>
      </c>
      <c r="EJ201" s="57" t="s">
        <v>2068</v>
      </c>
      <c r="EK201" s="45"/>
      <c r="EL201" s="45"/>
      <c r="EM201" s="45"/>
      <c r="EN201" s="45"/>
      <c r="EO201" s="45"/>
      <c r="EP201" s="45"/>
      <c r="EQ201" s="45"/>
      <c r="ER201" s="45"/>
      <c r="ES201" s="45"/>
    </row>
    <row r="202" spans="1:149" ht="19.5" customHeight="1">
      <c r="A202" s="28"/>
      <c r="B202" s="63" t="s">
        <v>1593</v>
      </c>
      <c r="C202" s="63"/>
      <c r="D202" s="33" t="s">
        <v>1951</v>
      </c>
      <c r="E202" s="63" t="s">
        <v>1926</v>
      </c>
      <c r="F202" s="63" t="s">
        <v>1927</v>
      </c>
      <c r="G202" s="63" t="s">
        <v>1927</v>
      </c>
      <c r="H202" s="63" t="s">
        <v>857</v>
      </c>
      <c r="I202" s="63"/>
      <c r="J202" s="63"/>
      <c r="K202" s="63">
        <v>100</v>
      </c>
      <c r="L202" s="63">
        <v>710000000</v>
      </c>
      <c r="M202" s="63" t="s">
        <v>1750</v>
      </c>
      <c r="N202" s="63" t="s">
        <v>1918</v>
      </c>
      <c r="O202" s="63" t="s">
        <v>359</v>
      </c>
      <c r="P202" s="63" t="s">
        <v>1952</v>
      </c>
      <c r="Q202" s="63" t="s">
        <v>1953</v>
      </c>
      <c r="R202" s="63"/>
      <c r="S202" s="63" t="s">
        <v>1929</v>
      </c>
      <c r="T202" s="63"/>
      <c r="U202" s="63"/>
      <c r="V202" s="63">
        <v>0</v>
      </c>
      <c r="W202" s="63">
        <v>0</v>
      </c>
      <c r="X202" s="63">
        <v>100</v>
      </c>
      <c r="Y202" s="63" t="s">
        <v>1930</v>
      </c>
      <c r="Z202" s="63" t="s">
        <v>888</v>
      </c>
      <c r="AA202" s="35">
        <v>5159</v>
      </c>
      <c r="AB202" s="36">
        <v>1656</v>
      </c>
      <c r="AC202" s="36">
        <f t="shared" si="59"/>
        <v>8543304</v>
      </c>
      <c r="AD202" s="31">
        <f t="shared" si="60"/>
        <v>9568500.48</v>
      </c>
      <c r="AE202" s="35">
        <v>10318</v>
      </c>
      <c r="AF202" s="36">
        <v>1656</v>
      </c>
      <c r="AG202" s="36">
        <f t="shared" si="61"/>
        <v>17086608</v>
      </c>
      <c r="AH202" s="31">
        <f t="shared" si="65"/>
        <v>19137000.96</v>
      </c>
      <c r="AI202" s="35">
        <v>10318</v>
      </c>
      <c r="AJ202" s="36">
        <v>1656</v>
      </c>
      <c r="AK202" s="36">
        <f t="shared" si="62"/>
        <v>17086608</v>
      </c>
      <c r="AL202" s="31">
        <f t="shared" si="66"/>
        <v>19137000.96</v>
      </c>
      <c r="AM202" s="35">
        <v>10318</v>
      </c>
      <c r="AN202" s="36">
        <v>1656</v>
      </c>
      <c r="AO202" s="36">
        <f t="shared" si="63"/>
        <v>17086608</v>
      </c>
      <c r="AP202" s="31">
        <f t="shared" si="67"/>
        <v>19137000.96</v>
      </c>
      <c r="AQ202" s="35">
        <v>10318</v>
      </c>
      <c r="AR202" s="36">
        <v>1656</v>
      </c>
      <c r="AS202" s="36">
        <f t="shared" si="64"/>
        <v>17086608</v>
      </c>
      <c r="AT202" s="31">
        <f t="shared" si="68"/>
        <v>19137000.96</v>
      </c>
      <c r="AU202" s="35">
        <v>10318</v>
      </c>
      <c r="AV202" s="36">
        <v>1656</v>
      </c>
      <c r="AW202" s="36">
        <f t="shared" si="69"/>
        <v>17086608</v>
      </c>
      <c r="AX202" s="31">
        <f t="shared" si="74"/>
        <v>19137000.96</v>
      </c>
      <c r="AY202" s="35">
        <v>10318</v>
      </c>
      <c r="AZ202" s="36">
        <v>1656</v>
      </c>
      <c r="BA202" s="36">
        <f t="shared" si="70"/>
        <v>17086608</v>
      </c>
      <c r="BB202" s="31">
        <f t="shared" si="75"/>
        <v>19137000.96</v>
      </c>
      <c r="BC202" s="35">
        <v>10318</v>
      </c>
      <c r="BD202" s="36">
        <v>1656</v>
      </c>
      <c r="BE202" s="36">
        <f t="shared" si="71"/>
        <v>17086608</v>
      </c>
      <c r="BF202" s="31">
        <f t="shared" si="76"/>
        <v>19137000.96</v>
      </c>
      <c r="BG202" s="35">
        <v>10318</v>
      </c>
      <c r="BH202" s="36">
        <v>1656</v>
      </c>
      <c r="BI202" s="36">
        <f t="shared" si="72"/>
        <v>17086608</v>
      </c>
      <c r="BJ202" s="31">
        <f t="shared" si="77"/>
        <v>19137000.96</v>
      </c>
      <c r="BK202" s="35">
        <v>10318</v>
      </c>
      <c r="BL202" s="36">
        <v>1656</v>
      </c>
      <c r="BM202" s="36">
        <f t="shared" si="73"/>
        <v>17086608</v>
      </c>
      <c r="BN202" s="31">
        <f t="shared" si="78"/>
        <v>19137000.96</v>
      </c>
      <c r="BO202" s="36"/>
      <c r="BP202" s="36"/>
      <c r="BQ202" s="36">
        <f t="shared" si="79"/>
        <v>0</v>
      </c>
      <c r="BR202" s="36">
        <f t="shared" si="80"/>
        <v>0</v>
      </c>
      <c r="BS202" s="36"/>
      <c r="BT202" s="36"/>
      <c r="BU202" s="36">
        <f t="shared" si="81"/>
        <v>0</v>
      </c>
      <c r="BV202" s="36">
        <f t="shared" si="82"/>
        <v>0</v>
      </c>
      <c r="BW202" s="36"/>
      <c r="BX202" s="36"/>
      <c r="BY202" s="36">
        <f t="shared" si="83"/>
        <v>0</v>
      </c>
      <c r="BZ202" s="36">
        <f t="shared" si="84"/>
        <v>0</v>
      </c>
      <c r="CA202" s="36"/>
      <c r="CB202" s="36"/>
      <c r="CC202" s="36">
        <f t="shared" si="85"/>
        <v>0</v>
      </c>
      <c r="CD202" s="36">
        <f t="shared" si="86"/>
        <v>0</v>
      </c>
      <c r="CE202" s="36"/>
      <c r="CF202" s="36"/>
      <c r="CG202" s="36">
        <f t="shared" si="87"/>
        <v>0</v>
      </c>
      <c r="CH202" s="36">
        <f t="shared" si="88"/>
        <v>0</v>
      </c>
      <c r="CI202" s="36"/>
      <c r="CJ202" s="36"/>
      <c r="CK202" s="36">
        <f t="shared" si="89"/>
        <v>0</v>
      </c>
      <c r="CL202" s="36">
        <f t="shared" si="90"/>
        <v>0</v>
      </c>
      <c r="CM202" s="36"/>
      <c r="CN202" s="36"/>
      <c r="CO202" s="36">
        <f t="shared" si="91"/>
        <v>0</v>
      </c>
      <c r="CP202" s="36">
        <f t="shared" si="92"/>
        <v>0</v>
      </c>
      <c r="CQ202" s="36"/>
      <c r="CR202" s="36"/>
      <c r="CS202" s="36">
        <f t="shared" si="93"/>
        <v>0</v>
      </c>
      <c r="CT202" s="36">
        <f t="shared" si="94"/>
        <v>0</v>
      </c>
      <c r="CU202" s="36"/>
      <c r="CV202" s="36"/>
      <c r="CW202" s="36">
        <f t="shared" si="95"/>
        <v>0</v>
      </c>
      <c r="CX202" s="36">
        <f t="shared" si="96"/>
        <v>0</v>
      </c>
      <c r="CY202" s="36"/>
      <c r="CZ202" s="36"/>
      <c r="DA202" s="36">
        <f t="shared" si="97"/>
        <v>0</v>
      </c>
      <c r="DB202" s="36">
        <f t="shared" si="98"/>
        <v>0</v>
      </c>
      <c r="DC202" s="36"/>
      <c r="DD202" s="36"/>
      <c r="DE202" s="36">
        <f t="shared" si="99"/>
        <v>0</v>
      </c>
      <c r="DF202" s="36">
        <f t="shared" si="100"/>
        <v>0</v>
      </c>
      <c r="DG202" s="36"/>
      <c r="DH202" s="36"/>
      <c r="DI202" s="36">
        <f t="shared" si="101"/>
        <v>0</v>
      </c>
      <c r="DJ202" s="36">
        <f t="shared" si="102"/>
        <v>0</v>
      </c>
      <c r="DK202" s="36"/>
      <c r="DL202" s="36"/>
      <c r="DM202" s="36">
        <f t="shared" si="103"/>
        <v>0</v>
      </c>
      <c r="DN202" s="36">
        <f t="shared" si="104"/>
        <v>0</v>
      </c>
      <c r="DO202" s="36"/>
      <c r="DP202" s="36"/>
      <c r="DQ202" s="36">
        <f t="shared" si="105"/>
        <v>0</v>
      </c>
      <c r="DR202" s="36">
        <f t="shared" si="106"/>
        <v>0</v>
      </c>
      <c r="DS202" s="36"/>
      <c r="DT202" s="36"/>
      <c r="DU202" s="36">
        <f t="shared" si="107"/>
        <v>0</v>
      </c>
      <c r="DV202" s="36">
        <f t="shared" si="108"/>
        <v>0</v>
      </c>
      <c r="DW202" s="36"/>
      <c r="DX202" s="36"/>
      <c r="DY202" s="36">
        <f t="shared" si="109"/>
        <v>0</v>
      </c>
      <c r="DZ202" s="36">
        <f t="shared" si="110"/>
        <v>0</v>
      </c>
      <c r="EA202" s="36"/>
      <c r="EB202" s="36"/>
      <c r="EC202" s="36">
        <f t="shared" si="111"/>
        <v>0</v>
      </c>
      <c r="ED202" s="36">
        <f t="shared" si="112"/>
        <v>0</v>
      </c>
      <c r="EE202" s="31">
        <f aca="true" t="shared" si="114" ref="EE202:EE264">AA202+AE202+AI202+AM202+AQ202+AU202+AY202+BC202+BG202+BK202+BO202+BS202+BW202+CA202+CE202+CI202+CM202+CQ202+CU202+CY202+DC202+DG202+DK202+DO202+DS202+DW202+EA202</f>
        <v>98021</v>
      </c>
      <c r="EF202" s="31">
        <v>0</v>
      </c>
      <c r="EG202" s="31">
        <v>0</v>
      </c>
      <c r="EH202" s="37" t="s">
        <v>1534</v>
      </c>
      <c r="EI202" s="63" t="s">
        <v>2067</v>
      </c>
      <c r="EJ202" s="37" t="s">
        <v>2068</v>
      </c>
      <c r="EK202" s="87"/>
      <c r="EL202" s="87"/>
      <c r="EM202" s="87"/>
      <c r="EN202" s="87"/>
      <c r="EO202" s="87"/>
      <c r="EP202" s="87"/>
      <c r="EQ202" s="87"/>
      <c r="ER202" s="87"/>
      <c r="ES202" s="87"/>
    </row>
    <row r="203" spans="1:149" ht="19.5" customHeight="1">
      <c r="A203" s="28"/>
      <c r="B203" s="45" t="s">
        <v>1776</v>
      </c>
      <c r="C203" s="45"/>
      <c r="D203" s="44" t="s">
        <v>2096</v>
      </c>
      <c r="E203" s="45" t="s">
        <v>1926</v>
      </c>
      <c r="F203" s="45" t="s">
        <v>1927</v>
      </c>
      <c r="G203" s="45" t="s">
        <v>1927</v>
      </c>
      <c r="H203" s="45" t="s">
        <v>857</v>
      </c>
      <c r="I203" s="45"/>
      <c r="J203" s="45"/>
      <c r="K203" s="45" t="s">
        <v>1660</v>
      </c>
      <c r="L203" s="45">
        <v>710000000</v>
      </c>
      <c r="M203" s="45" t="s">
        <v>1533</v>
      </c>
      <c r="N203" s="45" t="s">
        <v>1918</v>
      </c>
      <c r="O203" s="45" t="s">
        <v>359</v>
      </c>
      <c r="P203" s="45">
        <v>470000000</v>
      </c>
      <c r="Q203" s="45" t="s">
        <v>2097</v>
      </c>
      <c r="R203" s="45"/>
      <c r="S203" s="45" t="s">
        <v>1929</v>
      </c>
      <c r="T203" s="45"/>
      <c r="U203" s="45"/>
      <c r="V203" s="45">
        <v>0</v>
      </c>
      <c r="W203" s="45">
        <v>0</v>
      </c>
      <c r="X203" s="45">
        <v>100</v>
      </c>
      <c r="Y203" s="45" t="s">
        <v>1930</v>
      </c>
      <c r="Z203" s="45" t="s">
        <v>888</v>
      </c>
      <c r="AA203" s="54">
        <v>11993</v>
      </c>
      <c r="AB203" s="55">
        <v>2495</v>
      </c>
      <c r="AC203" s="55">
        <f t="shared" si="59"/>
        <v>29922535</v>
      </c>
      <c r="AD203" s="56">
        <f>AC203*1.12</f>
        <v>33513239.200000003</v>
      </c>
      <c r="AE203" s="54">
        <v>23988</v>
      </c>
      <c r="AF203" s="55">
        <v>2495</v>
      </c>
      <c r="AG203" s="55">
        <f t="shared" si="61"/>
        <v>59850060</v>
      </c>
      <c r="AH203" s="56">
        <f t="shared" si="65"/>
        <v>67032067.2</v>
      </c>
      <c r="AI203" s="54">
        <v>23988</v>
      </c>
      <c r="AJ203" s="55">
        <v>2495</v>
      </c>
      <c r="AK203" s="55">
        <f t="shared" si="62"/>
        <v>59850060</v>
      </c>
      <c r="AL203" s="56">
        <f t="shared" si="66"/>
        <v>67032067.2</v>
      </c>
      <c r="AM203" s="54">
        <v>23988</v>
      </c>
      <c r="AN203" s="55">
        <v>2495</v>
      </c>
      <c r="AO203" s="55">
        <f t="shared" si="63"/>
        <v>59850060</v>
      </c>
      <c r="AP203" s="56">
        <f t="shared" si="67"/>
        <v>67032067.2</v>
      </c>
      <c r="AQ203" s="54">
        <v>23988</v>
      </c>
      <c r="AR203" s="55">
        <v>2495</v>
      </c>
      <c r="AS203" s="55">
        <f t="shared" si="64"/>
        <v>59850060</v>
      </c>
      <c r="AT203" s="56">
        <f t="shared" si="68"/>
        <v>67032067.2</v>
      </c>
      <c r="AU203" s="54">
        <v>23988</v>
      </c>
      <c r="AV203" s="55">
        <v>2495</v>
      </c>
      <c r="AW203" s="55">
        <f t="shared" si="69"/>
        <v>59850060</v>
      </c>
      <c r="AX203" s="56">
        <f t="shared" si="74"/>
        <v>67032067.2</v>
      </c>
      <c r="AY203" s="54">
        <v>23988</v>
      </c>
      <c r="AZ203" s="55">
        <v>2495</v>
      </c>
      <c r="BA203" s="55">
        <f t="shared" si="70"/>
        <v>59850060</v>
      </c>
      <c r="BB203" s="56">
        <f t="shared" si="75"/>
        <v>67032067.2</v>
      </c>
      <c r="BC203" s="54">
        <v>23988</v>
      </c>
      <c r="BD203" s="55">
        <v>2495</v>
      </c>
      <c r="BE203" s="55">
        <f t="shared" si="71"/>
        <v>59850060</v>
      </c>
      <c r="BF203" s="56">
        <f t="shared" si="76"/>
        <v>67032067.2</v>
      </c>
      <c r="BG203" s="54">
        <v>23988</v>
      </c>
      <c r="BH203" s="55">
        <v>2495</v>
      </c>
      <c r="BI203" s="55">
        <f t="shared" si="72"/>
        <v>59850060</v>
      </c>
      <c r="BJ203" s="56">
        <f t="shared" si="77"/>
        <v>67032067.2</v>
      </c>
      <c r="BK203" s="54">
        <v>23988</v>
      </c>
      <c r="BL203" s="55">
        <v>2495</v>
      </c>
      <c r="BM203" s="55">
        <f t="shared" si="73"/>
        <v>59850060</v>
      </c>
      <c r="BN203" s="56">
        <f t="shared" si="78"/>
        <v>67032067.2</v>
      </c>
      <c r="BO203" s="36"/>
      <c r="BP203" s="36"/>
      <c r="BQ203" s="36">
        <f t="shared" si="79"/>
        <v>0</v>
      </c>
      <c r="BR203" s="36">
        <f t="shared" si="80"/>
        <v>0</v>
      </c>
      <c r="BS203" s="36"/>
      <c r="BT203" s="36"/>
      <c r="BU203" s="36">
        <f t="shared" si="81"/>
        <v>0</v>
      </c>
      <c r="BV203" s="36">
        <f t="shared" si="82"/>
        <v>0</v>
      </c>
      <c r="BW203" s="36"/>
      <c r="BX203" s="36"/>
      <c r="BY203" s="36">
        <f t="shared" si="83"/>
        <v>0</v>
      </c>
      <c r="BZ203" s="36">
        <f t="shared" si="84"/>
        <v>0</v>
      </c>
      <c r="CA203" s="36"/>
      <c r="CB203" s="36"/>
      <c r="CC203" s="36">
        <f t="shared" si="85"/>
        <v>0</v>
      </c>
      <c r="CD203" s="36">
        <f t="shared" si="86"/>
        <v>0</v>
      </c>
      <c r="CE203" s="36"/>
      <c r="CF203" s="36"/>
      <c r="CG203" s="36">
        <f t="shared" si="87"/>
        <v>0</v>
      </c>
      <c r="CH203" s="36">
        <f t="shared" si="88"/>
        <v>0</v>
      </c>
      <c r="CI203" s="36"/>
      <c r="CJ203" s="36"/>
      <c r="CK203" s="36">
        <f t="shared" si="89"/>
        <v>0</v>
      </c>
      <c r="CL203" s="36">
        <f t="shared" si="90"/>
        <v>0</v>
      </c>
      <c r="CM203" s="36"/>
      <c r="CN203" s="36"/>
      <c r="CO203" s="36">
        <f t="shared" si="91"/>
        <v>0</v>
      </c>
      <c r="CP203" s="36">
        <f t="shared" si="92"/>
        <v>0</v>
      </c>
      <c r="CQ203" s="36"/>
      <c r="CR203" s="36"/>
      <c r="CS203" s="36">
        <f t="shared" si="93"/>
        <v>0</v>
      </c>
      <c r="CT203" s="36">
        <f t="shared" si="94"/>
        <v>0</v>
      </c>
      <c r="CU203" s="36"/>
      <c r="CV203" s="36"/>
      <c r="CW203" s="36">
        <f t="shared" si="95"/>
        <v>0</v>
      </c>
      <c r="CX203" s="36">
        <f t="shared" si="96"/>
        <v>0</v>
      </c>
      <c r="CY203" s="36"/>
      <c r="CZ203" s="36"/>
      <c r="DA203" s="36">
        <f t="shared" si="97"/>
        <v>0</v>
      </c>
      <c r="DB203" s="36">
        <f t="shared" si="98"/>
        <v>0</v>
      </c>
      <c r="DC203" s="36"/>
      <c r="DD203" s="36"/>
      <c r="DE203" s="36">
        <f t="shared" si="99"/>
        <v>0</v>
      </c>
      <c r="DF203" s="36">
        <f t="shared" si="100"/>
        <v>0</v>
      </c>
      <c r="DG203" s="36"/>
      <c r="DH203" s="36"/>
      <c r="DI203" s="36">
        <f t="shared" si="101"/>
        <v>0</v>
      </c>
      <c r="DJ203" s="36">
        <f t="shared" si="102"/>
        <v>0</v>
      </c>
      <c r="DK203" s="36"/>
      <c r="DL203" s="36"/>
      <c r="DM203" s="36">
        <f t="shared" si="103"/>
        <v>0</v>
      </c>
      <c r="DN203" s="36">
        <f t="shared" si="104"/>
        <v>0</v>
      </c>
      <c r="DO203" s="36"/>
      <c r="DP203" s="36"/>
      <c r="DQ203" s="36">
        <f t="shared" si="105"/>
        <v>0</v>
      </c>
      <c r="DR203" s="36">
        <f t="shared" si="106"/>
        <v>0</v>
      </c>
      <c r="DS203" s="36"/>
      <c r="DT203" s="36"/>
      <c r="DU203" s="36">
        <f t="shared" si="107"/>
        <v>0</v>
      </c>
      <c r="DV203" s="36">
        <f t="shared" si="108"/>
        <v>0</v>
      </c>
      <c r="DW203" s="36"/>
      <c r="DX203" s="36"/>
      <c r="DY203" s="36">
        <f t="shared" si="109"/>
        <v>0</v>
      </c>
      <c r="DZ203" s="36">
        <f t="shared" si="110"/>
        <v>0</v>
      </c>
      <c r="EA203" s="36"/>
      <c r="EB203" s="36"/>
      <c r="EC203" s="36">
        <f t="shared" si="111"/>
        <v>0</v>
      </c>
      <c r="ED203" s="36">
        <f t="shared" si="112"/>
        <v>0</v>
      </c>
      <c r="EE203" s="31">
        <f t="shared" si="114"/>
        <v>227885</v>
      </c>
      <c r="EF203" s="31">
        <v>0</v>
      </c>
      <c r="EG203" s="31">
        <v>0</v>
      </c>
      <c r="EH203" s="57" t="s">
        <v>1534</v>
      </c>
      <c r="EI203" s="45" t="s">
        <v>2067</v>
      </c>
      <c r="EJ203" s="57" t="s">
        <v>2068</v>
      </c>
      <c r="EK203" s="45"/>
      <c r="EL203" s="45"/>
      <c r="EM203" s="45"/>
      <c r="EN203" s="45"/>
      <c r="EO203" s="45"/>
      <c r="EP203" s="45"/>
      <c r="EQ203" s="45"/>
      <c r="ER203" s="45"/>
      <c r="ES203" s="45"/>
    </row>
    <row r="204" spans="1:149" ht="19.5" customHeight="1">
      <c r="A204" s="28"/>
      <c r="B204" s="45" t="s">
        <v>1776</v>
      </c>
      <c r="C204" s="45"/>
      <c r="D204" s="44" t="s">
        <v>2125</v>
      </c>
      <c r="E204" s="45" t="s">
        <v>1926</v>
      </c>
      <c r="F204" s="45" t="s">
        <v>1927</v>
      </c>
      <c r="G204" s="45" t="s">
        <v>1927</v>
      </c>
      <c r="H204" s="45" t="s">
        <v>857</v>
      </c>
      <c r="I204" s="45"/>
      <c r="J204" s="45"/>
      <c r="K204" s="45" t="s">
        <v>1660</v>
      </c>
      <c r="L204" s="45">
        <v>710000000</v>
      </c>
      <c r="M204" s="45" t="s">
        <v>1533</v>
      </c>
      <c r="N204" s="45" t="s">
        <v>2108</v>
      </c>
      <c r="O204" s="45" t="s">
        <v>359</v>
      </c>
      <c r="P204" s="45">
        <v>470000000</v>
      </c>
      <c r="Q204" s="45" t="s">
        <v>2097</v>
      </c>
      <c r="R204" s="45"/>
      <c r="S204" s="45" t="s">
        <v>1929</v>
      </c>
      <c r="T204" s="45"/>
      <c r="U204" s="45"/>
      <c r="V204" s="45">
        <v>0</v>
      </c>
      <c r="W204" s="45">
        <v>0</v>
      </c>
      <c r="X204" s="45">
        <v>100</v>
      </c>
      <c r="Y204" s="45" t="s">
        <v>1930</v>
      </c>
      <c r="Z204" s="45" t="s">
        <v>888</v>
      </c>
      <c r="AA204" s="54">
        <v>7995</v>
      </c>
      <c r="AB204" s="55">
        <v>2495</v>
      </c>
      <c r="AC204" s="55">
        <f>AA204*AB204</f>
        <v>19947525</v>
      </c>
      <c r="AD204" s="56">
        <f>AC204*1.12</f>
        <v>22341228.000000004</v>
      </c>
      <c r="AE204" s="54">
        <v>23988</v>
      </c>
      <c r="AF204" s="55">
        <v>2495</v>
      </c>
      <c r="AG204" s="55">
        <f>AE204*AF204</f>
        <v>59850060</v>
      </c>
      <c r="AH204" s="56">
        <f>AG204*1.12</f>
        <v>67032067.2</v>
      </c>
      <c r="AI204" s="54">
        <v>23988</v>
      </c>
      <c r="AJ204" s="55">
        <v>2495</v>
      </c>
      <c r="AK204" s="55">
        <f>AI204*AJ204</f>
        <v>59850060</v>
      </c>
      <c r="AL204" s="56">
        <f>AK204*1.12</f>
        <v>67032067.2</v>
      </c>
      <c r="AM204" s="54">
        <v>23988</v>
      </c>
      <c r="AN204" s="55">
        <v>2495</v>
      </c>
      <c r="AO204" s="55">
        <f>AM204*AN204</f>
        <v>59850060</v>
      </c>
      <c r="AP204" s="56">
        <f>AO204*1.12</f>
        <v>67032067.2</v>
      </c>
      <c r="AQ204" s="54">
        <v>23988</v>
      </c>
      <c r="AR204" s="55">
        <v>2495</v>
      </c>
      <c r="AS204" s="55">
        <f>AQ204*AR204</f>
        <v>59850060</v>
      </c>
      <c r="AT204" s="56">
        <f>AS204*1.12</f>
        <v>67032067.2</v>
      </c>
      <c r="AU204" s="54">
        <v>23988</v>
      </c>
      <c r="AV204" s="55">
        <v>2495</v>
      </c>
      <c r="AW204" s="55">
        <f>AU204*AV204</f>
        <v>59850060</v>
      </c>
      <c r="AX204" s="56">
        <f>AW204*1.12</f>
        <v>67032067.2</v>
      </c>
      <c r="AY204" s="54">
        <v>23988</v>
      </c>
      <c r="AZ204" s="55">
        <v>2495</v>
      </c>
      <c r="BA204" s="55">
        <f>AY204*AZ204</f>
        <v>59850060</v>
      </c>
      <c r="BB204" s="56">
        <f>BA204*1.12</f>
        <v>67032067.2</v>
      </c>
      <c r="BC204" s="54">
        <v>23988</v>
      </c>
      <c r="BD204" s="55">
        <v>2495</v>
      </c>
      <c r="BE204" s="55">
        <f>BC204*BD204</f>
        <v>59850060</v>
      </c>
      <c r="BF204" s="56">
        <f>BE204*1.12</f>
        <v>67032067.2</v>
      </c>
      <c r="BG204" s="54">
        <v>23988</v>
      </c>
      <c r="BH204" s="55">
        <v>2495</v>
      </c>
      <c r="BI204" s="55">
        <f>BG204*BH204</f>
        <v>59850060</v>
      </c>
      <c r="BJ204" s="56">
        <f>BI204*1.12</f>
        <v>67032067.2</v>
      </c>
      <c r="BK204" s="54">
        <v>23988</v>
      </c>
      <c r="BL204" s="55">
        <v>2495</v>
      </c>
      <c r="BM204" s="55">
        <f>BK204*BL204</f>
        <v>59850060</v>
      </c>
      <c r="BN204" s="56">
        <f>BM204*1.12</f>
        <v>67032067.2</v>
      </c>
      <c r="BO204" s="36"/>
      <c r="BP204" s="36"/>
      <c r="BQ204" s="36">
        <f>BO204*BP204</f>
        <v>0</v>
      </c>
      <c r="BR204" s="36">
        <f>IF(AT204="С НДС",BQ204*1.12,BQ204)</f>
        <v>0</v>
      </c>
      <c r="BS204" s="36"/>
      <c r="BT204" s="36"/>
      <c r="BU204" s="36">
        <f>BS204*BT204</f>
        <v>0</v>
      </c>
      <c r="BV204" s="36">
        <f>IF(AX204="С НДС",BU204*1.12,BU204)</f>
        <v>0</v>
      </c>
      <c r="BW204" s="36"/>
      <c r="BX204" s="36"/>
      <c r="BY204" s="36">
        <f>BW204*BX204</f>
        <v>0</v>
      </c>
      <c r="BZ204" s="36">
        <f>IF(BB204="С НДС",BY204*1.12,BY204)</f>
        <v>0</v>
      </c>
      <c r="CA204" s="36"/>
      <c r="CB204" s="36"/>
      <c r="CC204" s="36">
        <f>CA204*CB204</f>
        <v>0</v>
      </c>
      <c r="CD204" s="36">
        <f>IF(BF204="С НДС",CC204*1.12,CC204)</f>
        <v>0</v>
      </c>
      <c r="CE204" s="36"/>
      <c r="CF204" s="36"/>
      <c r="CG204" s="36">
        <f>CE204*CF204</f>
        <v>0</v>
      </c>
      <c r="CH204" s="36">
        <f>IF(BJ204="С НДС",CG204*1.12,CG204)</f>
        <v>0</v>
      </c>
      <c r="CI204" s="36"/>
      <c r="CJ204" s="36"/>
      <c r="CK204" s="36">
        <f>CI204*CJ204</f>
        <v>0</v>
      </c>
      <c r="CL204" s="36">
        <f>IF(BN204="С НДС",CK204*1.12,CK204)</f>
        <v>0</v>
      </c>
      <c r="CM204" s="36"/>
      <c r="CN204" s="36"/>
      <c r="CO204" s="36">
        <f>CM204*CN204</f>
        <v>0</v>
      </c>
      <c r="CP204" s="36">
        <f>IF(BR204="С НДС",CO204*1.12,CO204)</f>
        <v>0</v>
      </c>
      <c r="CQ204" s="36"/>
      <c r="CR204" s="36"/>
      <c r="CS204" s="36">
        <f>CQ204*CR204</f>
        <v>0</v>
      </c>
      <c r="CT204" s="36">
        <f>IF(BV204="С НДС",CS204*1.12,CS204)</f>
        <v>0</v>
      </c>
      <c r="CU204" s="36"/>
      <c r="CV204" s="36"/>
      <c r="CW204" s="36">
        <f>CU204*CV204</f>
        <v>0</v>
      </c>
      <c r="CX204" s="36">
        <f>IF(BZ204="С НДС",CW204*1.12,CW204)</f>
        <v>0</v>
      </c>
      <c r="CY204" s="36"/>
      <c r="CZ204" s="36"/>
      <c r="DA204" s="36">
        <f>CY204*CZ204</f>
        <v>0</v>
      </c>
      <c r="DB204" s="36">
        <f>IF(CD204="С НДС",DA204*1.12,DA204)</f>
        <v>0</v>
      </c>
      <c r="DC204" s="36"/>
      <c r="DD204" s="36"/>
      <c r="DE204" s="36">
        <f>DC204*DD204</f>
        <v>0</v>
      </c>
      <c r="DF204" s="36">
        <f>IF(CH204="С НДС",DE204*1.12,DE204)</f>
        <v>0</v>
      </c>
      <c r="DG204" s="36"/>
      <c r="DH204" s="36"/>
      <c r="DI204" s="36">
        <f>DG204*DH204</f>
        <v>0</v>
      </c>
      <c r="DJ204" s="36">
        <f>IF(CL204="С НДС",DI204*1.12,DI204)</f>
        <v>0</v>
      </c>
      <c r="DK204" s="36"/>
      <c r="DL204" s="36"/>
      <c r="DM204" s="36">
        <f>DK204*DL204</f>
        <v>0</v>
      </c>
      <c r="DN204" s="36">
        <f>IF(CP204="С НДС",DM204*1.12,DM204)</f>
        <v>0</v>
      </c>
      <c r="DO204" s="36"/>
      <c r="DP204" s="36"/>
      <c r="DQ204" s="36">
        <f>DO204*DP204</f>
        <v>0</v>
      </c>
      <c r="DR204" s="36">
        <f>IF(CT204="С НДС",DQ204*1.12,DQ204)</f>
        <v>0</v>
      </c>
      <c r="DS204" s="36"/>
      <c r="DT204" s="36"/>
      <c r="DU204" s="36">
        <f>DS204*DT204</f>
        <v>0</v>
      </c>
      <c r="DV204" s="36">
        <f>IF(CX204="С НДС",DU204*1.12,DU204)</f>
        <v>0</v>
      </c>
      <c r="DW204" s="36"/>
      <c r="DX204" s="36"/>
      <c r="DY204" s="36">
        <f>DW204*DX204</f>
        <v>0</v>
      </c>
      <c r="DZ204" s="36">
        <f>IF(DB204="С НДС",DY204*1.12,DY204)</f>
        <v>0</v>
      </c>
      <c r="EA204" s="36"/>
      <c r="EB204" s="36"/>
      <c r="EC204" s="36">
        <f>EA204*EB204</f>
        <v>0</v>
      </c>
      <c r="ED204" s="36">
        <f>IF(DF204="С НДС",EC204*1.12,EC204)</f>
        <v>0</v>
      </c>
      <c r="EE204" s="31">
        <f>AA204+AE204+AI204+AM204+AQ204+AU204+AY204+BC204+BG204+BK204+BO204+BS204+BW204+CA204+CE204+CI204+CM204+CQ204+CU204+CY204+DC204+DG204+DK204+DO204+DS204+DW204+EA204</f>
        <v>223887</v>
      </c>
      <c r="EF204" s="31">
        <f>AC204+AG204+AK204+AO204+AS204+AW204+BA204+BE204+BI204+BM204</f>
        <v>558598065</v>
      </c>
      <c r="EG204" s="31">
        <f>IF(Z204="С НДС",EF204*1.12,EF204)</f>
        <v>625629832.8000001</v>
      </c>
      <c r="EH204" s="57" t="s">
        <v>1534</v>
      </c>
      <c r="EI204" s="45" t="s">
        <v>2067</v>
      </c>
      <c r="EJ204" s="57" t="s">
        <v>2068</v>
      </c>
      <c r="EK204" s="45"/>
      <c r="EL204" s="45"/>
      <c r="EM204" s="45"/>
      <c r="EN204" s="45"/>
      <c r="EO204" s="45"/>
      <c r="EP204" s="45"/>
      <c r="EQ204" s="45"/>
      <c r="ER204" s="45"/>
      <c r="ES204" s="45"/>
    </row>
    <row r="205" spans="1:149" ht="19.5" customHeight="1">
      <c r="A205" s="28"/>
      <c r="B205" s="63" t="s">
        <v>1593</v>
      </c>
      <c r="C205" s="63"/>
      <c r="D205" s="33" t="s">
        <v>1954</v>
      </c>
      <c r="E205" s="63" t="s">
        <v>1926</v>
      </c>
      <c r="F205" s="63" t="s">
        <v>1927</v>
      </c>
      <c r="G205" s="63" t="s">
        <v>1927</v>
      </c>
      <c r="H205" s="63" t="s">
        <v>857</v>
      </c>
      <c r="I205" s="63"/>
      <c r="J205" s="63"/>
      <c r="K205" s="63">
        <v>100</v>
      </c>
      <c r="L205" s="63">
        <v>710000000</v>
      </c>
      <c r="M205" s="63" t="s">
        <v>1750</v>
      </c>
      <c r="N205" s="63" t="s">
        <v>1918</v>
      </c>
      <c r="O205" s="63" t="s">
        <v>359</v>
      </c>
      <c r="P205" s="63">
        <v>150000000</v>
      </c>
      <c r="Q205" s="63" t="s">
        <v>1955</v>
      </c>
      <c r="R205" s="63"/>
      <c r="S205" s="63" t="s">
        <v>1929</v>
      </c>
      <c r="T205" s="63"/>
      <c r="U205" s="63"/>
      <c r="V205" s="63">
        <v>0</v>
      </c>
      <c r="W205" s="63">
        <v>0</v>
      </c>
      <c r="X205" s="63">
        <v>100</v>
      </c>
      <c r="Y205" s="63" t="s">
        <v>1930</v>
      </c>
      <c r="Z205" s="63" t="s">
        <v>888</v>
      </c>
      <c r="AA205" s="35">
        <v>3392</v>
      </c>
      <c r="AB205" s="36">
        <v>1656</v>
      </c>
      <c r="AC205" s="36">
        <f t="shared" si="59"/>
        <v>5617152</v>
      </c>
      <c r="AD205" s="31">
        <f t="shared" si="60"/>
        <v>6291210.24</v>
      </c>
      <c r="AE205" s="35">
        <v>6785</v>
      </c>
      <c r="AF205" s="36">
        <v>1656</v>
      </c>
      <c r="AG205" s="36">
        <f t="shared" si="61"/>
        <v>11235960</v>
      </c>
      <c r="AH205" s="31">
        <f t="shared" si="65"/>
        <v>12584275.200000001</v>
      </c>
      <c r="AI205" s="35">
        <v>6785</v>
      </c>
      <c r="AJ205" s="36">
        <v>1656</v>
      </c>
      <c r="AK205" s="36">
        <f t="shared" si="62"/>
        <v>11235960</v>
      </c>
      <c r="AL205" s="31">
        <f t="shared" si="66"/>
        <v>12584275.200000001</v>
      </c>
      <c r="AM205" s="35">
        <v>6785</v>
      </c>
      <c r="AN205" s="36">
        <v>1656</v>
      </c>
      <c r="AO205" s="36">
        <f t="shared" si="63"/>
        <v>11235960</v>
      </c>
      <c r="AP205" s="31">
        <f t="shared" si="67"/>
        <v>12584275.200000001</v>
      </c>
      <c r="AQ205" s="35">
        <v>6785</v>
      </c>
      <c r="AR205" s="36">
        <v>1656</v>
      </c>
      <c r="AS205" s="36">
        <f t="shared" si="64"/>
        <v>11235960</v>
      </c>
      <c r="AT205" s="31">
        <f t="shared" si="68"/>
        <v>12584275.200000001</v>
      </c>
      <c r="AU205" s="35">
        <v>6785</v>
      </c>
      <c r="AV205" s="36">
        <v>1656</v>
      </c>
      <c r="AW205" s="36">
        <f t="shared" si="69"/>
        <v>11235960</v>
      </c>
      <c r="AX205" s="31">
        <f t="shared" si="74"/>
        <v>12584275.200000001</v>
      </c>
      <c r="AY205" s="35">
        <v>6785</v>
      </c>
      <c r="AZ205" s="36">
        <v>1656</v>
      </c>
      <c r="BA205" s="36">
        <f t="shared" si="70"/>
        <v>11235960</v>
      </c>
      <c r="BB205" s="31">
        <f t="shared" si="75"/>
        <v>12584275.200000001</v>
      </c>
      <c r="BC205" s="35">
        <v>6785</v>
      </c>
      <c r="BD205" s="36">
        <v>1656</v>
      </c>
      <c r="BE205" s="36">
        <f t="shared" si="71"/>
        <v>11235960</v>
      </c>
      <c r="BF205" s="31">
        <f t="shared" si="76"/>
        <v>12584275.200000001</v>
      </c>
      <c r="BG205" s="35">
        <v>6785</v>
      </c>
      <c r="BH205" s="36">
        <v>1656</v>
      </c>
      <c r="BI205" s="36">
        <f t="shared" si="72"/>
        <v>11235960</v>
      </c>
      <c r="BJ205" s="31">
        <f t="shared" si="77"/>
        <v>12584275.200000001</v>
      </c>
      <c r="BK205" s="35">
        <v>6785</v>
      </c>
      <c r="BL205" s="36">
        <v>1656</v>
      </c>
      <c r="BM205" s="36">
        <f t="shared" si="73"/>
        <v>11235960</v>
      </c>
      <c r="BN205" s="31">
        <f t="shared" si="78"/>
        <v>12584275.200000001</v>
      </c>
      <c r="BO205" s="36"/>
      <c r="BP205" s="36"/>
      <c r="BQ205" s="36">
        <f t="shared" si="79"/>
        <v>0</v>
      </c>
      <c r="BR205" s="36">
        <f t="shared" si="80"/>
        <v>0</v>
      </c>
      <c r="BS205" s="36"/>
      <c r="BT205" s="36"/>
      <c r="BU205" s="36">
        <f t="shared" si="81"/>
        <v>0</v>
      </c>
      <c r="BV205" s="36">
        <f t="shared" si="82"/>
        <v>0</v>
      </c>
      <c r="BW205" s="36"/>
      <c r="BX205" s="36"/>
      <c r="BY205" s="36">
        <f t="shared" si="83"/>
        <v>0</v>
      </c>
      <c r="BZ205" s="36">
        <f t="shared" si="84"/>
        <v>0</v>
      </c>
      <c r="CA205" s="36"/>
      <c r="CB205" s="36"/>
      <c r="CC205" s="36">
        <f t="shared" si="85"/>
        <v>0</v>
      </c>
      <c r="CD205" s="36">
        <f t="shared" si="86"/>
        <v>0</v>
      </c>
      <c r="CE205" s="36"/>
      <c r="CF205" s="36"/>
      <c r="CG205" s="36">
        <f t="shared" si="87"/>
        <v>0</v>
      </c>
      <c r="CH205" s="36">
        <f t="shared" si="88"/>
        <v>0</v>
      </c>
      <c r="CI205" s="36"/>
      <c r="CJ205" s="36"/>
      <c r="CK205" s="36">
        <f t="shared" si="89"/>
        <v>0</v>
      </c>
      <c r="CL205" s="36">
        <f t="shared" si="90"/>
        <v>0</v>
      </c>
      <c r="CM205" s="36"/>
      <c r="CN205" s="36"/>
      <c r="CO205" s="36">
        <f t="shared" si="91"/>
        <v>0</v>
      </c>
      <c r="CP205" s="36">
        <f t="shared" si="92"/>
        <v>0</v>
      </c>
      <c r="CQ205" s="36"/>
      <c r="CR205" s="36"/>
      <c r="CS205" s="36">
        <f t="shared" si="93"/>
        <v>0</v>
      </c>
      <c r="CT205" s="36">
        <f t="shared" si="94"/>
        <v>0</v>
      </c>
      <c r="CU205" s="36"/>
      <c r="CV205" s="36"/>
      <c r="CW205" s="36">
        <f t="shared" si="95"/>
        <v>0</v>
      </c>
      <c r="CX205" s="36">
        <f t="shared" si="96"/>
        <v>0</v>
      </c>
      <c r="CY205" s="36"/>
      <c r="CZ205" s="36"/>
      <c r="DA205" s="36">
        <f t="shared" si="97"/>
        <v>0</v>
      </c>
      <c r="DB205" s="36">
        <f t="shared" si="98"/>
        <v>0</v>
      </c>
      <c r="DC205" s="36"/>
      <c r="DD205" s="36"/>
      <c r="DE205" s="36">
        <f t="shared" si="99"/>
        <v>0</v>
      </c>
      <c r="DF205" s="36">
        <f t="shared" si="100"/>
        <v>0</v>
      </c>
      <c r="DG205" s="36"/>
      <c r="DH205" s="36"/>
      <c r="DI205" s="36">
        <f t="shared" si="101"/>
        <v>0</v>
      </c>
      <c r="DJ205" s="36">
        <f t="shared" si="102"/>
        <v>0</v>
      </c>
      <c r="DK205" s="36"/>
      <c r="DL205" s="36"/>
      <c r="DM205" s="36">
        <f t="shared" si="103"/>
        <v>0</v>
      </c>
      <c r="DN205" s="36">
        <f t="shared" si="104"/>
        <v>0</v>
      </c>
      <c r="DO205" s="36"/>
      <c r="DP205" s="36"/>
      <c r="DQ205" s="36">
        <f t="shared" si="105"/>
        <v>0</v>
      </c>
      <c r="DR205" s="36">
        <f t="shared" si="106"/>
        <v>0</v>
      </c>
      <c r="DS205" s="36"/>
      <c r="DT205" s="36"/>
      <c r="DU205" s="36">
        <f t="shared" si="107"/>
        <v>0</v>
      </c>
      <c r="DV205" s="36">
        <f t="shared" si="108"/>
        <v>0</v>
      </c>
      <c r="DW205" s="36"/>
      <c r="DX205" s="36"/>
      <c r="DY205" s="36">
        <f t="shared" si="109"/>
        <v>0</v>
      </c>
      <c r="DZ205" s="36">
        <f t="shared" si="110"/>
        <v>0</v>
      </c>
      <c r="EA205" s="36"/>
      <c r="EB205" s="36"/>
      <c r="EC205" s="36">
        <f t="shared" si="111"/>
        <v>0</v>
      </c>
      <c r="ED205" s="36">
        <f t="shared" si="112"/>
        <v>0</v>
      </c>
      <c r="EE205" s="31">
        <f t="shared" si="114"/>
        <v>64457</v>
      </c>
      <c r="EF205" s="31">
        <v>0</v>
      </c>
      <c r="EG205" s="31">
        <v>0</v>
      </c>
      <c r="EH205" s="37" t="s">
        <v>1534</v>
      </c>
      <c r="EI205" s="63" t="s">
        <v>2067</v>
      </c>
      <c r="EJ205" s="37" t="s">
        <v>2068</v>
      </c>
      <c r="EK205" s="87"/>
      <c r="EL205" s="87"/>
      <c r="EM205" s="87"/>
      <c r="EN205" s="87"/>
      <c r="EO205" s="87"/>
      <c r="EP205" s="87"/>
      <c r="EQ205" s="87"/>
      <c r="ER205" s="87"/>
      <c r="ES205" s="87"/>
    </row>
    <row r="206" spans="1:149" ht="19.5" customHeight="1">
      <c r="A206" s="28"/>
      <c r="B206" s="45" t="s">
        <v>1776</v>
      </c>
      <c r="C206" s="45"/>
      <c r="D206" s="44" t="s">
        <v>2098</v>
      </c>
      <c r="E206" s="45" t="s">
        <v>1926</v>
      </c>
      <c r="F206" s="45" t="s">
        <v>1927</v>
      </c>
      <c r="G206" s="45" t="s">
        <v>1927</v>
      </c>
      <c r="H206" s="45" t="s">
        <v>857</v>
      </c>
      <c r="I206" s="45"/>
      <c r="J206" s="45"/>
      <c r="K206" s="45" t="s">
        <v>1660</v>
      </c>
      <c r="L206" s="45">
        <v>710000000</v>
      </c>
      <c r="M206" s="45" t="s">
        <v>1533</v>
      </c>
      <c r="N206" s="45" t="s">
        <v>1918</v>
      </c>
      <c r="O206" s="45" t="s">
        <v>359</v>
      </c>
      <c r="P206" s="45">
        <v>270000000</v>
      </c>
      <c r="Q206" s="45" t="s">
        <v>2099</v>
      </c>
      <c r="R206" s="45"/>
      <c r="S206" s="45" t="s">
        <v>1929</v>
      </c>
      <c r="T206" s="45"/>
      <c r="U206" s="45"/>
      <c r="V206" s="45">
        <v>0</v>
      </c>
      <c r="W206" s="45">
        <v>0</v>
      </c>
      <c r="X206" s="45">
        <v>100</v>
      </c>
      <c r="Y206" s="45" t="s">
        <v>1930</v>
      </c>
      <c r="Z206" s="45" t="s">
        <v>888</v>
      </c>
      <c r="AA206" s="54">
        <v>778</v>
      </c>
      <c r="AB206" s="55">
        <v>2495</v>
      </c>
      <c r="AC206" s="55">
        <f t="shared" si="59"/>
        <v>1941110</v>
      </c>
      <c r="AD206" s="56">
        <f>AC206*1.12</f>
        <v>2174043.2</v>
      </c>
      <c r="AE206" s="54">
        <v>1556</v>
      </c>
      <c r="AF206" s="55">
        <v>2495</v>
      </c>
      <c r="AG206" s="55">
        <f t="shared" si="61"/>
        <v>3882220</v>
      </c>
      <c r="AH206" s="56">
        <f t="shared" si="65"/>
        <v>4348086.4</v>
      </c>
      <c r="AI206" s="54">
        <v>1556</v>
      </c>
      <c r="AJ206" s="55">
        <v>2495</v>
      </c>
      <c r="AK206" s="55">
        <f t="shared" si="62"/>
        <v>3882220</v>
      </c>
      <c r="AL206" s="56">
        <f t="shared" si="66"/>
        <v>4348086.4</v>
      </c>
      <c r="AM206" s="54">
        <v>1556</v>
      </c>
      <c r="AN206" s="55">
        <v>2495</v>
      </c>
      <c r="AO206" s="55">
        <f t="shared" si="63"/>
        <v>3882220</v>
      </c>
      <c r="AP206" s="56">
        <f t="shared" si="67"/>
        <v>4348086.4</v>
      </c>
      <c r="AQ206" s="54">
        <v>1556</v>
      </c>
      <c r="AR206" s="55">
        <v>2495</v>
      </c>
      <c r="AS206" s="55">
        <f t="shared" si="64"/>
        <v>3882220</v>
      </c>
      <c r="AT206" s="56">
        <f t="shared" si="68"/>
        <v>4348086.4</v>
      </c>
      <c r="AU206" s="54">
        <v>1556</v>
      </c>
      <c r="AV206" s="55">
        <v>2495</v>
      </c>
      <c r="AW206" s="55">
        <f t="shared" si="69"/>
        <v>3882220</v>
      </c>
      <c r="AX206" s="56">
        <f t="shared" si="74"/>
        <v>4348086.4</v>
      </c>
      <c r="AY206" s="54">
        <v>1556</v>
      </c>
      <c r="AZ206" s="55">
        <v>2495</v>
      </c>
      <c r="BA206" s="55">
        <f t="shared" si="70"/>
        <v>3882220</v>
      </c>
      <c r="BB206" s="56">
        <f t="shared" si="75"/>
        <v>4348086.4</v>
      </c>
      <c r="BC206" s="54">
        <v>1556</v>
      </c>
      <c r="BD206" s="55">
        <v>2495</v>
      </c>
      <c r="BE206" s="55">
        <f t="shared" si="71"/>
        <v>3882220</v>
      </c>
      <c r="BF206" s="56">
        <f t="shared" si="76"/>
        <v>4348086.4</v>
      </c>
      <c r="BG206" s="54">
        <v>1556</v>
      </c>
      <c r="BH206" s="55">
        <v>2495</v>
      </c>
      <c r="BI206" s="55">
        <f t="shared" si="72"/>
        <v>3882220</v>
      </c>
      <c r="BJ206" s="56">
        <f t="shared" si="77"/>
        <v>4348086.4</v>
      </c>
      <c r="BK206" s="54">
        <v>1556</v>
      </c>
      <c r="BL206" s="55">
        <v>2495</v>
      </c>
      <c r="BM206" s="55">
        <f t="shared" si="73"/>
        <v>3882220</v>
      </c>
      <c r="BN206" s="56">
        <f t="shared" si="78"/>
        <v>4348086.4</v>
      </c>
      <c r="BO206" s="36"/>
      <c r="BP206" s="36"/>
      <c r="BQ206" s="36">
        <f>BO206*BP206</f>
        <v>0</v>
      </c>
      <c r="BR206" s="36">
        <f>IF(AT206="С НДС",BQ206*1.12,BQ206)</f>
        <v>0</v>
      </c>
      <c r="BS206" s="36"/>
      <c r="BT206" s="36"/>
      <c r="BU206" s="36">
        <f>BS206*BT206</f>
        <v>0</v>
      </c>
      <c r="BV206" s="36">
        <f>IF(AX206="С НДС",BU206*1.12,BU206)</f>
        <v>0</v>
      </c>
      <c r="BW206" s="36"/>
      <c r="BX206" s="36"/>
      <c r="BY206" s="36">
        <f>BW206*BX206</f>
        <v>0</v>
      </c>
      <c r="BZ206" s="36">
        <f>IF(BB206="С НДС",BY206*1.12,BY206)</f>
        <v>0</v>
      </c>
      <c r="CA206" s="36"/>
      <c r="CB206" s="36"/>
      <c r="CC206" s="36">
        <f>CA206*CB206</f>
        <v>0</v>
      </c>
      <c r="CD206" s="36">
        <f>IF(BF206="С НДС",CC206*1.12,CC206)</f>
        <v>0</v>
      </c>
      <c r="CE206" s="36"/>
      <c r="CF206" s="36"/>
      <c r="CG206" s="36">
        <f>CE206*CF206</f>
        <v>0</v>
      </c>
      <c r="CH206" s="36">
        <f>IF(BJ206="С НДС",CG206*1.12,CG206)</f>
        <v>0</v>
      </c>
      <c r="CI206" s="36"/>
      <c r="CJ206" s="36"/>
      <c r="CK206" s="36">
        <f>CI206*CJ206</f>
        <v>0</v>
      </c>
      <c r="CL206" s="36">
        <f>IF(BN206="С НДС",CK206*1.12,CK206)</f>
        <v>0</v>
      </c>
      <c r="CM206" s="36"/>
      <c r="CN206" s="36"/>
      <c r="CO206" s="36">
        <f>CM206*CN206</f>
        <v>0</v>
      </c>
      <c r="CP206" s="36">
        <f>IF(BR206="С НДС",CO206*1.12,CO206)</f>
        <v>0</v>
      </c>
      <c r="CQ206" s="36"/>
      <c r="CR206" s="36"/>
      <c r="CS206" s="36">
        <f>CQ206*CR206</f>
        <v>0</v>
      </c>
      <c r="CT206" s="36">
        <f>IF(BV206="С НДС",CS206*1.12,CS206)</f>
        <v>0</v>
      </c>
      <c r="CU206" s="36"/>
      <c r="CV206" s="36"/>
      <c r="CW206" s="36">
        <f>CU206*CV206</f>
        <v>0</v>
      </c>
      <c r="CX206" s="36">
        <f>IF(BZ206="С НДС",CW206*1.12,CW206)</f>
        <v>0</v>
      </c>
      <c r="CY206" s="36"/>
      <c r="CZ206" s="36"/>
      <c r="DA206" s="36">
        <f>CY206*CZ206</f>
        <v>0</v>
      </c>
      <c r="DB206" s="36">
        <f>IF(CD206="С НДС",DA206*1.12,DA206)</f>
        <v>0</v>
      </c>
      <c r="DC206" s="36"/>
      <c r="DD206" s="36"/>
      <c r="DE206" s="36">
        <f>DC206*DD206</f>
        <v>0</v>
      </c>
      <c r="DF206" s="36">
        <f>IF(CH206="С НДС",DE206*1.12,DE206)</f>
        <v>0</v>
      </c>
      <c r="DG206" s="36"/>
      <c r="DH206" s="36"/>
      <c r="DI206" s="36">
        <f>DG206*DH206</f>
        <v>0</v>
      </c>
      <c r="DJ206" s="36">
        <f>IF(CL206="С НДС",DI206*1.12,DI206)</f>
        <v>0</v>
      </c>
      <c r="DK206" s="36"/>
      <c r="DL206" s="36"/>
      <c r="DM206" s="36">
        <f>DK206*DL206</f>
        <v>0</v>
      </c>
      <c r="DN206" s="36">
        <f>IF(CP206="С НДС",DM206*1.12,DM206)</f>
        <v>0</v>
      </c>
      <c r="DO206" s="36"/>
      <c r="DP206" s="36"/>
      <c r="DQ206" s="36">
        <f>DO206*DP206</f>
        <v>0</v>
      </c>
      <c r="DR206" s="36">
        <f>IF(CT206="С НДС",DQ206*1.12,DQ206)</f>
        <v>0</v>
      </c>
      <c r="DS206" s="36"/>
      <c r="DT206" s="36"/>
      <c r="DU206" s="36">
        <f>DS206*DT206</f>
        <v>0</v>
      </c>
      <c r="DV206" s="36">
        <f>IF(CX206="С НДС",DU206*1.12,DU206)</f>
        <v>0</v>
      </c>
      <c r="DW206" s="36"/>
      <c r="DX206" s="36"/>
      <c r="DY206" s="36">
        <f>DW206*DX206</f>
        <v>0</v>
      </c>
      <c r="DZ206" s="36">
        <f>IF(DB206="С НДС",DY206*1.12,DY206)</f>
        <v>0</v>
      </c>
      <c r="EA206" s="36"/>
      <c r="EB206" s="36"/>
      <c r="EC206" s="36">
        <f>EA206*EB206</f>
        <v>0</v>
      </c>
      <c r="ED206" s="36">
        <f>IF(DF206="С НДС",EC206*1.12,EC206)</f>
        <v>0</v>
      </c>
      <c r="EE206" s="31">
        <f>AA206+AE206+AI206+AM206+AQ206+AU206+AY206+BC206+BG206+BK206+BO206+BS206+BW206+CA206+CE206+CI206+CM206+CQ206+CU206+CY206+DC206+DG206+DK206+DO206+DS206+DW206+EA206</f>
        <v>14782</v>
      </c>
      <c r="EF206" s="31">
        <v>0</v>
      </c>
      <c r="EG206" s="31">
        <v>0</v>
      </c>
      <c r="EH206" s="57" t="s">
        <v>1534</v>
      </c>
      <c r="EI206" s="45" t="s">
        <v>2067</v>
      </c>
      <c r="EJ206" s="57" t="s">
        <v>2068</v>
      </c>
      <c r="EK206" s="45"/>
      <c r="EL206" s="45"/>
      <c r="EM206" s="45"/>
      <c r="EN206" s="45"/>
      <c r="EO206" s="45"/>
      <c r="EP206" s="45"/>
      <c r="EQ206" s="45"/>
      <c r="ER206" s="45"/>
      <c r="ES206" s="45"/>
    </row>
    <row r="207" spans="1:149" ht="19.5" customHeight="1">
      <c r="A207" s="28"/>
      <c r="B207" s="45" t="s">
        <v>1776</v>
      </c>
      <c r="C207" s="45"/>
      <c r="D207" s="44" t="s">
        <v>2126</v>
      </c>
      <c r="E207" s="45" t="s">
        <v>1926</v>
      </c>
      <c r="F207" s="45" t="s">
        <v>1927</v>
      </c>
      <c r="G207" s="45" t="s">
        <v>1927</v>
      </c>
      <c r="H207" s="45" t="s">
        <v>857</v>
      </c>
      <c r="I207" s="45"/>
      <c r="J207" s="45"/>
      <c r="K207" s="45" t="s">
        <v>1660</v>
      </c>
      <c r="L207" s="45">
        <v>710000000</v>
      </c>
      <c r="M207" s="45" t="s">
        <v>1533</v>
      </c>
      <c r="N207" s="45" t="s">
        <v>2108</v>
      </c>
      <c r="O207" s="45" t="s">
        <v>359</v>
      </c>
      <c r="P207" s="45">
        <v>270000000</v>
      </c>
      <c r="Q207" s="45" t="s">
        <v>2099</v>
      </c>
      <c r="R207" s="45"/>
      <c r="S207" s="45" t="s">
        <v>1929</v>
      </c>
      <c r="T207" s="45"/>
      <c r="U207" s="45"/>
      <c r="V207" s="45">
        <v>0</v>
      </c>
      <c r="W207" s="45">
        <v>0</v>
      </c>
      <c r="X207" s="45">
        <v>100</v>
      </c>
      <c r="Y207" s="45" t="s">
        <v>1930</v>
      </c>
      <c r="Z207" s="45" t="s">
        <v>888</v>
      </c>
      <c r="AA207" s="54">
        <v>518</v>
      </c>
      <c r="AB207" s="55">
        <v>2495</v>
      </c>
      <c r="AC207" s="55">
        <f>AA207*AB207</f>
        <v>1292410</v>
      </c>
      <c r="AD207" s="56">
        <f>AC207*1.12</f>
        <v>1447499.2000000002</v>
      </c>
      <c r="AE207" s="54">
        <v>1556</v>
      </c>
      <c r="AF207" s="55">
        <v>2495</v>
      </c>
      <c r="AG207" s="55">
        <f>AE207*AF207</f>
        <v>3882220</v>
      </c>
      <c r="AH207" s="56">
        <f>AG207*1.12</f>
        <v>4348086.4</v>
      </c>
      <c r="AI207" s="54">
        <v>1556</v>
      </c>
      <c r="AJ207" s="55">
        <v>2495</v>
      </c>
      <c r="AK207" s="55">
        <f>AI207*AJ207</f>
        <v>3882220</v>
      </c>
      <c r="AL207" s="56">
        <f>AK207*1.12</f>
        <v>4348086.4</v>
      </c>
      <c r="AM207" s="54">
        <v>1556</v>
      </c>
      <c r="AN207" s="55">
        <v>2495</v>
      </c>
      <c r="AO207" s="55">
        <f>AM207*AN207</f>
        <v>3882220</v>
      </c>
      <c r="AP207" s="56">
        <f>AO207*1.12</f>
        <v>4348086.4</v>
      </c>
      <c r="AQ207" s="54">
        <v>1556</v>
      </c>
      <c r="AR207" s="55">
        <v>2495</v>
      </c>
      <c r="AS207" s="55">
        <f>AQ207*AR207</f>
        <v>3882220</v>
      </c>
      <c r="AT207" s="56">
        <f>AS207*1.12</f>
        <v>4348086.4</v>
      </c>
      <c r="AU207" s="54">
        <v>1556</v>
      </c>
      <c r="AV207" s="55">
        <v>2495</v>
      </c>
      <c r="AW207" s="55">
        <f>AU207*AV207</f>
        <v>3882220</v>
      </c>
      <c r="AX207" s="56">
        <f>AW207*1.12</f>
        <v>4348086.4</v>
      </c>
      <c r="AY207" s="54">
        <v>1556</v>
      </c>
      <c r="AZ207" s="55">
        <v>2495</v>
      </c>
      <c r="BA207" s="55">
        <f>AY207*AZ207</f>
        <v>3882220</v>
      </c>
      <c r="BB207" s="56">
        <f>BA207*1.12</f>
        <v>4348086.4</v>
      </c>
      <c r="BC207" s="54">
        <v>1556</v>
      </c>
      <c r="BD207" s="55">
        <v>2495</v>
      </c>
      <c r="BE207" s="55">
        <f>BC207*BD207</f>
        <v>3882220</v>
      </c>
      <c r="BF207" s="56">
        <f>BE207*1.12</f>
        <v>4348086.4</v>
      </c>
      <c r="BG207" s="54">
        <v>1556</v>
      </c>
      <c r="BH207" s="55">
        <v>2495</v>
      </c>
      <c r="BI207" s="55">
        <f>BG207*BH207</f>
        <v>3882220</v>
      </c>
      <c r="BJ207" s="56">
        <f>BI207*1.12</f>
        <v>4348086.4</v>
      </c>
      <c r="BK207" s="54">
        <v>1556</v>
      </c>
      <c r="BL207" s="55">
        <v>2495</v>
      </c>
      <c r="BM207" s="55">
        <f>BK207*BL207</f>
        <v>3882220</v>
      </c>
      <c r="BN207" s="56">
        <f>BM207*1.12</f>
        <v>4348086.4</v>
      </c>
      <c r="BO207" s="36"/>
      <c r="BP207" s="36"/>
      <c r="BQ207" s="36">
        <f>BO207*BP207</f>
        <v>0</v>
      </c>
      <c r="BR207" s="36">
        <f>IF(AT207="С НДС",BQ207*1.12,BQ207)</f>
        <v>0</v>
      </c>
      <c r="BS207" s="36"/>
      <c r="BT207" s="36"/>
      <c r="BU207" s="36">
        <f>BS207*BT207</f>
        <v>0</v>
      </c>
      <c r="BV207" s="36">
        <f>IF(AX207="С НДС",BU207*1.12,BU207)</f>
        <v>0</v>
      </c>
      <c r="BW207" s="36"/>
      <c r="BX207" s="36"/>
      <c r="BY207" s="36">
        <f>BW207*BX207</f>
        <v>0</v>
      </c>
      <c r="BZ207" s="36">
        <f>IF(BB207="С НДС",BY207*1.12,BY207)</f>
        <v>0</v>
      </c>
      <c r="CA207" s="36"/>
      <c r="CB207" s="36"/>
      <c r="CC207" s="36">
        <f>CA207*CB207</f>
        <v>0</v>
      </c>
      <c r="CD207" s="36">
        <f>IF(BF207="С НДС",CC207*1.12,CC207)</f>
        <v>0</v>
      </c>
      <c r="CE207" s="36"/>
      <c r="CF207" s="36"/>
      <c r="CG207" s="36">
        <f>CE207*CF207</f>
        <v>0</v>
      </c>
      <c r="CH207" s="36">
        <f>IF(BJ207="С НДС",CG207*1.12,CG207)</f>
        <v>0</v>
      </c>
      <c r="CI207" s="36"/>
      <c r="CJ207" s="36"/>
      <c r="CK207" s="36">
        <f>CI207*CJ207</f>
        <v>0</v>
      </c>
      <c r="CL207" s="36">
        <f>IF(BN207="С НДС",CK207*1.12,CK207)</f>
        <v>0</v>
      </c>
      <c r="CM207" s="36"/>
      <c r="CN207" s="36"/>
      <c r="CO207" s="36">
        <f>CM207*CN207</f>
        <v>0</v>
      </c>
      <c r="CP207" s="36">
        <f>IF(BR207="С НДС",CO207*1.12,CO207)</f>
        <v>0</v>
      </c>
      <c r="CQ207" s="36"/>
      <c r="CR207" s="36"/>
      <c r="CS207" s="36">
        <f>CQ207*CR207</f>
        <v>0</v>
      </c>
      <c r="CT207" s="36">
        <f>IF(BV207="С НДС",CS207*1.12,CS207)</f>
        <v>0</v>
      </c>
      <c r="CU207" s="36"/>
      <c r="CV207" s="36"/>
      <c r="CW207" s="36">
        <f>CU207*CV207</f>
        <v>0</v>
      </c>
      <c r="CX207" s="36">
        <f>IF(BZ207="С НДС",CW207*1.12,CW207)</f>
        <v>0</v>
      </c>
      <c r="CY207" s="36"/>
      <c r="CZ207" s="36"/>
      <c r="DA207" s="36">
        <f>CY207*CZ207</f>
        <v>0</v>
      </c>
      <c r="DB207" s="36">
        <f>IF(CD207="С НДС",DA207*1.12,DA207)</f>
        <v>0</v>
      </c>
      <c r="DC207" s="36"/>
      <c r="DD207" s="36"/>
      <c r="DE207" s="36">
        <f>DC207*DD207</f>
        <v>0</v>
      </c>
      <c r="DF207" s="36">
        <f>IF(CH207="С НДС",DE207*1.12,DE207)</f>
        <v>0</v>
      </c>
      <c r="DG207" s="36"/>
      <c r="DH207" s="36"/>
      <c r="DI207" s="36">
        <f>DG207*DH207</f>
        <v>0</v>
      </c>
      <c r="DJ207" s="36">
        <f>IF(CL207="С НДС",DI207*1.12,DI207)</f>
        <v>0</v>
      </c>
      <c r="DK207" s="36"/>
      <c r="DL207" s="36"/>
      <c r="DM207" s="36">
        <f>DK207*DL207</f>
        <v>0</v>
      </c>
      <c r="DN207" s="36">
        <f>IF(CP207="С НДС",DM207*1.12,DM207)</f>
        <v>0</v>
      </c>
      <c r="DO207" s="36"/>
      <c r="DP207" s="36"/>
      <c r="DQ207" s="36">
        <f>DO207*DP207</f>
        <v>0</v>
      </c>
      <c r="DR207" s="36">
        <f>IF(CT207="С НДС",DQ207*1.12,DQ207)</f>
        <v>0</v>
      </c>
      <c r="DS207" s="36"/>
      <c r="DT207" s="36"/>
      <c r="DU207" s="36">
        <f>DS207*DT207</f>
        <v>0</v>
      </c>
      <c r="DV207" s="36">
        <f>IF(CX207="С НДС",DU207*1.12,DU207)</f>
        <v>0</v>
      </c>
      <c r="DW207" s="36"/>
      <c r="DX207" s="36"/>
      <c r="DY207" s="36">
        <f>DW207*DX207</f>
        <v>0</v>
      </c>
      <c r="DZ207" s="36">
        <f>IF(DB207="С НДС",DY207*1.12,DY207)</f>
        <v>0</v>
      </c>
      <c r="EA207" s="36"/>
      <c r="EB207" s="36"/>
      <c r="EC207" s="36">
        <f>EA207*EB207</f>
        <v>0</v>
      </c>
      <c r="ED207" s="36">
        <f>IF(DF207="С НДС",EC207*1.12,EC207)</f>
        <v>0</v>
      </c>
      <c r="EE207" s="31">
        <f>AA207+AE207+AI207+AM207+AQ207+AU207+AY207+BC207+BG207+BK207+BO207+BS207+BW207+CA207+CE207+CI207+CM207+CQ207+CU207+CY207+DC207+DG207+DK207+DO207+DS207+DW207+EA207</f>
        <v>14522</v>
      </c>
      <c r="EF207" s="31">
        <f>AC207+AG207+AK207+AO207+AS207+AW207+BA207+BE207+BI207+BM207</f>
        <v>36232390</v>
      </c>
      <c r="EG207" s="31">
        <f>IF(Z207="С НДС",EF207*1.12,EF207)</f>
        <v>40580276.800000004</v>
      </c>
      <c r="EH207" s="57" t="s">
        <v>1534</v>
      </c>
      <c r="EI207" s="45" t="s">
        <v>2067</v>
      </c>
      <c r="EJ207" s="57" t="s">
        <v>2068</v>
      </c>
      <c r="EK207" s="45"/>
      <c r="EL207" s="45"/>
      <c r="EM207" s="45"/>
      <c r="EN207" s="45"/>
      <c r="EO207" s="45"/>
      <c r="EP207" s="45"/>
      <c r="EQ207" s="45"/>
      <c r="ER207" s="45"/>
      <c r="ES207" s="45"/>
    </row>
    <row r="208" spans="1:149" ht="19.5" customHeight="1">
      <c r="A208" s="28"/>
      <c r="B208" s="45" t="s">
        <v>2100</v>
      </c>
      <c r="C208" s="63"/>
      <c r="D208" s="33" t="s">
        <v>1956</v>
      </c>
      <c r="E208" s="63" t="s">
        <v>1926</v>
      </c>
      <c r="F208" s="63" t="s">
        <v>1927</v>
      </c>
      <c r="G208" s="63" t="s">
        <v>1927</v>
      </c>
      <c r="H208" s="63" t="s">
        <v>857</v>
      </c>
      <c r="I208" s="63"/>
      <c r="J208" s="63"/>
      <c r="K208" s="63">
        <v>100</v>
      </c>
      <c r="L208" s="63">
        <v>710000000</v>
      </c>
      <c r="M208" s="63" t="s">
        <v>1750</v>
      </c>
      <c r="N208" s="63" t="s">
        <v>1918</v>
      </c>
      <c r="O208" s="63" t="s">
        <v>359</v>
      </c>
      <c r="P208" s="63">
        <v>150000000</v>
      </c>
      <c r="Q208" s="63" t="s">
        <v>1957</v>
      </c>
      <c r="R208" s="63"/>
      <c r="S208" s="63" t="s">
        <v>1929</v>
      </c>
      <c r="T208" s="63"/>
      <c r="U208" s="63"/>
      <c r="V208" s="63">
        <v>0</v>
      </c>
      <c r="W208" s="63">
        <v>0</v>
      </c>
      <c r="X208" s="63">
        <v>100</v>
      </c>
      <c r="Y208" s="63" t="s">
        <v>1930</v>
      </c>
      <c r="Z208" s="63" t="s">
        <v>888</v>
      </c>
      <c r="AA208" s="35">
        <v>3300</v>
      </c>
      <c r="AB208" s="36">
        <v>1656</v>
      </c>
      <c r="AC208" s="36">
        <f t="shared" si="59"/>
        <v>5464800</v>
      </c>
      <c r="AD208" s="31">
        <f t="shared" si="60"/>
        <v>6120576.000000001</v>
      </c>
      <c r="AE208" s="35">
        <v>6601</v>
      </c>
      <c r="AF208" s="36">
        <v>1656</v>
      </c>
      <c r="AG208" s="36">
        <f t="shared" si="61"/>
        <v>10931256</v>
      </c>
      <c r="AH208" s="31">
        <f t="shared" si="65"/>
        <v>12243006.72</v>
      </c>
      <c r="AI208" s="35">
        <v>6601</v>
      </c>
      <c r="AJ208" s="36">
        <v>1656</v>
      </c>
      <c r="AK208" s="36">
        <f t="shared" si="62"/>
        <v>10931256</v>
      </c>
      <c r="AL208" s="31">
        <f t="shared" si="66"/>
        <v>12243006.72</v>
      </c>
      <c r="AM208" s="35">
        <v>6601</v>
      </c>
      <c r="AN208" s="36">
        <v>1656</v>
      </c>
      <c r="AO208" s="36">
        <f t="shared" si="63"/>
        <v>10931256</v>
      </c>
      <c r="AP208" s="31">
        <f t="shared" si="67"/>
        <v>12243006.72</v>
      </c>
      <c r="AQ208" s="35">
        <v>6601</v>
      </c>
      <c r="AR208" s="36">
        <v>1656</v>
      </c>
      <c r="AS208" s="36">
        <f t="shared" si="64"/>
        <v>10931256</v>
      </c>
      <c r="AT208" s="31">
        <f t="shared" si="68"/>
        <v>12243006.72</v>
      </c>
      <c r="AU208" s="35">
        <v>6601</v>
      </c>
      <c r="AV208" s="36">
        <v>1656</v>
      </c>
      <c r="AW208" s="36">
        <f t="shared" si="69"/>
        <v>10931256</v>
      </c>
      <c r="AX208" s="31">
        <f t="shared" si="74"/>
        <v>12243006.72</v>
      </c>
      <c r="AY208" s="35">
        <v>6601</v>
      </c>
      <c r="AZ208" s="36">
        <v>1656</v>
      </c>
      <c r="BA208" s="36">
        <f t="shared" si="70"/>
        <v>10931256</v>
      </c>
      <c r="BB208" s="31">
        <f t="shared" si="75"/>
        <v>12243006.72</v>
      </c>
      <c r="BC208" s="35">
        <v>6601</v>
      </c>
      <c r="BD208" s="36">
        <v>1656</v>
      </c>
      <c r="BE208" s="36">
        <f t="shared" si="71"/>
        <v>10931256</v>
      </c>
      <c r="BF208" s="31">
        <f t="shared" si="76"/>
        <v>12243006.72</v>
      </c>
      <c r="BG208" s="35">
        <v>6601</v>
      </c>
      <c r="BH208" s="36">
        <v>1656</v>
      </c>
      <c r="BI208" s="36">
        <f t="shared" si="72"/>
        <v>10931256</v>
      </c>
      <c r="BJ208" s="31">
        <f t="shared" si="77"/>
        <v>12243006.72</v>
      </c>
      <c r="BK208" s="35">
        <v>6601</v>
      </c>
      <c r="BL208" s="36">
        <v>1656</v>
      </c>
      <c r="BM208" s="36">
        <f t="shared" si="73"/>
        <v>10931256</v>
      </c>
      <c r="BN208" s="31">
        <f t="shared" si="78"/>
        <v>12243006.72</v>
      </c>
      <c r="BO208" s="36"/>
      <c r="BP208" s="36"/>
      <c r="BQ208" s="36">
        <f t="shared" si="79"/>
        <v>0</v>
      </c>
      <c r="BR208" s="36">
        <f t="shared" si="80"/>
        <v>0</v>
      </c>
      <c r="BS208" s="36"/>
      <c r="BT208" s="36"/>
      <c r="BU208" s="36">
        <f t="shared" si="81"/>
        <v>0</v>
      </c>
      <c r="BV208" s="36">
        <f t="shared" si="82"/>
        <v>0</v>
      </c>
      <c r="BW208" s="36"/>
      <c r="BX208" s="36"/>
      <c r="BY208" s="36">
        <f t="shared" si="83"/>
        <v>0</v>
      </c>
      <c r="BZ208" s="36">
        <f t="shared" si="84"/>
        <v>0</v>
      </c>
      <c r="CA208" s="36"/>
      <c r="CB208" s="36"/>
      <c r="CC208" s="36">
        <f t="shared" si="85"/>
        <v>0</v>
      </c>
      <c r="CD208" s="36">
        <f t="shared" si="86"/>
        <v>0</v>
      </c>
      <c r="CE208" s="36"/>
      <c r="CF208" s="36"/>
      <c r="CG208" s="36">
        <f t="shared" si="87"/>
        <v>0</v>
      </c>
      <c r="CH208" s="36">
        <f t="shared" si="88"/>
        <v>0</v>
      </c>
      <c r="CI208" s="36"/>
      <c r="CJ208" s="36"/>
      <c r="CK208" s="36">
        <f t="shared" si="89"/>
        <v>0</v>
      </c>
      <c r="CL208" s="36">
        <f t="shared" si="90"/>
        <v>0</v>
      </c>
      <c r="CM208" s="36"/>
      <c r="CN208" s="36"/>
      <c r="CO208" s="36">
        <f t="shared" si="91"/>
        <v>0</v>
      </c>
      <c r="CP208" s="36">
        <f t="shared" si="92"/>
        <v>0</v>
      </c>
      <c r="CQ208" s="36"/>
      <c r="CR208" s="36"/>
      <c r="CS208" s="36">
        <f t="shared" si="93"/>
        <v>0</v>
      </c>
      <c r="CT208" s="36">
        <f t="shared" si="94"/>
        <v>0</v>
      </c>
      <c r="CU208" s="36"/>
      <c r="CV208" s="36"/>
      <c r="CW208" s="36">
        <f t="shared" si="95"/>
        <v>0</v>
      </c>
      <c r="CX208" s="36">
        <f t="shared" si="96"/>
        <v>0</v>
      </c>
      <c r="CY208" s="36"/>
      <c r="CZ208" s="36"/>
      <c r="DA208" s="36">
        <f t="shared" si="97"/>
        <v>0</v>
      </c>
      <c r="DB208" s="36">
        <f t="shared" si="98"/>
        <v>0</v>
      </c>
      <c r="DC208" s="36"/>
      <c r="DD208" s="36"/>
      <c r="DE208" s="36">
        <f t="shared" si="99"/>
        <v>0</v>
      </c>
      <c r="DF208" s="36">
        <f t="shared" si="100"/>
        <v>0</v>
      </c>
      <c r="DG208" s="36"/>
      <c r="DH208" s="36"/>
      <c r="DI208" s="36">
        <f t="shared" si="101"/>
        <v>0</v>
      </c>
      <c r="DJ208" s="36">
        <f t="shared" si="102"/>
        <v>0</v>
      </c>
      <c r="DK208" s="36"/>
      <c r="DL208" s="36"/>
      <c r="DM208" s="36">
        <f t="shared" si="103"/>
        <v>0</v>
      </c>
      <c r="DN208" s="36">
        <f t="shared" si="104"/>
        <v>0</v>
      </c>
      <c r="DO208" s="36"/>
      <c r="DP208" s="36"/>
      <c r="DQ208" s="36">
        <f t="shared" si="105"/>
        <v>0</v>
      </c>
      <c r="DR208" s="36">
        <f t="shared" si="106"/>
        <v>0</v>
      </c>
      <c r="DS208" s="36"/>
      <c r="DT208" s="36"/>
      <c r="DU208" s="36">
        <f t="shared" si="107"/>
        <v>0</v>
      </c>
      <c r="DV208" s="36">
        <f t="shared" si="108"/>
        <v>0</v>
      </c>
      <c r="DW208" s="36"/>
      <c r="DX208" s="36"/>
      <c r="DY208" s="36">
        <f t="shared" si="109"/>
        <v>0</v>
      </c>
      <c r="DZ208" s="36">
        <f t="shared" si="110"/>
        <v>0</v>
      </c>
      <c r="EA208" s="36"/>
      <c r="EB208" s="36"/>
      <c r="EC208" s="36">
        <f t="shared" si="111"/>
        <v>0</v>
      </c>
      <c r="ED208" s="36">
        <f t="shared" si="112"/>
        <v>0</v>
      </c>
      <c r="EE208" s="31">
        <f t="shared" si="114"/>
        <v>62709</v>
      </c>
      <c r="EF208" s="31">
        <v>0</v>
      </c>
      <c r="EG208" s="31">
        <v>0</v>
      </c>
      <c r="EH208" s="57" t="s">
        <v>1534</v>
      </c>
      <c r="EI208" s="45" t="s">
        <v>2067</v>
      </c>
      <c r="EJ208" s="57" t="s">
        <v>2068</v>
      </c>
      <c r="EK208" s="45"/>
      <c r="EL208" s="45"/>
      <c r="EM208" s="45"/>
      <c r="EN208" s="45"/>
      <c r="EO208" s="45"/>
      <c r="EP208" s="45"/>
      <c r="EQ208" s="45"/>
      <c r="ER208" s="45"/>
      <c r="ES208" s="45"/>
    </row>
    <row r="209" spans="1:149" ht="19.5" customHeight="1">
      <c r="A209" s="28"/>
      <c r="B209" s="45" t="s">
        <v>2100</v>
      </c>
      <c r="C209" s="63"/>
      <c r="D209" s="33" t="s">
        <v>1958</v>
      </c>
      <c r="E209" s="63" t="s">
        <v>1926</v>
      </c>
      <c r="F209" s="63" t="s">
        <v>1927</v>
      </c>
      <c r="G209" s="63" t="s">
        <v>1927</v>
      </c>
      <c r="H209" s="63" t="s">
        <v>857</v>
      </c>
      <c r="I209" s="63"/>
      <c r="J209" s="63"/>
      <c r="K209" s="63">
        <v>100</v>
      </c>
      <c r="L209" s="63">
        <v>710000000</v>
      </c>
      <c r="M209" s="63" t="s">
        <v>1750</v>
      </c>
      <c r="N209" s="63" t="s">
        <v>1918</v>
      </c>
      <c r="O209" s="63" t="s">
        <v>359</v>
      </c>
      <c r="P209" s="63">
        <v>150000000</v>
      </c>
      <c r="Q209" s="63" t="s">
        <v>1959</v>
      </c>
      <c r="R209" s="63"/>
      <c r="S209" s="63" t="s">
        <v>1929</v>
      </c>
      <c r="T209" s="63"/>
      <c r="U209" s="63"/>
      <c r="V209" s="63">
        <v>0</v>
      </c>
      <c r="W209" s="63">
        <v>0</v>
      </c>
      <c r="X209" s="63">
        <v>100</v>
      </c>
      <c r="Y209" s="63" t="s">
        <v>1930</v>
      </c>
      <c r="Z209" s="63" t="s">
        <v>888</v>
      </c>
      <c r="AA209" s="35">
        <v>4772</v>
      </c>
      <c r="AB209" s="36">
        <v>1656</v>
      </c>
      <c r="AC209" s="36">
        <f t="shared" si="59"/>
        <v>7902432</v>
      </c>
      <c r="AD209" s="31">
        <f t="shared" si="60"/>
        <v>8850723.840000002</v>
      </c>
      <c r="AE209" s="35">
        <v>9545</v>
      </c>
      <c r="AF209" s="36">
        <v>1656</v>
      </c>
      <c r="AG209" s="36">
        <f t="shared" si="61"/>
        <v>15806520</v>
      </c>
      <c r="AH209" s="31">
        <f t="shared" si="65"/>
        <v>17703302.400000002</v>
      </c>
      <c r="AI209" s="35">
        <v>9545</v>
      </c>
      <c r="AJ209" s="36">
        <v>1656</v>
      </c>
      <c r="AK209" s="36">
        <f t="shared" si="62"/>
        <v>15806520</v>
      </c>
      <c r="AL209" s="31">
        <f t="shared" si="66"/>
        <v>17703302.400000002</v>
      </c>
      <c r="AM209" s="35">
        <v>9545</v>
      </c>
      <c r="AN209" s="36">
        <v>1656</v>
      </c>
      <c r="AO209" s="36">
        <f t="shared" si="63"/>
        <v>15806520</v>
      </c>
      <c r="AP209" s="31">
        <f t="shared" si="67"/>
        <v>17703302.400000002</v>
      </c>
      <c r="AQ209" s="35">
        <v>9545</v>
      </c>
      <c r="AR209" s="36">
        <v>1656</v>
      </c>
      <c r="AS209" s="36">
        <f t="shared" si="64"/>
        <v>15806520</v>
      </c>
      <c r="AT209" s="31">
        <f t="shared" si="68"/>
        <v>17703302.400000002</v>
      </c>
      <c r="AU209" s="35">
        <v>9545</v>
      </c>
      <c r="AV209" s="36">
        <v>1656</v>
      </c>
      <c r="AW209" s="36">
        <f t="shared" si="69"/>
        <v>15806520</v>
      </c>
      <c r="AX209" s="31">
        <f t="shared" si="74"/>
        <v>17703302.400000002</v>
      </c>
      <c r="AY209" s="35">
        <v>9545</v>
      </c>
      <c r="AZ209" s="36">
        <v>1656</v>
      </c>
      <c r="BA209" s="36">
        <f t="shared" si="70"/>
        <v>15806520</v>
      </c>
      <c r="BB209" s="31">
        <f t="shared" si="75"/>
        <v>17703302.400000002</v>
      </c>
      <c r="BC209" s="35">
        <v>9545</v>
      </c>
      <c r="BD209" s="36">
        <v>1656</v>
      </c>
      <c r="BE209" s="36">
        <f t="shared" si="71"/>
        <v>15806520</v>
      </c>
      <c r="BF209" s="31">
        <f t="shared" si="76"/>
        <v>17703302.400000002</v>
      </c>
      <c r="BG209" s="35">
        <v>9545</v>
      </c>
      <c r="BH209" s="36">
        <v>1656</v>
      </c>
      <c r="BI209" s="36">
        <f t="shared" si="72"/>
        <v>15806520</v>
      </c>
      <c r="BJ209" s="31">
        <f t="shared" si="77"/>
        <v>17703302.400000002</v>
      </c>
      <c r="BK209" s="35">
        <v>9545</v>
      </c>
      <c r="BL209" s="36">
        <v>1656</v>
      </c>
      <c r="BM209" s="36">
        <f t="shared" si="73"/>
        <v>15806520</v>
      </c>
      <c r="BN209" s="31">
        <f t="shared" si="78"/>
        <v>17703302.400000002</v>
      </c>
      <c r="BO209" s="36"/>
      <c r="BP209" s="36"/>
      <c r="BQ209" s="36">
        <f t="shared" si="79"/>
        <v>0</v>
      </c>
      <c r="BR209" s="36">
        <f t="shared" si="80"/>
        <v>0</v>
      </c>
      <c r="BS209" s="36"/>
      <c r="BT209" s="36"/>
      <c r="BU209" s="36">
        <f t="shared" si="81"/>
        <v>0</v>
      </c>
      <c r="BV209" s="36">
        <f t="shared" si="82"/>
        <v>0</v>
      </c>
      <c r="BW209" s="36"/>
      <c r="BX209" s="36"/>
      <c r="BY209" s="36">
        <f t="shared" si="83"/>
        <v>0</v>
      </c>
      <c r="BZ209" s="36">
        <f t="shared" si="84"/>
        <v>0</v>
      </c>
      <c r="CA209" s="36"/>
      <c r="CB209" s="36"/>
      <c r="CC209" s="36">
        <f t="shared" si="85"/>
        <v>0</v>
      </c>
      <c r="CD209" s="36">
        <f t="shared" si="86"/>
        <v>0</v>
      </c>
      <c r="CE209" s="36"/>
      <c r="CF209" s="36"/>
      <c r="CG209" s="36">
        <f t="shared" si="87"/>
        <v>0</v>
      </c>
      <c r="CH209" s="36">
        <f t="shared" si="88"/>
        <v>0</v>
      </c>
      <c r="CI209" s="36"/>
      <c r="CJ209" s="36"/>
      <c r="CK209" s="36">
        <f t="shared" si="89"/>
        <v>0</v>
      </c>
      <c r="CL209" s="36">
        <f t="shared" si="90"/>
        <v>0</v>
      </c>
      <c r="CM209" s="36"/>
      <c r="CN209" s="36"/>
      <c r="CO209" s="36">
        <f t="shared" si="91"/>
        <v>0</v>
      </c>
      <c r="CP209" s="36">
        <f t="shared" si="92"/>
        <v>0</v>
      </c>
      <c r="CQ209" s="36"/>
      <c r="CR209" s="36"/>
      <c r="CS209" s="36">
        <f t="shared" si="93"/>
        <v>0</v>
      </c>
      <c r="CT209" s="36">
        <f t="shared" si="94"/>
        <v>0</v>
      </c>
      <c r="CU209" s="36"/>
      <c r="CV209" s="36"/>
      <c r="CW209" s="36">
        <f t="shared" si="95"/>
        <v>0</v>
      </c>
      <c r="CX209" s="36">
        <f t="shared" si="96"/>
        <v>0</v>
      </c>
      <c r="CY209" s="36"/>
      <c r="CZ209" s="36"/>
      <c r="DA209" s="36">
        <f t="shared" si="97"/>
        <v>0</v>
      </c>
      <c r="DB209" s="36">
        <f t="shared" si="98"/>
        <v>0</v>
      </c>
      <c r="DC209" s="36"/>
      <c r="DD209" s="36"/>
      <c r="DE209" s="36">
        <f t="shared" si="99"/>
        <v>0</v>
      </c>
      <c r="DF209" s="36">
        <f t="shared" si="100"/>
        <v>0</v>
      </c>
      <c r="DG209" s="36"/>
      <c r="DH209" s="36"/>
      <c r="DI209" s="36">
        <f t="shared" si="101"/>
        <v>0</v>
      </c>
      <c r="DJ209" s="36">
        <f t="shared" si="102"/>
        <v>0</v>
      </c>
      <c r="DK209" s="36"/>
      <c r="DL209" s="36"/>
      <c r="DM209" s="36">
        <f t="shared" si="103"/>
        <v>0</v>
      </c>
      <c r="DN209" s="36">
        <f t="shared" si="104"/>
        <v>0</v>
      </c>
      <c r="DO209" s="36"/>
      <c r="DP209" s="36"/>
      <c r="DQ209" s="36">
        <f t="shared" si="105"/>
        <v>0</v>
      </c>
      <c r="DR209" s="36">
        <f t="shared" si="106"/>
        <v>0</v>
      </c>
      <c r="DS209" s="36"/>
      <c r="DT209" s="36"/>
      <c r="DU209" s="36">
        <f t="shared" si="107"/>
        <v>0</v>
      </c>
      <c r="DV209" s="36">
        <f t="shared" si="108"/>
        <v>0</v>
      </c>
      <c r="DW209" s="36"/>
      <c r="DX209" s="36"/>
      <c r="DY209" s="36">
        <f t="shared" si="109"/>
        <v>0</v>
      </c>
      <c r="DZ209" s="36">
        <f t="shared" si="110"/>
        <v>0</v>
      </c>
      <c r="EA209" s="36"/>
      <c r="EB209" s="36"/>
      <c r="EC209" s="36">
        <f t="shared" si="111"/>
        <v>0</v>
      </c>
      <c r="ED209" s="36">
        <f t="shared" si="112"/>
        <v>0</v>
      </c>
      <c r="EE209" s="31">
        <f t="shared" si="114"/>
        <v>90677</v>
      </c>
      <c r="EF209" s="31">
        <v>0</v>
      </c>
      <c r="EG209" s="31">
        <v>0</v>
      </c>
      <c r="EH209" s="57" t="s">
        <v>1534</v>
      </c>
      <c r="EI209" s="45" t="s">
        <v>2067</v>
      </c>
      <c r="EJ209" s="57" t="s">
        <v>2068</v>
      </c>
      <c r="EK209" s="45"/>
      <c r="EL209" s="45"/>
      <c r="EM209" s="45"/>
      <c r="EN209" s="45"/>
      <c r="EO209" s="45"/>
      <c r="EP209" s="45"/>
      <c r="EQ209" s="45"/>
      <c r="ER209" s="45"/>
      <c r="ES209" s="45"/>
    </row>
    <row r="210" spans="1:149" ht="19.5" customHeight="1">
      <c r="A210" s="28"/>
      <c r="B210" s="45" t="s">
        <v>2100</v>
      </c>
      <c r="C210" s="63"/>
      <c r="D210" s="33" t="s">
        <v>1960</v>
      </c>
      <c r="E210" s="63" t="s">
        <v>1926</v>
      </c>
      <c r="F210" s="63" t="s">
        <v>1927</v>
      </c>
      <c r="G210" s="63" t="s">
        <v>1927</v>
      </c>
      <c r="H210" s="63" t="s">
        <v>857</v>
      </c>
      <c r="I210" s="63"/>
      <c r="J210" s="63"/>
      <c r="K210" s="63">
        <v>100</v>
      </c>
      <c r="L210" s="63">
        <v>710000000</v>
      </c>
      <c r="M210" s="63" t="s">
        <v>1750</v>
      </c>
      <c r="N210" s="63" t="s">
        <v>1918</v>
      </c>
      <c r="O210" s="63" t="s">
        <v>359</v>
      </c>
      <c r="P210" s="63" t="s">
        <v>1952</v>
      </c>
      <c r="Q210" s="63" t="s">
        <v>1961</v>
      </c>
      <c r="R210" s="63"/>
      <c r="S210" s="63" t="s">
        <v>1929</v>
      </c>
      <c r="T210" s="63"/>
      <c r="U210" s="63"/>
      <c r="V210" s="63">
        <v>0</v>
      </c>
      <c r="W210" s="63">
        <v>0</v>
      </c>
      <c r="X210" s="63">
        <v>100</v>
      </c>
      <c r="Y210" s="63" t="s">
        <v>1930</v>
      </c>
      <c r="Z210" s="63" t="s">
        <v>888</v>
      </c>
      <c r="AA210" s="35">
        <v>3203</v>
      </c>
      <c r="AB210" s="36">
        <v>1656</v>
      </c>
      <c r="AC210" s="36">
        <f t="shared" si="59"/>
        <v>5304168</v>
      </c>
      <c r="AD210" s="31">
        <f t="shared" si="60"/>
        <v>5940668.16</v>
      </c>
      <c r="AE210" s="35">
        <v>6406</v>
      </c>
      <c r="AF210" s="36">
        <v>1656</v>
      </c>
      <c r="AG210" s="36">
        <f t="shared" si="61"/>
        <v>10608336</v>
      </c>
      <c r="AH210" s="31">
        <f t="shared" si="65"/>
        <v>11881336.32</v>
      </c>
      <c r="AI210" s="35">
        <v>6406</v>
      </c>
      <c r="AJ210" s="36">
        <v>1656</v>
      </c>
      <c r="AK210" s="36">
        <f t="shared" si="62"/>
        <v>10608336</v>
      </c>
      <c r="AL210" s="31">
        <f t="shared" si="66"/>
        <v>11881336.32</v>
      </c>
      <c r="AM210" s="35">
        <v>6406</v>
      </c>
      <c r="AN210" s="36">
        <v>1656</v>
      </c>
      <c r="AO210" s="36">
        <f t="shared" si="63"/>
        <v>10608336</v>
      </c>
      <c r="AP210" s="31">
        <f t="shared" si="67"/>
        <v>11881336.32</v>
      </c>
      <c r="AQ210" s="35">
        <v>6406</v>
      </c>
      <c r="AR210" s="36">
        <v>1656</v>
      </c>
      <c r="AS210" s="36">
        <f t="shared" si="64"/>
        <v>10608336</v>
      </c>
      <c r="AT210" s="31">
        <f t="shared" si="68"/>
        <v>11881336.32</v>
      </c>
      <c r="AU210" s="35">
        <v>6406</v>
      </c>
      <c r="AV210" s="36">
        <v>1656</v>
      </c>
      <c r="AW210" s="36">
        <f t="shared" si="69"/>
        <v>10608336</v>
      </c>
      <c r="AX210" s="31">
        <f t="shared" si="74"/>
        <v>11881336.32</v>
      </c>
      <c r="AY210" s="35">
        <v>6406</v>
      </c>
      <c r="AZ210" s="36">
        <v>1656</v>
      </c>
      <c r="BA210" s="36">
        <f t="shared" si="70"/>
        <v>10608336</v>
      </c>
      <c r="BB210" s="31">
        <f t="shared" si="75"/>
        <v>11881336.32</v>
      </c>
      <c r="BC210" s="35">
        <v>6406</v>
      </c>
      <c r="BD210" s="36">
        <v>1656</v>
      </c>
      <c r="BE210" s="36">
        <f t="shared" si="71"/>
        <v>10608336</v>
      </c>
      <c r="BF210" s="31">
        <f t="shared" si="76"/>
        <v>11881336.32</v>
      </c>
      <c r="BG210" s="35">
        <v>6406</v>
      </c>
      <c r="BH210" s="36">
        <v>1656</v>
      </c>
      <c r="BI210" s="36">
        <f t="shared" si="72"/>
        <v>10608336</v>
      </c>
      <c r="BJ210" s="31">
        <f t="shared" si="77"/>
        <v>11881336.32</v>
      </c>
      <c r="BK210" s="35">
        <v>6406</v>
      </c>
      <c r="BL210" s="36">
        <v>1656</v>
      </c>
      <c r="BM210" s="36">
        <f t="shared" si="73"/>
        <v>10608336</v>
      </c>
      <c r="BN210" s="31">
        <f t="shared" si="78"/>
        <v>11881336.32</v>
      </c>
      <c r="BO210" s="36"/>
      <c r="BP210" s="36"/>
      <c r="BQ210" s="36">
        <f t="shared" si="79"/>
        <v>0</v>
      </c>
      <c r="BR210" s="36">
        <f t="shared" si="80"/>
        <v>0</v>
      </c>
      <c r="BS210" s="36"/>
      <c r="BT210" s="36"/>
      <c r="BU210" s="36">
        <f t="shared" si="81"/>
        <v>0</v>
      </c>
      <c r="BV210" s="36">
        <f t="shared" si="82"/>
        <v>0</v>
      </c>
      <c r="BW210" s="36"/>
      <c r="BX210" s="36"/>
      <c r="BY210" s="36">
        <f t="shared" si="83"/>
        <v>0</v>
      </c>
      <c r="BZ210" s="36">
        <f t="shared" si="84"/>
        <v>0</v>
      </c>
      <c r="CA210" s="36"/>
      <c r="CB210" s="36"/>
      <c r="CC210" s="36">
        <f t="shared" si="85"/>
        <v>0</v>
      </c>
      <c r="CD210" s="36">
        <f t="shared" si="86"/>
        <v>0</v>
      </c>
      <c r="CE210" s="36"/>
      <c r="CF210" s="36"/>
      <c r="CG210" s="36">
        <f t="shared" si="87"/>
        <v>0</v>
      </c>
      <c r="CH210" s="36">
        <f t="shared" si="88"/>
        <v>0</v>
      </c>
      <c r="CI210" s="36"/>
      <c r="CJ210" s="36"/>
      <c r="CK210" s="36">
        <f t="shared" si="89"/>
        <v>0</v>
      </c>
      <c r="CL210" s="36">
        <f t="shared" si="90"/>
        <v>0</v>
      </c>
      <c r="CM210" s="36"/>
      <c r="CN210" s="36"/>
      <c r="CO210" s="36">
        <f t="shared" si="91"/>
        <v>0</v>
      </c>
      <c r="CP210" s="36">
        <f t="shared" si="92"/>
        <v>0</v>
      </c>
      <c r="CQ210" s="36"/>
      <c r="CR210" s="36"/>
      <c r="CS210" s="36">
        <f t="shared" si="93"/>
        <v>0</v>
      </c>
      <c r="CT210" s="36">
        <f t="shared" si="94"/>
        <v>0</v>
      </c>
      <c r="CU210" s="36"/>
      <c r="CV210" s="36"/>
      <c r="CW210" s="36">
        <f t="shared" si="95"/>
        <v>0</v>
      </c>
      <c r="CX210" s="36">
        <f t="shared" si="96"/>
        <v>0</v>
      </c>
      <c r="CY210" s="36"/>
      <c r="CZ210" s="36"/>
      <c r="DA210" s="36">
        <f t="shared" si="97"/>
        <v>0</v>
      </c>
      <c r="DB210" s="36">
        <f t="shared" si="98"/>
        <v>0</v>
      </c>
      <c r="DC210" s="36"/>
      <c r="DD210" s="36"/>
      <c r="DE210" s="36">
        <f t="shared" si="99"/>
        <v>0</v>
      </c>
      <c r="DF210" s="36">
        <f t="shared" si="100"/>
        <v>0</v>
      </c>
      <c r="DG210" s="36"/>
      <c r="DH210" s="36"/>
      <c r="DI210" s="36">
        <f t="shared" si="101"/>
        <v>0</v>
      </c>
      <c r="DJ210" s="36">
        <f t="shared" si="102"/>
        <v>0</v>
      </c>
      <c r="DK210" s="36"/>
      <c r="DL210" s="36"/>
      <c r="DM210" s="36">
        <f t="shared" si="103"/>
        <v>0</v>
      </c>
      <c r="DN210" s="36">
        <f t="shared" si="104"/>
        <v>0</v>
      </c>
      <c r="DO210" s="36"/>
      <c r="DP210" s="36"/>
      <c r="DQ210" s="36">
        <f t="shared" si="105"/>
        <v>0</v>
      </c>
      <c r="DR210" s="36">
        <f t="shared" si="106"/>
        <v>0</v>
      </c>
      <c r="DS210" s="36"/>
      <c r="DT210" s="36"/>
      <c r="DU210" s="36">
        <f t="shared" si="107"/>
        <v>0</v>
      </c>
      <c r="DV210" s="36">
        <f t="shared" si="108"/>
        <v>0</v>
      </c>
      <c r="DW210" s="36"/>
      <c r="DX210" s="36"/>
      <c r="DY210" s="36">
        <f t="shared" si="109"/>
        <v>0</v>
      </c>
      <c r="DZ210" s="36">
        <f t="shared" si="110"/>
        <v>0</v>
      </c>
      <c r="EA210" s="36"/>
      <c r="EB210" s="36"/>
      <c r="EC210" s="36">
        <f t="shared" si="111"/>
        <v>0</v>
      </c>
      <c r="ED210" s="36">
        <f t="shared" si="112"/>
        <v>0</v>
      </c>
      <c r="EE210" s="31">
        <f t="shared" si="114"/>
        <v>60857</v>
      </c>
      <c r="EF210" s="31">
        <v>0</v>
      </c>
      <c r="EG210" s="31">
        <v>0</v>
      </c>
      <c r="EH210" s="57" t="s">
        <v>1534</v>
      </c>
      <c r="EI210" s="45" t="s">
        <v>2067</v>
      </c>
      <c r="EJ210" s="57" t="s">
        <v>2068</v>
      </c>
      <c r="EK210" s="45"/>
      <c r="EL210" s="45"/>
      <c r="EM210" s="45"/>
      <c r="EN210" s="45"/>
      <c r="EO210" s="45"/>
      <c r="EP210" s="45"/>
      <c r="EQ210" s="45"/>
      <c r="ER210" s="45"/>
      <c r="ES210" s="45"/>
    </row>
    <row r="211" spans="1:149" ht="19.5" customHeight="1">
      <c r="A211" s="28"/>
      <c r="B211" s="45" t="s">
        <v>2100</v>
      </c>
      <c r="C211" s="63"/>
      <c r="D211" s="33" t="s">
        <v>1962</v>
      </c>
      <c r="E211" s="63" t="s">
        <v>1926</v>
      </c>
      <c r="F211" s="63" t="s">
        <v>1927</v>
      </c>
      <c r="G211" s="63" t="s">
        <v>1927</v>
      </c>
      <c r="H211" s="63" t="s">
        <v>857</v>
      </c>
      <c r="I211" s="63"/>
      <c r="J211" s="63"/>
      <c r="K211" s="63">
        <v>100</v>
      </c>
      <c r="L211" s="63">
        <v>710000000</v>
      </c>
      <c r="M211" s="63" t="s">
        <v>1750</v>
      </c>
      <c r="N211" s="63" t="s">
        <v>1918</v>
      </c>
      <c r="O211" s="63" t="s">
        <v>359</v>
      </c>
      <c r="P211" s="63" t="s">
        <v>1952</v>
      </c>
      <c r="Q211" s="63" t="s">
        <v>1963</v>
      </c>
      <c r="R211" s="63"/>
      <c r="S211" s="63" t="s">
        <v>1929</v>
      </c>
      <c r="T211" s="63"/>
      <c r="U211" s="63"/>
      <c r="V211" s="63">
        <v>0</v>
      </c>
      <c r="W211" s="63">
        <v>0</v>
      </c>
      <c r="X211" s="63">
        <v>100</v>
      </c>
      <c r="Y211" s="63" t="s">
        <v>1930</v>
      </c>
      <c r="Z211" s="63" t="s">
        <v>888</v>
      </c>
      <c r="AA211" s="35">
        <v>8556</v>
      </c>
      <c r="AB211" s="36">
        <v>1656</v>
      </c>
      <c r="AC211" s="36">
        <f t="shared" si="59"/>
        <v>14168736</v>
      </c>
      <c r="AD211" s="31">
        <f t="shared" si="60"/>
        <v>15868984.320000002</v>
      </c>
      <c r="AE211" s="35">
        <v>17113</v>
      </c>
      <c r="AF211" s="36">
        <v>1656</v>
      </c>
      <c r="AG211" s="36">
        <f t="shared" si="61"/>
        <v>28339128</v>
      </c>
      <c r="AH211" s="31">
        <f t="shared" si="65"/>
        <v>31739823.360000003</v>
      </c>
      <c r="AI211" s="35">
        <v>17113</v>
      </c>
      <c r="AJ211" s="36">
        <v>1656</v>
      </c>
      <c r="AK211" s="36">
        <f t="shared" si="62"/>
        <v>28339128</v>
      </c>
      <c r="AL211" s="31">
        <f t="shared" si="66"/>
        <v>31739823.360000003</v>
      </c>
      <c r="AM211" s="35">
        <v>17113</v>
      </c>
      <c r="AN211" s="36">
        <v>1656</v>
      </c>
      <c r="AO211" s="36">
        <f t="shared" si="63"/>
        <v>28339128</v>
      </c>
      <c r="AP211" s="31">
        <f t="shared" si="67"/>
        <v>31739823.360000003</v>
      </c>
      <c r="AQ211" s="35">
        <v>17113</v>
      </c>
      <c r="AR211" s="36">
        <v>1656</v>
      </c>
      <c r="AS211" s="36">
        <f t="shared" si="64"/>
        <v>28339128</v>
      </c>
      <c r="AT211" s="31">
        <f t="shared" si="68"/>
        <v>31739823.360000003</v>
      </c>
      <c r="AU211" s="35">
        <v>17113</v>
      </c>
      <c r="AV211" s="36">
        <v>1656</v>
      </c>
      <c r="AW211" s="36">
        <f t="shared" si="69"/>
        <v>28339128</v>
      </c>
      <c r="AX211" s="31">
        <f t="shared" si="74"/>
        <v>31739823.360000003</v>
      </c>
      <c r="AY211" s="35">
        <v>17113</v>
      </c>
      <c r="AZ211" s="36">
        <v>1656</v>
      </c>
      <c r="BA211" s="36">
        <f t="shared" si="70"/>
        <v>28339128</v>
      </c>
      <c r="BB211" s="31">
        <f t="shared" si="75"/>
        <v>31739823.360000003</v>
      </c>
      <c r="BC211" s="35">
        <v>17113</v>
      </c>
      <c r="BD211" s="36">
        <v>1656</v>
      </c>
      <c r="BE211" s="36">
        <f t="shared" si="71"/>
        <v>28339128</v>
      </c>
      <c r="BF211" s="31">
        <f t="shared" si="76"/>
        <v>31739823.360000003</v>
      </c>
      <c r="BG211" s="35">
        <v>17113</v>
      </c>
      <c r="BH211" s="36">
        <v>1656</v>
      </c>
      <c r="BI211" s="36">
        <f t="shared" si="72"/>
        <v>28339128</v>
      </c>
      <c r="BJ211" s="31">
        <f t="shared" si="77"/>
        <v>31739823.360000003</v>
      </c>
      <c r="BK211" s="35">
        <v>17113</v>
      </c>
      <c r="BL211" s="36">
        <v>1656</v>
      </c>
      <c r="BM211" s="36">
        <f t="shared" si="73"/>
        <v>28339128</v>
      </c>
      <c r="BN211" s="31">
        <f t="shared" si="78"/>
        <v>31739823.360000003</v>
      </c>
      <c r="BO211" s="36"/>
      <c r="BP211" s="36"/>
      <c r="BQ211" s="36">
        <f t="shared" si="79"/>
        <v>0</v>
      </c>
      <c r="BR211" s="36">
        <f t="shared" si="80"/>
        <v>0</v>
      </c>
      <c r="BS211" s="36"/>
      <c r="BT211" s="36"/>
      <c r="BU211" s="36">
        <f t="shared" si="81"/>
        <v>0</v>
      </c>
      <c r="BV211" s="36">
        <f t="shared" si="82"/>
        <v>0</v>
      </c>
      <c r="BW211" s="36"/>
      <c r="BX211" s="36"/>
      <c r="BY211" s="36">
        <f t="shared" si="83"/>
        <v>0</v>
      </c>
      <c r="BZ211" s="36">
        <f t="shared" si="84"/>
        <v>0</v>
      </c>
      <c r="CA211" s="36"/>
      <c r="CB211" s="36"/>
      <c r="CC211" s="36">
        <f t="shared" si="85"/>
        <v>0</v>
      </c>
      <c r="CD211" s="36">
        <f t="shared" si="86"/>
        <v>0</v>
      </c>
      <c r="CE211" s="36"/>
      <c r="CF211" s="36"/>
      <c r="CG211" s="36">
        <f t="shared" si="87"/>
        <v>0</v>
      </c>
      <c r="CH211" s="36">
        <f t="shared" si="88"/>
        <v>0</v>
      </c>
      <c r="CI211" s="36"/>
      <c r="CJ211" s="36"/>
      <c r="CK211" s="36">
        <f t="shared" si="89"/>
        <v>0</v>
      </c>
      <c r="CL211" s="36">
        <f t="shared" si="90"/>
        <v>0</v>
      </c>
      <c r="CM211" s="36"/>
      <c r="CN211" s="36"/>
      <c r="CO211" s="36">
        <f t="shared" si="91"/>
        <v>0</v>
      </c>
      <c r="CP211" s="36">
        <f t="shared" si="92"/>
        <v>0</v>
      </c>
      <c r="CQ211" s="36"/>
      <c r="CR211" s="36"/>
      <c r="CS211" s="36">
        <f t="shared" si="93"/>
        <v>0</v>
      </c>
      <c r="CT211" s="36">
        <f t="shared" si="94"/>
        <v>0</v>
      </c>
      <c r="CU211" s="36"/>
      <c r="CV211" s="36"/>
      <c r="CW211" s="36">
        <f t="shared" si="95"/>
        <v>0</v>
      </c>
      <c r="CX211" s="36">
        <f t="shared" si="96"/>
        <v>0</v>
      </c>
      <c r="CY211" s="36"/>
      <c r="CZ211" s="36"/>
      <c r="DA211" s="36">
        <f t="shared" si="97"/>
        <v>0</v>
      </c>
      <c r="DB211" s="36">
        <f t="shared" si="98"/>
        <v>0</v>
      </c>
      <c r="DC211" s="36"/>
      <c r="DD211" s="36"/>
      <c r="DE211" s="36">
        <f t="shared" si="99"/>
        <v>0</v>
      </c>
      <c r="DF211" s="36">
        <f t="shared" si="100"/>
        <v>0</v>
      </c>
      <c r="DG211" s="36"/>
      <c r="DH211" s="36"/>
      <c r="DI211" s="36">
        <f t="shared" si="101"/>
        <v>0</v>
      </c>
      <c r="DJ211" s="36">
        <f t="shared" si="102"/>
        <v>0</v>
      </c>
      <c r="DK211" s="36"/>
      <c r="DL211" s="36"/>
      <c r="DM211" s="36">
        <f t="shared" si="103"/>
        <v>0</v>
      </c>
      <c r="DN211" s="36">
        <f t="shared" si="104"/>
        <v>0</v>
      </c>
      <c r="DO211" s="36"/>
      <c r="DP211" s="36"/>
      <c r="DQ211" s="36">
        <f t="shared" si="105"/>
        <v>0</v>
      </c>
      <c r="DR211" s="36">
        <f t="shared" si="106"/>
        <v>0</v>
      </c>
      <c r="DS211" s="36"/>
      <c r="DT211" s="36"/>
      <c r="DU211" s="36">
        <f t="shared" si="107"/>
        <v>0</v>
      </c>
      <c r="DV211" s="36">
        <f t="shared" si="108"/>
        <v>0</v>
      </c>
      <c r="DW211" s="36"/>
      <c r="DX211" s="36"/>
      <c r="DY211" s="36">
        <f t="shared" si="109"/>
        <v>0</v>
      </c>
      <c r="DZ211" s="36">
        <f t="shared" si="110"/>
        <v>0</v>
      </c>
      <c r="EA211" s="36"/>
      <c r="EB211" s="36"/>
      <c r="EC211" s="36">
        <f t="shared" si="111"/>
        <v>0</v>
      </c>
      <c r="ED211" s="36">
        <f t="shared" si="112"/>
        <v>0</v>
      </c>
      <c r="EE211" s="31">
        <f t="shared" si="114"/>
        <v>162573</v>
      </c>
      <c r="EF211" s="31">
        <v>0</v>
      </c>
      <c r="EG211" s="31">
        <v>0</v>
      </c>
      <c r="EH211" s="57" t="s">
        <v>1534</v>
      </c>
      <c r="EI211" s="45" t="s">
        <v>2067</v>
      </c>
      <c r="EJ211" s="57" t="s">
        <v>2068</v>
      </c>
      <c r="EK211" s="45"/>
      <c r="EL211" s="45"/>
      <c r="EM211" s="45"/>
      <c r="EN211" s="45"/>
      <c r="EO211" s="45"/>
      <c r="EP211" s="45"/>
      <c r="EQ211" s="45"/>
      <c r="ER211" s="45"/>
      <c r="ES211" s="45"/>
    </row>
    <row r="212" spans="1:149" ht="19.5" customHeight="1">
      <c r="A212" s="28"/>
      <c r="B212" s="45" t="s">
        <v>2100</v>
      </c>
      <c r="C212" s="63"/>
      <c r="D212" s="33" t="s">
        <v>1964</v>
      </c>
      <c r="E212" s="63" t="s">
        <v>1926</v>
      </c>
      <c r="F212" s="63" t="s">
        <v>1927</v>
      </c>
      <c r="G212" s="63" t="s">
        <v>1927</v>
      </c>
      <c r="H212" s="63" t="s">
        <v>857</v>
      </c>
      <c r="I212" s="63"/>
      <c r="J212" s="63"/>
      <c r="K212" s="63">
        <v>100</v>
      </c>
      <c r="L212" s="63">
        <v>710000000</v>
      </c>
      <c r="M212" s="63" t="s">
        <v>1750</v>
      </c>
      <c r="N212" s="63" t="s">
        <v>1918</v>
      </c>
      <c r="O212" s="63" t="s">
        <v>359</v>
      </c>
      <c r="P212" s="63">
        <v>150000000</v>
      </c>
      <c r="Q212" s="63" t="s">
        <v>1965</v>
      </c>
      <c r="R212" s="63"/>
      <c r="S212" s="63" t="s">
        <v>1929</v>
      </c>
      <c r="T212" s="63"/>
      <c r="U212" s="63"/>
      <c r="V212" s="63">
        <v>0</v>
      </c>
      <c r="W212" s="63">
        <v>0</v>
      </c>
      <c r="X212" s="63">
        <v>100</v>
      </c>
      <c r="Y212" s="63" t="s">
        <v>1930</v>
      </c>
      <c r="Z212" s="63" t="s">
        <v>888</v>
      </c>
      <c r="AA212" s="35">
        <v>511</v>
      </c>
      <c r="AB212" s="36">
        <v>1656</v>
      </c>
      <c r="AC212" s="36">
        <f t="shared" si="59"/>
        <v>846216</v>
      </c>
      <c r="AD212" s="31">
        <f t="shared" si="60"/>
        <v>947761.92</v>
      </c>
      <c r="AE212" s="35">
        <v>1023</v>
      </c>
      <c r="AF212" s="36">
        <v>1656</v>
      </c>
      <c r="AG212" s="36">
        <f t="shared" si="61"/>
        <v>1694088</v>
      </c>
      <c r="AH212" s="31">
        <f t="shared" si="65"/>
        <v>1897378.5600000003</v>
      </c>
      <c r="AI212" s="35">
        <v>1023</v>
      </c>
      <c r="AJ212" s="36">
        <v>1656</v>
      </c>
      <c r="AK212" s="36">
        <f t="shared" si="62"/>
        <v>1694088</v>
      </c>
      <c r="AL212" s="31">
        <f t="shared" si="66"/>
        <v>1897378.5600000003</v>
      </c>
      <c r="AM212" s="35">
        <v>1023</v>
      </c>
      <c r="AN212" s="36">
        <v>1656</v>
      </c>
      <c r="AO212" s="36">
        <f t="shared" si="63"/>
        <v>1694088</v>
      </c>
      <c r="AP212" s="31">
        <f t="shared" si="67"/>
        <v>1897378.5600000003</v>
      </c>
      <c r="AQ212" s="35">
        <v>1023</v>
      </c>
      <c r="AR212" s="36">
        <v>1656</v>
      </c>
      <c r="AS212" s="36">
        <f t="shared" si="64"/>
        <v>1694088</v>
      </c>
      <c r="AT212" s="31">
        <f t="shared" si="68"/>
        <v>1897378.5600000003</v>
      </c>
      <c r="AU212" s="35">
        <v>1023</v>
      </c>
      <c r="AV212" s="36">
        <v>1656</v>
      </c>
      <c r="AW212" s="36">
        <f t="shared" si="69"/>
        <v>1694088</v>
      </c>
      <c r="AX212" s="31">
        <f t="shared" si="74"/>
        <v>1897378.5600000003</v>
      </c>
      <c r="AY212" s="35">
        <v>1023</v>
      </c>
      <c r="AZ212" s="36">
        <v>1656</v>
      </c>
      <c r="BA212" s="36">
        <f t="shared" si="70"/>
        <v>1694088</v>
      </c>
      <c r="BB212" s="31">
        <f t="shared" si="75"/>
        <v>1897378.5600000003</v>
      </c>
      <c r="BC212" s="35">
        <v>1023</v>
      </c>
      <c r="BD212" s="36">
        <v>1656</v>
      </c>
      <c r="BE212" s="36">
        <f t="shared" si="71"/>
        <v>1694088</v>
      </c>
      <c r="BF212" s="31">
        <f t="shared" si="76"/>
        <v>1897378.5600000003</v>
      </c>
      <c r="BG212" s="35">
        <v>1023</v>
      </c>
      <c r="BH212" s="36">
        <v>1656</v>
      </c>
      <c r="BI212" s="36">
        <f t="shared" si="72"/>
        <v>1694088</v>
      </c>
      <c r="BJ212" s="31">
        <f t="shared" si="77"/>
        <v>1897378.5600000003</v>
      </c>
      <c r="BK212" s="35">
        <v>1023</v>
      </c>
      <c r="BL212" s="36">
        <v>1656</v>
      </c>
      <c r="BM212" s="36">
        <f t="shared" si="73"/>
        <v>1694088</v>
      </c>
      <c r="BN212" s="31">
        <f t="shared" si="78"/>
        <v>1897378.5600000003</v>
      </c>
      <c r="BO212" s="36"/>
      <c r="BP212" s="36"/>
      <c r="BQ212" s="36">
        <f t="shared" si="79"/>
        <v>0</v>
      </c>
      <c r="BR212" s="36">
        <f t="shared" si="80"/>
        <v>0</v>
      </c>
      <c r="BS212" s="36"/>
      <c r="BT212" s="36"/>
      <c r="BU212" s="36">
        <f t="shared" si="81"/>
        <v>0</v>
      </c>
      <c r="BV212" s="36">
        <f t="shared" si="82"/>
        <v>0</v>
      </c>
      <c r="BW212" s="36"/>
      <c r="BX212" s="36"/>
      <c r="BY212" s="36">
        <f t="shared" si="83"/>
        <v>0</v>
      </c>
      <c r="BZ212" s="36">
        <f t="shared" si="84"/>
        <v>0</v>
      </c>
      <c r="CA212" s="36"/>
      <c r="CB212" s="36"/>
      <c r="CC212" s="36">
        <f t="shared" si="85"/>
        <v>0</v>
      </c>
      <c r="CD212" s="36">
        <f t="shared" si="86"/>
        <v>0</v>
      </c>
      <c r="CE212" s="36"/>
      <c r="CF212" s="36"/>
      <c r="CG212" s="36">
        <f t="shared" si="87"/>
        <v>0</v>
      </c>
      <c r="CH212" s="36">
        <f t="shared" si="88"/>
        <v>0</v>
      </c>
      <c r="CI212" s="36"/>
      <c r="CJ212" s="36"/>
      <c r="CK212" s="36">
        <f t="shared" si="89"/>
        <v>0</v>
      </c>
      <c r="CL212" s="36">
        <f t="shared" si="90"/>
        <v>0</v>
      </c>
      <c r="CM212" s="36"/>
      <c r="CN212" s="36"/>
      <c r="CO212" s="36">
        <f t="shared" si="91"/>
        <v>0</v>
      </c>
      <c r="CP212" s="36">
        <f t="shared" si="92"/>
        <v>0</v>
      </c>
      <c r="CQ212" s="36"/>
      <c r="CR212" s="36"/>
      <c r="CS212" s="36">
        <f t="shared" si="93"/>
        <v>0</v>
      </c>
      <c r="CT212" s="36">
        <f t="shared" si="94"/>
        <v>0</v>
      </c>
      <c r="CU212" s="36"/>
      <c r="CV212" s="36"/>
      <c r="CW212" s="36">
        <f t="shared" si="95"/>
        <v>0</v>
      </c>
      <c r="CX212" s="36">
        <f t="shared" si="96"/>
        <v>0</v>
      </c>
      <c r="CY212" s="36"/>
      <c r="CZ212" s="36"/>
      <c r="DA212" s="36">
        <f t="shared" si="97"/>
        <v>0</v>
      </c>
      <c r="DB212" s="36">
        <f t="shared" si="98"/>
        <v>0</v>
      </c>
      <c r="DC212" s="36"/>
      <c r="DD212" s="36"/>
      <c r="DE212" s="36">
        <f t="shared" si="99"/>
        <v>0</v>
      </c>
      <c r="DF212" s="36">
        <f t="shared" si="100"/>
        <v>0</v>
      </c>
      <c r="DG212" s="36"/>
      <c r="DH212" s="36"/>
      <c r="DI212" s="36">
        <f t="shared" si="101"/>
        <v>0</v>
      </c>
      <c r="DJ212" s="36">
        <f t="shared" si="102"/>
        <v>0</v>
      </c>
      <c r="DK212" s="36"/>
      <c r="DL212" s="36"/>
      <c r="DM212" s="36">
        <f t="shared" si="103"/>
        <v>0</v>
      </c>
      <c r="DN212" s="36">
        <f t="shared" si="104"/>
        <v>0</v>
      </c>
      <c r="DO212" s="36"/>
      <c r="DP212" s="36"/>
      <c r="DQ212" s="36">
        <f t="shared" si="105"/>
        <v>0</v>
      </c>
      <c r="DR212" s="36">
        <f t="shared" si="106"/>
        <v>0</v>
      </c>
      <c r="DS212" s="36"/>
      <c r="DT212" s="36"/>
      <c r="DU212" s="36">
        <f t="shared" si="107"/>
        <v>0</v>
      </c>
      <c r="DV212" s="36">
        <f t="shared" si="108"/>
        <v>0</v>
      </c>
      <c r="DW212" s="36"/>
      <c r="DX212" s="36"/>
      <c r="DY212" s="36">
        <f t="shared" si="109"/>
        <v>0</v>
      </c>
      <c r="DZ212" s="36">
        <f t="shared" si="110"/>
        <v>0</v>
      </c>
      <c r="EA212" s="36"/>
      <c r="EB212" s="36"/>
      <c r="EC212" s="36">
        <f t="shared" si="111"/>
        <v>0</v>
      </c>
      <c r="ED212" s="36">
        <f t="shared" si="112"/>
        <v>0</v>
      </c>
      <c r="EE212" s="31">
        <f t="shared" si="114"/>
        <v>9718</v>
      </c>
      <c r="EF212" s="31">
        <v>0</v>
      </c>
      <c r="EG212" s="31">
        <v>0</v>
      </c>
      <c r="EH212" s="57" t="s">
        <v>1534</v>
      </c>
      <c r="EI212" s="45" t="s">
        <v>2067</v>
      </c>
      <c r="EJ212" s="57" t="s">
        <v>2068</v>
      </c>
      <c r="EK212" s="45"/>
      <c r="EL212" s="45"/>
      <c r="EM212" s="45"/>
      <c r="EN212" s="45"/>
      <c r="EO212" s="45"/>
      <c r="EP212" s="45"/>
      <c r="EQ212" s="45"/>
      <c r="ER212" s="45"/>
      <c r="ES212" s="45"/>
    </row>
    <row r="213" spans="1:149" ht="19.5" customHeight="1">
      <c r="A213" s="28"/>
      <c r="B213" s="45" t="s">
        <v>2100</v>
      </c>
      <c r="C213" s="63"/>
      <c r="D213" s="33" t="s">
        <v>1966</v>
      </c>
      <c r="E213" s="63" t="s">
        <v>1926</v>
      </c>
      <c r="F213" s="63" t="s">
        <v>1927</v>
      </c>
      <c r="G213" s="63" t="s">
        <v>1927</v>
      </c>
      <c r="H213" s="63" t="s">
        <v>857</v>
      </c>
      <c r="I213" s="63"/>
      <c r="J213" s="63"/>
      <c r="K213" s="63">
        <v>100</v>
      </c>
      <c r="L213" s="63">
        <v>710000000</v>
      </c>
      <c r="M213" s="63" t="s">
        <v>1750</v>
      </c>
      <c r="N213" s="63" t="s">
        <v>1918</v>
      </c>
      <c r="O213" s="63" t="s">
        <v>359</v>
      </c>
      <c r="P213" s="63">
        <v>430000000</v>
      </c>
      <c r="Q213" s="63" t="s">
        <v>1967</v>
      </c>
      <c r="R213" s="63"/>
      <c r="S213" s="63" t="s">
        <v>1929</v>
      </c>
      <c r="T213" s="63"/>
      <c r="U213" s="63"/>
      <c r="V213" s="63">
        <v>0</v>
      </c>
      <c r="W213" s="63">
        <v>0</v>
      </c>
      <c r="X213" s="63">
        <v>100</v>
      </c>
      <c r="Y213" s="63" t="s">
        <v>1930</v>
      </c>
      <c r="Z213" s="63" t="s">
        <v>888</v>
      </c>
      <c r="AA213" s="35">
        <v>4356</v>
      </c>
      <c r="AB213" s="36">
        <v>1656</v>
      </c>
      <c r="AC213" s="36">
        <f t="shared" si="59"/>
        <v>7213536</v>
      </c>
      <c r="AD213" s="31">
        <f t="shared" si="60"/>
        <v>8079160.320000001</v>
      </c>
      <c r="AE213" s="35">
        <v>8712</v>
      </c>
      <c r="AF213" s="36">
        <v>1656</v>
      </c>
      <c r="AG213" s="36">
        <f t="shared" si="61"/>
        <v>14427072</v>
      </c>
      <c r="AH213" s="31">
        <f t="shared" si="65"/>
        <v>16158320.640000002</v>
      </c>
      <c r="AI213" s="35">
        <v>8712</v>
      </c>
      <c r="AJ213" s="36">
        <v>1656</v>
      </c>
      <c r="AK213" s="36">
        <f t="shared" si="62"/>
        <v>14427072</v>
      </c>
      <c r="AL213" s="31">
        <f t="shared" si="66"/>
        <v>16158320.640000002</v>
      </c>
      <c r="AM213" s="35">
        <v>8712</v>
      </c>
      <c r="AN213" s="36">
        <v>1656</v>
      </c>
      <c r="AO213" s="36">
        <f t="shared" si="63"/>
        <v>14427072</v>
      </c>
      <c r="AP213" s="31">
        <f t="shared" si="67"/>
        <v>16158320.640000002</v>
      </c>
      <c r="AQ213" s="35">
        <v>8712</v>
      </c>
      <c r="AR213" s="36">
        <v>1656</v>
      </c>
      <c r="AS213" s="36">
        <f t="shared" si="64"/>
        <v>14427072</v>
      </c>
      <c r="AT213" s="31">
        <f t="shared" si="68"/>
        <v>16158320.640000002</v>
      </c>
      <c r="AU213" s="35">
        <v>8712</v>
      </c>
      <c r="AV213" s="36">
        <v>1656</v>
      </c>
      <c r="AW213" s="36">
        <f t="shared" si="69"/>
        <v>14427072</v>
      </c>
      <c r="AX213" s="31">
        <f t="shared" si="74"/>
        <v>16158320.640000002</v>
      </c>
      <c r="AY213" s="35">
        <v>8712</v>
      </c>
      <c r="AZ213" s="36">
        <v>1656</v>
      </c>
      <c r="BA213" s="36">
        <f t="shared" si="70"/>
        <v>14427072</v>
      </c>
      <c r="BB213" s="31">
        <f t="shared" si="75"/>
        <v>16158320.640000002</v>
      </c>
      <c r="BC213" s="35">
        <v>8712</v>
      </c>
      <c r="BD213" s="36">
        <v>1656</v>
      </c>
      <c r="BE213" s="36">
        <f t="shared" si="71"/>
        <v>14427072</v>
      </c>
      <c r="BF213" s="31">
        <f t="shared" si="76"/>
        <v>16158320.640000002</v>
      </c>
      <c r="BG213" s="35">
        <v>8712</v>
      </c>
      <c r="BH213" s="36">
        <v>1656</v>
      </c>
      <c r="BI213" s="36">
        <f t="shared" si="72"/>
        <v>14427072</v>
      </c>
      <c r="BJ213" s="31">
        <f t="shared" si="77"/>
        <v>16158320.640000002</v>
      </c>
      <c r="BK213" s="35">
        <v>8712</v>
      </c>
      <c r="BL213" s="36">
        <v>1656</v>
      </c>
      <c r="BM213" s="36">
        <f t="shared" si="73"/>
        <v>14427072</v>
      </c>
      <c r="BN213" s="31">
        <f t="shared" si="78"/>
        <v>16158320.640000002</v>
      </c>
      <c r="BO213" s="36"/>
      <c r="BP213" s="36"/>
      <c r="BQ213" s="36">
        <f t="shared" si="79"/>
        <v>0</v>
      </c>
      <c r="BR213" s="36">
        <f t="shared" si="80"/>
        <v>0</v>
      </c>
      <c r="BS213" s="36"/>
      <c r="BT213" s="36"/>
      <c r="BU213" s="36">
        <f t="shared" si="81"/>
        <v>0</v>
      </c>
      <c r="BV213" s="36">
        <f t="shared" si="82"/>
        <v>0</v>
      </c>
      <c r="BW213" s="36"/>
      <c r="BX213" s="36"/>
      <c r="BY213" s="36">
        <f t="shared" si="83"/>
        <v>0</v>
      </c>
      <c r="BZ213" s="36">
        <f t="shared" si="84"/>
        <v>0</v>
      </c>
      <c r="CA213" s="36"/>
      <c r="CB213" s="36"/>
      <c r="CC213" s="36">
        <f t="shared" si="85"/>
        <v>0</v>
      </c>
      <c r="CD213" s="36">
        <f t="shared" si="86"/>
        <v>0</v>
      </c>
      <c r="CE213" s="36"/>
      <c r="CF213" s="36"/>
      <c r="CG213" s="36">
        <f t="shared" si="87"/>
        <v>0</v>
      </c>
      <c r="CH213" s="36">
        <f t="shared" si="88"/>
        <v>0</v>
      </c>
      <c r="CI213" s="36"/>
      <c r="CJ213" s="36"/>
      <c r="CK213" s="36">
        <f t="shared" si="89"/>
        <v>0</v>
      </c>
      <c r="CL213" s="36">
        <f t="shared" si="90"/>
        <v>0</v>
      </c>
      <c r="CM213" s="36"/>
      <c r="CN213" s="36"/>
      <c r="CO213" s="36">
        <f t="shared" si="91"/>
        <v>0</v>
      </c>
      <c r="CP213" s="36">
        <f t="shared" si="92"/>
        <v>0</v>
      </c>
      <c r="CQ213" s="36"/>
      <c r="CR213" s="36"/>
      <c r="CS213" s="36">
        <f t="shared" si="93"/>
        <v>0</v>
      </c>
      <c r="CT213" s="36">
        <f t="shared" si="94"/>
        <v>0</v>
      </c>
      <c r="CU213" s="36"/>
      <c r="CV213" s="36"/>
      <c r="CW213" s="36">
        <f t="shared" si="95"/>
        <v>0</v>
      </c>
      <c r="CX213" s="36">
        <f t="shared" si="96"/>
        <v>0</v>
      </c>
      <c r="CY213" s="36"/>
      <c r="CZ213" s="36"/>
      <c r="DA213" s="36">
        <f t="shared" si="97"/>
        <v>0</v>
      </c>
      <c r="DB213" s="36">
        <f t="shared" si="98"/>
        <v>0</v>
      </c>
      <c r="DC213" s="36"/>
      <c r="DD213" s="36"/>
      <c r="DE213" s="36">
        <f t="shared" si="99"/>
        <v>0</v>
      </c>
      <c r="DF213" s="36">
        <f t="shared" si="100"/>
        <v>0</v>
      </c>
      <c r="DG213" s="36"/>
      <c r="DH213" s="36"/>
      <c r="DI213" s="36">
        <f t="shared" si="101"/>
        <v>0</v>
      </c>
      <c r="DJ213" s="36">
        <f t="shared" si="102"/>
        <v>0</v>
      </c>
      <c r="DK213" s="36"/>
      <c r="DL213" s="36"/>
      <c r="DM213" s="36">
        <f t="shared" si="103"/>
        <v>0</v>
      </c>
      <c r="DN213" s="36">
        <f t="shared" si="104"/>
        <v>0</v>
      </c>
      <c r="DO213" s="36"/>
      <c r="DP213" s="36"/>
      <c r="DQ213" s="36">
        <f t="shared" si="105"/>
        <v>0</v>
      </c>
      <c r="DR213" s="36">
        <f t="shared" si="106"/>
        <v>0</v>
      </c>
      <c r="DS213" s="36"/>
      <c r="DT213" s="36"/>
      <c r="DU213" s="36">
        <f t="shared" si="107"/>
        <v>0</v>
      </c>
      <c r="DV213" s="36">
        <f t="shared" si="108"/>
        <v>0</v>
      </c>
      <c r="DW213" s="36"/>
      <c r="DX213" s="36"/>
      <c r="DY213" s="36">
        <f t="shared" si="109"/>
        <v>0</v>
      </c>
      <c r="DZ213" s="36">
        <f t="shared" si="110"/>
        <v>0</v>
      </c>
      <c r="EA213" s="36"/>
      <c r="EB213" s="36"/>
      <c r="EC213" s="36">
        <f t="shared" si="111"/>
        <v>0</v>
      </c>
      <c r="ED213" s="36">
        <f t="shared" si="112"/>
        <v>0</v>
      </c>
      <c r="EE213" s="31">
        <f t="shared" si="114"/>
        <v>82764</v>
      </c>
      <c r="EF213" s="31">
        <v>0</v>
      </c>
      <c r="EG213" s="31">
        <v>0</v>
      </c>
      <c r="EH213" s="57" t="s">
        <v>1534</v>
      </c>
      <c r="EI213" s="45" t="s">
        <v>2067</v>
      </c>
      <c r="EJ213" s="57" t="s">
        <v>2068</v>
      </c>
      <c r="EK213" s="45"/>
      <c r="EL213" s="45"/>
      <c r="EM213" s="45"/>
      <c r="EN213" s="45"/>
      <c r="EO213" s="45"/>
      <c r="EP213" s="45"/>
      <c r="EQ213" s="45"/>
      <c r="ER213" s="45"/>
      <c r="ES213" s="45"/>
    </row>
    <row r="214" spans="1:149" ht="19.5" customHeight="1">
      <c r="A214" s="28"/>
      <c r="B214" s="45" t="s">
        <v>2100</v>
      </c>
      <c r="C214" s="63"/>
      <c r="D214" s="33" t="s">
        <v>1968</v>
      </c>
      <c r="E214" s="63" t="s">
        <v>1926</v>
      </c>
      <c r="F214" s="63" t="s">
        <v>1927</v>
      </c>
      <c r="G214" s="63" t="s">
        <v>1927</v>
      </c>
      <c r="H214" s="63" t="s">
        <v>857</v>
      </c>
      <c r="I214" s="63"/>
      <c r="J214" s="63"/>
      <c r="K214" s="63">
        <v>100</v>
      </c>
      <c r="L214" s="63">
        <v>710000000</v>
      </c>
      <c r="M214" s="63" t="s">
        <v>1750</v>
      </c>
      <c r="N214" s="63" t="s">
        <v>1918</v>
      </c>
      <c r="O214" s="63" t="s">
        <v>359</v>
      </c>
      <c r="P214" s="63">
        <v>430000000</v>
      </c>
      <c r="Q214" s="63" t="s">
        <v>1969</v>
      </c>
      <c r="R214" s="63"/>
      <c r="S214" s="63" t="s">
        <v>1929</v>
      </c>
      <c r="T214" s="63"/>
      <c r="U214" s="63"/>
      <c r="V214" s="63">
        <v>0</v>
      </c>
      <c r="W214" s="63">
        <v>0</v>
      </c>
      <c r="X214" s="63">
        <v>100</v>
      </c>
      <c r="Y214" s="63" t="s">
        <v>1930</v>
      </c>
      <c r="Z214" s="63" t="s">
        <v>888</v>
      </c>
      <c r="AA214" s="35">
        <v>6405</v>
      </c>
      <c r="AB214" s="36">
        <v>1656</v>
      </c>
      <c r="AC214" s="36">
        <f t="shared" si="59"/>
        <v>10606680</v>
      </c>
      <c r="AD214" s="31">
        <f t="shared" si="60"/>
        <v>11879481.600000001</v>
      </c>
      <c r="AE214" s="35">
        <v>12811</v>
      </c>
      <c r="AF214" s="36">
        <v>1656</v>
      </c>
      <c r="AG214" s="36">
        <f t="shared" si="61"/>
        <v>21215016</v>
      </c>
      <c r="AH214" s="31">
        <f t="shared" si="65"/>
        <v>23760817.92</v>
      </c>
      <c r="AI214" s="35">
        <v>12811</v>
      </c>
      <c r="AJ214" s="36">
        <v>1656</v>
      </c>
      <c r="AK214" s="36">
        <f t="shared" si="62"/>
        <v>21215016</v>
      </c>
      <c r="AL214" s="31">
        <f t="shared" si="66"/>
        <v>23760817.92</v>
      </c>
      <c r="AM214" s="35">
        <v>12811</v>
      </c>
      <c r="AN214" s="36">
        <v>1656</v>
      </c>
      <c r="AO214" s="36">
        <f t="shared" si="63"/>
        <v>21215016</v>
      </c>
      <c r="AP214" s="31">
        <f t="shared" si="67"/>
        <v>23760817.92</v>
      </c>
      <c r="AQ214" s="35">
        <v>12811</v>
      </c>
      <c r="AR214" s="36">
        <v>1656</v>
      </c>
      <c r="AS214" s="36">
        <f t="shared" si="64"/>
        <v>21215016</v>
      </c>
      <c r="AT214" s="31">
        <f t="shared" si="68"/>
        <v>23760817.92</v>
      </c>
      <c r="AU214" s="35">
        <v>12811</v>
      </c>
      <c r="AV214" s="36">
        <v>1656</v>
      </c>
      <c r="AW214" s="36">
        <f t="shared" si="69"/>
        <v>21215016</v>
      </c>
      <c r="AX214" s="31">
        <f t="shared" si="74"/>
        <v>23760817.92</v>
      </c>
      <c r="AY214" s="35">
        <v>12811</v>
      </c>
      <c r="AZ214" s="36">
        <v>1656</v>
      </c>
      <c r="BA214" s="36">
        <f t="shared" si="70"/>
        <v>21215016</v>
      </c>
      <c r="BB214" s="31">
        <f t="shared" si="75"/>
        <v>23760817.92</v>
      </c>
      <c r="BC214" s="35">
        <v>12811</v>
      </c>
      <c r="BD214" s="36">
        <v>1656</v>
      </c>
      <c r="BE214" s="36">
        <f t="shared" si="71"/>
        <v>21215016</v>
      </c>
      <c r="BF214" s="31">
        <f t="shared" si="76"/>
        <v>23760817.92</v>
      </c>
      <c r="BG214" s="35">
        <v>12811</v>
      </c>
      <c r="BH214" s="36">
        <v>1656</v>
      </c>
      <c r="BI214" s="36">
        <f t="shared" si="72"/>
        <v>21215016</v>
      </c>
      <c r="BJ214" s="31">
        <f t="shared" si="77"/>
        <v>23760817.92</v>
      </c>
      <c r="BK214" s="35">
        <v>12811</v>
      </c>
      <c r="BL214" s="36">
        <v>1656</v>
      </c>
      <c r="BM214" s="36">
        <f t="shared" si="73"/>
        <v>21215016</v>
      </c>
      <c r="BN214" s="31">
        <f t="shared" si="78"/>
        <v>23760817.92</v>
      </c>
      <c r="BO214" s="36"/>
      <c r="BP214" s="36"/>
      <c r="BQ214" s="36">
        <f t="shared" si="79"/>
        <v>0</v>
      </c>
      <c r="BR214" s="36">
        <f t="shared" si="80"/>
        <v>0</v>
      </c>
      <c r="BS214" s="36"/>
      <c r="BT214" s="36"/>
      <c r="BU214" s="36">
        <f t="shared" si="81"/>
        <v>0</v>
      </c>
      <c r="BV214" s="36">
        <f t="shared" si="82"/>
        <v>0</v>
      </c>
      <c r="BW214" s="36"/>
      <c r="BX214" s="36"/>
      <c r="BY214" s="36">
        <f t="shared" si="83"/>
        <v>0</v>
      </c>
      <c r="BZ214" s="36">
        <f t="shared" si="84"/>
        <v>0</v>
      </c>
      <c r="CA214" s="36"/>
      <c r="CB214" s="36"/>
      <c r="CC214" s="36">
        <f t="shared" si="85"/>
        <v>0</v>
      </c>
      <c r="CD214" s="36">
        <f t="shared" si="86"/>
        <v>0</v>
      </c>
      <c r="CE214" s="36"/>
      <c r="CF214" s="36"/>
      <c r="CG214" s="36">
        <f t="shared" si="87"/>
        <v>0</v>
      </c>
      <c r="CH214" s="36">
        <f t="shared" si="88"/>
        <v>0</v>
      </c>
      <c r="CI214" s="36"/>
      <c r="CJ214" s="36"/>
      <c r="CK214" s="36">
        <f t="shared" si="89"/>
        <v>0</v>
      </c>
      <c r="CL214" s="36">
        <f t="shared" si="90"/>
        <v>0</v>
      </c>
      <c r="CM214" s="36"/>
      <c r="CN214" s="36"/>
      <c r="CO214" s="36">
        <f t="shared" si="91"/>
        <v>0</v>
      </c>
      <c r="CP214" s="36">
        <f t="shared" si="92"/>
        <v>0</v>
      </c>
      <c r="CQ214" s="36"/>
      <c r="CR214" s="36"/>
      <c r="CS214" s="36">
        <f t="shared" si="93"/>
        <v>0</v>
      </c>
      <c r="CT214" s="36">
        <f t="shared" si="94"/>
        <v>0</v>
      </c>
      <c r="CU214" s="36"/>
      <c r="CV214" s="36"/>
      <c r="CW214" s="36">
        <f t="shared" si="95"/>
        <v>0</v>
      </c>
      <c r="CX214" s="36">
        <f t="shared" si="96"/>
        <v>0</v>
      </c>
      <c r="CY214" s="36"/>
      <c r="CZ214" s="36"/>
      <c r="DA214" s="36">
        <f t="shared" si="97"/>
        <v>0</v>
      </c>
      <c r="DB214" s="36">
        <f t="shared" si="98"/>
        <v>0</v>
      </c>
      <c r="DC214" s="36"/>
      <c r="DD214" s="36"/>
      <c r="DE214" s="36">
        <f t="shared" si="99"/>
        <v>0</v>
      </c>
      <c r="DF214" s="36">
        <f t="shared" si="100"/>
        <v>0</v>
      </c>
      <c r="DG214" s="36"/>
      <c r="DH214" s="36"/>
      <c r="DI214" s="36">
        <f t="shared" si="101"/>
        <v>0</v>
      </c>
      <c r="DJ214" s="36">
        <f t="shared" si="102"/>
        <v>0</v>
      </c>
      <c r="DK214" s="36"/>
      <c r="DL214" s="36"/>
      <c r="DM214" s="36">
        <f t="shared" si="103"/>
        <v>0</v>
      </c>
      <c r="DN214" s="36">
        <f t="shared" si="104"/>
        <v>0</v>
      </c>
      <c r="DO214" s="36"/>
      <c r="DP214" s="36"/>
      <c r="DQ214" s="36">
        <f t="shared" si="105"/>
        <v>0</v>
      </c>
      <c r="DR214" s="36">
        <f t="shared" si="106"/>
        <v>0</v>
      </c>
      <c r="DS214" s="36"/>
      <c r="DT214" s="36"/>
      <c r="DU214" s="36">
        <f t="shared" si="107"/>
        <v>0</v>
      </c>
      <c r="DV214" s="36">
        <f t="shared" si="108"/>
        <v>0</v>
      </c>
      <c r="DW214" s="36"/>
      <c r="DX214" s="36"/>
      <c r="DY214" s="36">
        <f t="shared" si="109"/>
        <v>0</v>
      </c>
      <c r="DZ214" s="36">
        <f t="shared" si="110"/>
        <v>0</v>
      </c>
      <c r="EA214" s="36"/>
      <c r="EB214" s="36"/>
      <c r="EC214" s="36">
        <f t="shared" si="111"/>
        <v>0</v>
      </c>
      <c r="ED214" s="36">
        <f t="shared" si="112"/>
        <v>0</v>
      </c>
      <c r="EE214" s="31">
        <f t="shared" si="114"/>
        <v>121704</v>
      </c>
      <c r="EF214" s="31">
        <v>0</v>
      </c>
      <c r="EG214" s="31">
        <v>0</v>
      </c>
      <c r="EH214" s="57" t="s">
        <v>1534</v>
      </c>
      <c r="EI214" s="45" t="s">
        <v>2067</v>
      </c>
      <c r="EJ214" s="57" t="s">
        <v>2068</v>
      </c>
      <c r="EK214" s="45"/>
      <c r="EL214" s="45"/>
      <c r="EM214" s="45"/>
      <c r="EN214" s="45"/>
      <c r="EO214" s="45"/>
      <c r="EP214" s="45"/>
      <c r="EQ214" s="45"/>
      <c r="ER214" s="45"/>
      <c r="ES214" s="45"/>
    </row>
    <row r="215" spans="1:149" ht="19.5" customHeight="1">
      <c r="A215" s="28"/>
      <c r="B215" s="45" t="s">
        <v>2100</v>
      </c>
      <c r="C215" s="63"/>
      <c r="D215" s="33" t="s">
        <v>1970</v>
      </c>
      <c r="E215" s="63" t="s">
        <v>1926</v>
      </c>
      <c r="F215" s="63" t="s">
        <v>1927</v>
      </c>
      <c r="G215" s="63" t="s">
        <v>1927</v>
      </c>
      <c r="H215" s="63" t="s">
        <v>857</v>
      </c>
      <c r="I215" s="63"/>
      <c r="J215" s="63"/>
      <c r="K215" s="63">
        <v>100</v>
      </c>
      <c r="L215" s="63">
        <v>710000000</v>
      </c>
      <c r="M215" s="63" t="s">
        <v>1750</v>
      </c>
      <c r="N215" s="63" t="s">
        <v>1918</v>
      </c>
      <c r="O215" s="63" t="s">
        <v>359</v>
      </c>
      <c r="P215" s="63">
        <v>430000000</v>
      </c>
      <c r="Q215" s="63" t="s">
        <v>1971</v>
      </c>
      <c r="R215" s="63"/>
      <c r="S215" s="63" t="s">
        <v>1929</v>
      </c>
      <c r="T215" s="63"/>
      <c r="U215" s="63"/>
      <c r="V215" s="63">
        <v>0</v>
      </c>
      <c r="W215" s="63">
        <v>0</v>
      </c>
      <c r="X215" s="63">
        <v>100</v>
      </c>
      <c r="Y215" s="63" t="s">
        <v>1930</v>
      </c>
      <c r="Z215" s="63" t="s">
        <v>888</v>
      </c>
      <c r="AA215" s="35">
        <v>7628</v>
      </c>
      <c r="AB215" s="36">
        <v>1656</v>
      </c>
      <c r="AC215" s="36">
        <f t="shared" si="59"/>
        <v>12631968</v>
      </c>
      <c r="AD215" s="31">
        <f t="shared" si="60"/>
        <v>14147804.160000002</v>
      </c>
      <c r="AE215" s="35">
        <v>15256</v>
      </c>
      <c r="AF215" s="36">
        <v>1656</v>
      </c>
      <c r="AG215" s="36">
        <f t="shared" si="61"/>
        <v>25263936</v>
      </c>
      <c r="AH215" s="31">
        <f t="shared" si="65"/>
        <v>28295608.320000004</v>
      </c>
      <c r="AI215" s="35">
        <v>15256</v>
      </c>
      <c r="AJ215" s="36">
        <v>1656</v>
      </c>
      <c r="AK215" s="36">
        <f t="shared" si="62"/>
        <v>25263936</v>
      </c>
      <c r="AL215" s="31">
        <f t="shared" si="66"/>
        <v>28295608.320000004</v>
      </c>
      <c r="AM215" s="35">
        <v>15256</v>
      </c>
      <c r="AN215" s="36">
        <v>1656</v>
      </c>
      <c r="AO215" s="36">
        <f t="shared" si="63"/>
        <v>25263936</v>
      </c>
      <c r="AP215" s="31">
        <f t="shared" si="67"/>
        <v>28295608.320000004</v>
      </c>
      <c r="AQ215" s="35">
        <v>15256</v>
      </c>
      <c r="AR215" s="36">
        <v>1656</v>
      </c>
      <c r="AS215" s="36">
        <f t="shared" si="64"/>
        <v>25263936</v>
      </c>
      <c r="AT215" s="31">
        <f t="shared" si="68"/>
        <v>28295608.320000004</v>
      </c>
      <c r="AU215" s="35">
        <v>15256</v>
      </c>
      <c r="AV215" s="36">
        <v>1656</v>
      </c>
      <c r="AW215" s="36">
        <f t="shared" si="69"/>
        <v>25263936</v>
      </c>
      <c r="AX215" s="31">
        <f t="shared" si="74"/>
        <v>28295608.320000004</v>
      </c>
      <c r="AY215" s="35">
        <v>15256</v>
      </c>
      <c r="AZ215" s="36">
        <v>1656</v>
      </c>
      <c r="BA215" s="36">
        <f t="shared" si="70"/>
        <v>25263936</v>
      </c>
      <c r="BB215" s="31">
        <f t="shared" si="75"/>
        <v>28295608.320000004</v>
      </c>
      <c r="BC215" s="35">
        <v>15256</v>
      </c>
      <c r="BD215" s="36">
        <v>1656</v>
      </c>
      <c r="BE215" s="36">
        <f t="shared" si="71"/>
        <v>25263936</v>
      </c>
      <c r="BF215" s="31">
        <f t="shared" si="76"/>
        <v>28295608.320000004</v>
      </c>
      <c r="BG215" s="35">
        <v>15256</v>
      </c>
      <c r="BH215" s="36">
        <v>1656</v>
      </c>
      <c r="BI215" s="36">
        <f t="shared" si="72"/>
        <v>25263936</v>
      </c>
      <c r="BJ215" s="31">
        <f t="shared" si="77"/>
        <v>28295608.320000004</v>
      </c>
      <c r="BK215" s="35">
        <v>15256</v>
      </c>
      <c r="BL215" s="36">
        <v>1656</v>
      </c>
      <c r="BM215" s="36">
        <f t="shared" si="73"/>
        <v>25263936</v>
      </c>
      <c r="BN215" s="31">
        <f t="shared" si="78"/>
        <v>28295608.320000004</v>
      </c>
      <c r="BO215" s="36"/>
      <c r="BP215" s="36"/>
      <c r="BQ215" s="36">
        <f t="shared" si="79"/>
        <v>0</v>
      </c>
      <c r="BR215" s="36">
        <f t="shared" si="80"/>
        <v>0</v>
      </c>
      <c r="BS215" s="36"/>
      <c r="BT215" s="36"/>
      <c r="BU215" s="36">
        <f t="shared" si="81"/>
        <v>0</v>
      </c>
      <c r="BV215" s="36">
        <f t="shared" si="82"/>
        <v>0</v>
      </c>
      <c r="BW215" s="36"/>
      <c r="BX215" s="36"/>
      <c r="BY215" s="36">
        <f t="shared" si="83"/>
        <v>0</v>
      </c>
      <c r="BZ215" s="36">
        <f t="shared" si="84"/>
        <v>0</v>
      </c>
      <c r="CA215" s="36"/>
      <c r="CB215" s="36"/>
      <c r="CC215" s="36">
        <f t="shared" si="85"/>
        <v>0</v>
      </c>
      <c r="CD215" s="36">
        <f t="shared" si="86"/>
        <v>0</v>
      </c>
      <c r="CE215" s="36"/>
      <c r="CF215" s="36"/>
      <c r="CG215" s="36">
        <f t="shared" si="87"/>
        <v>0</v>
      </c>
      <c r="CH215" s="36">
        <f t="shared" si="88"/>
        <v>0</v>
      </c>
      <c r="CI215" s="36"/>
      <c r="CJ215" s="36"/>
      <c r="CK215" s="36">
        <f t="shared" si="89"/>
        <v>0</v>
      </c>
      <c r="CL215" s="36">
        <f t="shared" si="90"/>
        <v>0</v>
      </c>
      <c r="CM215" s="36"/>
      <c r="CN215" s="36"/>
      <c r="CO215" s="36">
        <f t="shared" si="91"/>
        <v>0</v>
      </c>
      <c r="CP215" s="36">
        <f t="shared" si="92"/>
        <v>0</v>
      </c>
      <c r="CQ215" s="36"/>
      <c r="CR215" s="36"/>
      <c r="CS215" s="36">
        <f t="shared" si="93"/>
        <v>0</v>
      </c>
      <c r="CT215" s="36">
        <f t="shared" si="94"/>
        <v>0</v>
      </c>
      <c r="CU215" s="36"/>
      <c r="CV215" s="36"/>
      <c r="CW215" s="36">
        <f t="shared" si="95"/>
        <v>0</v>
      </c>
      <c r="CX215" s="36">
        <f t="shared" si="96"/>
        <v>0</v>
      </c>
      <c r="CY215" s="36"/>
      <c r="CZ215" s="36"/>
      <c r="DA215" s="36">
        <f t="shared" si="97"/>
        <v>0</v>
      </c>
      <c r="DB215" s="36">
        <f t="shared" si="98"/>
        <v>0</v>
      </c>
      <c r="DC215" s="36"/>
      <c r="DD215" s="36"/>
      <c r="DE215" s="36">
        <f t="shared" si="99"/>
        <v>0</v>
      </c>
      <c r="DF215" s="36">
        <f t="shared" si="100"/>
        <v>0</v>
      </c>
      <c r="DG215" s="36"/>
      <c r="DH215" s="36"/>
      <c r="DI215" s="36">
        <f t="shared" si="101"/>
        <v>0</v>
      </c>
      <c r="DJ215" s="36">
        <f t="shared" si="102"/>
        <v>0</v>
      </c>
      <c r="DK215" s="36"/>
      <c r="DL215" s="36"/>
      <c r="DM215" s="36">
        <f t="shared" si="103"/>
        <v>0</v>
      </c>
      <c r="DN215" s="36">
        <f t="shared" si="104"/>
        <v>0</v>
      </c>
      <c r="DO215" s="36"/>
      <c r="DP215" s="36"/>
      <c r="DQ215" s="36">
        <f t="shared" si="105"/>
        <v>0</v>
      </c>
      <c r="DR215" s="36">
        <f t="shared" si="106"/>
        <v>0</v>
      </c>
      <c r="DS215" s="36"/>
      <c r="DT215" s="36"/>
      <c r="DU215" s="36">
        <f t="shared" si="107"/>
        <v>0</v>
      </c>
      <c r="DV215" s="36">
        <f t="shared" si="108"/>
        <v>0</v>
      </c>
      <c r="DW215" s="36"/>
      <c r="DX215" s="36"/>
      <c r="DY215" s="36">
        <f t="shared" si="109"/>
        <v>0</v>
      </c>
      <c r="DZ215" s="36">
        <f t="shared" si="110"/>
        <v>0</v>
      </c>
      <c r="EA215" s="36"/>
      <c r="EB215" s="36"/>
      <c r="EC215" s="36">
        <f t="shared" si="111"/>
        <v>0</v>
      </c>
      <c r="ED215" s="36">
        <f t="shared" si="112"/>
        <v>0</v>
      </c>
      <c r="EE215" s="31">
        <f t="shared" si="114"/>
        <v>144932</v>
      </c>
      <c r="EF215" s="31">
        <v>0</v>
      </c>
      <c r="EG215" s="31">
        <v>0</v>
      </c>
      <c r="EH215" s="57" t="s">
        <v>1534</v>
      </c>
      <c r="EI215" s="45" t="s">
        <v>2067</v>
      </c>
      <c r="EJ215" s="57" t="s">
        <v>2068</v>
      </c>
      <c r="EK215" s="45"/>
      <c r="EL215" s="45"/>
      <c r="EM215" s="45"/>
      <c r="EN215" s="45"/>
      <c r="EO215" s="45"/>
      <c r="EP215" s="45"/>
      <c r="EQ215" s="45"/>
      <c r="ER215" s="45"/>
      <c r="ES215" s="45"/>
    </row>
    <row r="216" spans="1:149" ht="19.5" customHeight="1">
      <c r="A216" s="28"/>
      <c r="B216" s="45" t="s">
        <v>2100</v>
      </c>
      <c r="C216" s="63"/>
      <c r="D216" s="33" t="s">
        <v>1972</v>
      </c>
      <c r="E216" s="63" t="s">
        <v>1926</v>
      </c>
      <c r="F216" s="63" t="s">
        <v>1927</v>
      </c>
      <c r="G216" s="63" t="s">
        <v>1927</v>
      </c>
      <c r="H216" s="63" t="s">
        <v>857</v>
      </c>
      <c r="I216" s="63"/>
      <c r="J216" s="63"/>
      <c r="K216" s="63">
        <v>100</v>
      </c>
      <c r="L216" s="63">
        <v>710000000</v>
      </c>
      <c r="M216" s="63" t="s">
        <v>1750</v>
      </c>
      <c r="N216" s="63" t="s">
        <v>1918</v>
      </c>
      <c r="O216" s="63" t="s">
        <v>359</v>
      </c>
      <c r="P216" s="63">
        <v>430000000</v>
      </c>
      <c r="Q216" s="63" t="s">
        <v>1973</v>
      </c>
      <c r="R216" s="63"/>
      <c r="S216" s="63" t="s">
        <v>1929</v>
      </c>
      <c r="T216" s="63"/>
      <c r="U216" s="63"/>
      <c r="V216" s="63">
        <v>0</v>
      </c>
      <c r="W216" s="63">
        <v>0</v>
      </c>
      <c r="X216" s="63">
        <v>100</v>
      </c>
      <c r="Y216" s="63" t="s">
        <v>1930</v>
      </c>
      <c r="Z216" s="63" t="s">
        <v>888</v>
      </c>
      <c r="AA216" s="35">
        <v>3687</v>
      </c>
      <c r="AB216" s="36">
        <v>1656</v>
      </c>
      <c r="AC216" s="36">
        <f t="shared" si="59"/>
        <v>6105672</v>
      </c>
      <c r="AD216" s="31">
        <f t="shared" si="60"/>
        <v>6838352.640000001</v>
      </c>
      <c r="AE216" s="35">
        <v>7374</v>
      </c>
      <c r="AF216" s="36">
        <v>1656</v>
      </c>
      <c r="AG216" s="36">
        <f t="shared" si="61"/>
        <v>12211344</v>
      </c>
      <c r="AH216" s="31">
        <f t="shared" si="65"/>
        <v>13676705.280000001</v>
      </c>
      <c r="AI216" s="35">
        <v>7374</v>
      </c>
      <c r="AJ216" s="36">
        <v>1656</v>
      </c>
      <c r="AK216" s="36">
        <f t="shared" si="62"/>
        <v>12211344</v>
      </c>
      <c r="AL216" s="31">
        <f t="shared" si="66"/>
        <v>13676705.280000001</v>
      </c>
      <c r="AM216" s="35">
        <v>7374</v>
      </c>
      <c r="AN216" s="36">
        <v>1656</v>
      </c>
      <c r="AO216" s="36">
        <f t="shared" si="63"/>
        <v>12211344</v>
      </c>
      <c r="AP216" s="31">
        <f t="shared" si="67"/>
        <v>13676705.280000001</v>
      </c>
      <c r="AQ216" s="35">
        <v>7374</v>
      </c>
      <c r="AR216" s="36">
        <v>1656</v>
      </c>
      <c r="AS216" s="36">
        <f t="shared" si="64"/>
        <v>12211344</v>
      </c>
      <c r="AT216" s="31">
        <f t="shared" si="68"/>
        <v>13676705.280000001</v>
      </c>
      <c r="AU216" s="35">
        <v>7374</v>
      </c>
      <c r="AV216" s="36">
        <v>1656</v>
      </c>
      <c r="AW216" s="36">
        <f t="shared" si="69"/>
        <v>12211344</v>
      </c>
      <c r="AX216" s="31">
        <f t="shared" si="74"/>
        <v>13676705.280000001</v>
      </c>
      <c r="AY216" s="35">
        <v>7374</v>
      </c>
      <c r="AZ216" s="36">
        <v>1656</v>
      </c>
      <c r="BA216" s="36">
        <f t="shared" si="70"/>
        <v>12211344</v>
      </c>
      <c r="BB216" s="31">
        <f t="shared" si="75"/>
        <v>13676705.280000001</v>
      </c>
      <c r="BC216" s="35">
        <v>7374</v>
      </c>
      <c r="BD216" s="36">
        <v>1656</v>
      </c>
      <c r="BE216" s="36">
        <f t="shared" si="71"/>
        <v>12211344</v>
      </c>
      <c r="BF216" s="31">
        <f t="shared" si="76"/>
        <v>13676705.280000001</v>
      </c>
      <c r="BG216" s="35">
        <v>7374</v>
      </c>
      <c r="BH216" s="36">
        <v>1656</v>
      </c>
      <c r="BI216" s="36">
        <f t="shared" si="72"/>
        <v>12211344</v>
      </c>
      <c r="BJ216" s="31">
        <f t="shared" si="77"/>
        <v>13676705.280000001</v>
      </c>
      <c r="BK216" s="35">
        <v>7374</v>
      </c>
      <c r="BL216" s="36">
        <v>1656</v>
      </c>
      <c r="BM216" s="36">
        <f t="shared" si="73"/>
        <v>12211344</v>
      </c>
      <c r="BN216" s="31">
        <f t="shared" si="78"/>
        <v>13676705.280000001</v>
      </c>
      <c r="BO216" s="36"/>
      <c r="BP216" s="36"/>
      <c r="BQ216" s="36">
        <f t="shared" si="79"/>
        <v>0</v>
      </c>
      <c r="BR216" s="36">
        <f t="shared" si="80"/>
        <v>0</v>
      </c>
      <c r="BS216" s="36"/>
      <c r="BT216" s="36"/>
      <c r="BU216" s="36">
        <f t="shared" si="81"/>
        <v>0</v>
      </c>
      <c r="BV216" s="36">
        <f t="shared" si="82"/>
        <v>0</v>
      </c>
      <c r="BW216" s="36"/>
      <c r="BX216" s="36"/>
      <c r="BY216" s="36">
        <f t="shared" si="83"/>
        <v>0</v>
      </c>
      <c r="BZ216" s="36">
        <f t="shared" si="84"/>
        <v>0</v>
      </c>
      <c r="CA216" s="36"/>
      <c r="CB216" s="36"/>
      <c r="CC216" s="36">
        <f t="shared" si="85"/>
        <v>0</v>
      </c>
      <c r="CD216" s="36">
        <f t="shared" si="86"/>
        <v>0</v>
      </c>
      <c r="CE216" s="36"/>
      <c r="CF216" s="36"/>
      <c r="CG216" s="36">
        <f t="shared" si="87"/>
        <v>0</v>
      </c>
      <c r="CH216" s="36">
        <f t="shared" si="88"/>
        <v>0</v>
      </c>
      <c r="CI216" s="36"/>
      <c r="CJ216" s="36"/>
      <c r="CK216" s="36">
        <f t="shared" si="89"/>
        <v>0</v>
      </c>
      <c r="CL216" s="36">
        <f t="shared" si="90"/>
        <v>0</v>
      </c>
      <c r="CM216" s="36"/>
      <c r="CN216" s="36"/>
      <c r="CO216" s="36">
        <f t="shared" si="91"/>
        <v>0</v>
      </c>
      <c r="CP216" s="36">
        <f t="shared" si="92"/>
        <v>0</v>
      </c>
      <c r="CQ216" s="36"/>
      <c r="CR216" s="36"/>
      <c r="CS216" s="36">
        <f t="shared" si="93"/>
        <v>0</v>
      </c>
      <c r="CT216" s="36">
        <f t="shared" si="94"/>
        <v>0</v>
      </c>
      <c r="CU216" s="36"/>
      <c r="CV216" s="36"/>
      <c r="CW216" s="36">
        <f t="shared" si="95"/>
        <v>0</v>
      </c>
      <c r="CX216" s="36">
        <f t="shared" si="96"/>
        <v>0</v>
      </c>
      <c r="CY216" s="36"/>
      <c r="CZ216" s="36"/>
      <c r="DA216" s="36">
        <f t="shared" si="97"/>
        <v>0</v>
      </c>
      <c r="DB216" s="36">
        <f t="shared" si="98"/>
        <v>0</v>
      </c>
      <c r="DC216" s="36"/>
      <c r="DD216" s="36"/>
      <c r="DE216" s="36">
        <f t="shared" si="99"/>
        <v>0</v>
      </c>
      <c r="DF216" s="36">
        <f t="shared" si="100"/>
        <v>0</v>
      </c>
      <c r="DG216" s="36"/>
      <c r="DH216" s="36"/>
      <c r="DI216" s="36">
        <f t="shared" si="101"/>
        <v>0</v>
      </c>
      <c r="DJ216" s="36">
        <f t="shared" si="102"/>
        <v>0</v>
      </c>
      <c r="DK216" s="36"/>
      <c r="DL216" s="36"/>
      <c r="DM216" s="36">
        <f t="shared" si="103"/>
        <v>0</v>
      </c>
      <c r="DN216" s="36">
        <f t="shared" si="104"/>
        <v>0</v>
      </c>
      <c r="DO216" s="36"/>
      <c r="DP216" s="36"/>
      <c r="DQ216" s="36">
        <f t="shared" si="105"/>
        <v>0</v>
      </c>
      <c r="DR216" s="36">
        <f t="shared" si="106"/>
        <v>0</v>
      </c>
      <c r="DS216" s="36"/>
      <c r="DT216" s="36"/>
      <c r="DU216" s="36">
        <f t="shared" si="107"/>
        <v>0</v>
      </c>
      <c r="DV216" s="36">
        <f t="shared" si="108"/>
        <v>0</v>
      </c>
      <c r="DW216" s="36"/>
      <c r="DX216" s="36"/>
      <c r="DY216" s="36">
        <f t="shared" si="109"/>
        <v>0</v>
      </c>
      <c r="DZ216" s="36">
        <f t="shared" si="110"/>
        <v>0</v>
      </c>
      <c r="EA216" s="36"/>
      <c r="EB216" s="36"/>
      <c r="EC216" s="36">
        <f t="shared" si="111"/>
        <v>0</v>
      </c>
      <c r="ED216" s="36">
        <f t="shared" si="112"/>
        <v>0</v>
      </c>
      <c r="EE216" s="31">
        <f t="shared" si="114"/>
        <v>70053</v>
      </c>
      <c r="EF216" s="31">
        <v>0</v>
      </c>
      <c r="EG216" s="31">
        <v>0</v>
      </c>
      <c r="EH216" s="57" t="s">
        <v>1534</v>
      </c>
      <c r="EI216" s="45" t="s">
        <v>2067</v>
      </c>
      <c r="EJ216" s="57" t="s">
        <v>2068</v>
      </c>
      <c r="EK216" s="45"/>
      <c r="EL216" s="45"/>
      <c r="EM216" s="45"/>
      <c r="EN216" s="45"/>
      <c r="EO216" s="45"/>
      <c r="EP216" s="45"/>
      <c r="EQ216" s="45"/>
      <c r="ER216" s="45"/>
      <c r="ES216" s="45"/>
    </row>
    <row r="217" spans="1:149" ht="19.5" customHeight="1">
      <c r="A217" s="28"/>
      <c r="B217" s="45" t="s">
        <v>2100</v>
      </c>
      <c r="C217" s="63"/>
      <c r="D217" s="33" t="s">
        <v>1974</v>
      </c>
      <c r="E217" s="63" t="s">
        <v>1926</v>
      </c>
      <c r="F217" s="63" t="s">
        <v>1927</v>
      </c>
      <c r="G217" s="63" t="s">
        <v>1927</v>
      </c>
      <c r="H217" s="63" t="s">
        <v>857</v>
      </c>
      <c r="I217" s="63"/>
      <c r="J217" s="63"/>
      <c r="K217" s="63">
        <v>100</v>
      </c>
      <c r="L217" s="63">
        <v>710000000</v>
      </c>
      <c r="M217" s="63" t="s">
        <v>1750</v>
      </c>
      <c r="N217" s="63" t="s">
        <v>1918</v>
      </c>
      <c r="O217" s="63" t="s">
        <v>359</v>
      </c>
      <c r="P217" s="27">
        <v>510000000</v>
      </c>
      <c r="Q217" s="63" t="s">
        <v>1975</v>
      </c>
      <c r="R217" s="63"/>
      <c r="S217" s="63" t="s">
        <v>1929</v>
      </c>
      <c r="T217" s="63"/>
      <c r="U217" s="63"/>
      <c r="V217" s="63">
        <v>0</v>
      </c>
      <c r="W217" s="63">
        <v>0</v>
      </c>
      <c r="X217" s="63">
        <v>100</v>
      </c>
      <c r="Y217" s="63" t="s">
        <v>1930</v>
      </c>
      <c r="Z217" s="63" t="s">
        <v>888</v>
      </c>
      <c r="AA217" s="35">
        <v>15000</v>
      </c>
      <c r="AB217" s="36">
        <v>1376</v>
      </c>
      <c r="AC217" s="36">
        <f t="shared" si="59"/>
        <v>20640000</v>
      </c>
      <c r="AD217" s="31">
        <f t="shared" si="60"/>
        <v>23116800.000000004</v>
      </c>
      <c r="AE217" s="35">
        <v>30000</v>
      </c>
      <c r="AF217" s="36">
        <v>1376</v>
      </c>
      <c r="AG217" s="36">
        <f t="shared" si="61"/>
        <v>41280000</v>
      </c>
      <c r="AH217" s="31">
        <f t="shared" si="65"/>
        <v>46233600.00000001</v>
      </c>
      <c r="AI217" s="35">
        <v>30000</v>
      </c>
      <c r="AJ217" s="36">
        <v>1376</v>
      </c>
      <c r="AK217" s="36">
        <f t="shared" si="62"/>
        <v>41280000</v>
      </c>
      <c r="AL217" s="31">
        <f t="shared" si="66"/>
        <v>46233600.00000001</v>
      </c>
      <c r="AM217" s="35">
        <v>30000</v>
      </c>
      <c r="AN217" s="36">
        <v>1376</v>
      </c>
      <c r="AO217" s="36">
        <f t="shared" si="63"/>
        <v>41280000</v>
      </c>
      <c r="AP217" s="31">
        <f t="shared" si="67"/>
        <v>46233600.00000001</v>
      </c>
      <c r="AQ217" s="35">
        <v>30000</v>
      </c>
      <c r="AR217" s="36">
        <v>1376</v>
      </c>
      <c r="AS217" s="36">
        <f t="shared" si="64"/>
        <v>41280000</v>
      </c>
      <c r="AT217" s="31">
        <f t="shared" si="68"/>
        <v>46233600.00000001</v>
      </c>
      <c r="AU217" s="35">
        <v>30000</v>
      </c>
      <c r="AV217" s="36">
        <v>1376</v>
      </c>
      <c r="AW217" s="36">
        <f t="shared" si="69"/>
        <v>41280000</v>
      </c>
      <c r="AX217" s="31">
        <f t="shared" si="74"/>
        <v>46233600.00000001</v>
      </c>
      <c r="AY217" s="35">
        <v>30000</v>
      </c>
      <c r="AZ217" s="36">
        <v>1376</v>
      </c>
      <c r="BA217" s="36">
        <f t="shared" si="70"/>
        <v>41280000</v>
      </c>
      <c r="BB217" s="31">
        <f t="shared" si="75"/>
        <v>46233600.00000001</v>
      </c>
      <c r="BC217" s="35">
        <v>30000</v>
      </c>
      <c r="BD217" s="36">
        <v>1376</v>
      </c>
      <c r="BE217" s="36">
        <f t="shared" si="71"/>
        <v>41280000</v>
      </c>
      <c r="BF217" s="31">
        <f t="shared" si="76"/>
        <v>46233600.00000001</v>
      </c>
      <c r="BG217" s="35">
        <v>30000</v>
      </c>
      <c r="BH217" s="36">
        <v>1376</v>
      </c>
      <c r="BI217" s="36">
        <f t="shared" si="72"/>
        <v>41280000</v>
      </c>
      <c r="BJ217" s="31">
        <f t="shared" si="77"/>
        <v>46233600.00000001</v>
      </c>
      <c r="BK217" s="35">
        <v>30000</v>
      </c>
      <c r="BL217" s="36">
        <v>1376</v>
      </c>
      <c r="BM217" s="36">
        <f t="shared" si="73"/>
        <v>41280000</v>
      </c>
      <c r="BN217" s="31">
        <f t="shared" si="78"/>
        <v>46233600.00000001</v>
      </c>
      <c r="BO217" s="36"/>
      <c r="BP217" s="36"/>
      <c r="BQ217" s="36">
        <f t="shared" si="79"/>
        <v>0</v>
      </c>
      <c r="BR217" s="36">
        <f t="shared" si="80"/>
        <v>0</v>
      </c>
      <c r="BS217" s="36"/>
      <c r="BT217" s="36"/>
      <c r="BU217" s="36">
        <f t="shared" si="81"/>
        <v>0</v>
      </c>
      <c r="BV217" s="36">
        <f t="shared" si="82"/>
        <v>0</v>
      </c>
      <c r="BW217" s="36"/>
      <c r="BX217" s="36"/>
      <c r="BY217" s="36">
        <f t="shared" si="83"/>
        <v>0</v>
      </c>
      <c r="BZ217" s="36">
        <f t="shared" si="84"/>
        <v>0</v>
      </c>
      <c r="CA217" s="36"/>
      <c r="CB217" s="36"/>
      <c r="CC217" s="36">
        <f t="shared" si="85"/>
        <v>0</v>
      </c>
      <c r="CD217" s="36">
        <f t="shared" si="86"/>
        <v>0</v>
      </c>
      <c r="CE217" s="36"/>
      <c r="CF217" s="36"/>
      <c r="CG217" s="36">
        <f t="shared" si="87"/>
        <v>0</v>
      </c>
      <c r="CH217" s="36">
        <f t="shared" si="88"/>
        <v>0</v>
      </c>
      <c r="CI217" s="36"/>
      <c r="CJ217" s="36"/>
      <c r="CK217" s="36">
        <f t="shared" si="89"/>
        <v>0</v>
      </c>
      <c r="CL217" s="36">
        <f t="shared" si="90"/>
        <v>0</v>
      </c>
      <c r="CM217" s="36"/>
      <c r="CN217" s="36"/>
      <c r="CO217" s="36">
        <f t="shared" si="91"/>
        <v>0</v>
      </c>
      <c r="CP217" s="36">
        <f t="shared" si="92"/>
        <v>0</v>
      </c>
      <c r="CQ217" s="36"/>
      <c r="CR217" s="36"/>
      <c r="CS217" s="36">
        <f t="shared" si="93"/>
        <v>0</v>
      </c>
      <c r="CT217" s="36">
        <f t="shared" si="94"/>
        <v>0</v>
      </c>
      <c r="CU217" s="36"/>
      <c r="CV217" s="36"/>
      <c r="CW217" s="36">
        <f t="shared" si="95"/>
        <v>0</v>
      </c>
      <c r="CX217" s="36">
        <f t="shared" si="96"/>
        <v>0</v>
      </c>
      <c r="CY217" s="36"/>
      <c r="CZ217" s="36"/>
      <c r="DA217" s="36">
        <f t="shared" si="97"/>
        <v>0</v>
      </c>
      <c r="DB217" s="36">
        <f t="shared" si="98"/>
        <v>0</v>
      </c>
      <c r="DC217" s="36"/>
      <c r="DD217" s="36"/>
      <c r="DE217" s="36">
        <f t="shared" si="99"/>
        <v>0</v>
      </c>
      <c r="DF217" s="36">
        <f t="shared" si="100"/>
        <v>0</v>
      </c>
      <c r="DG217" s="36"/>
      <c r="DH217" s="36"/>
      <c r="DI217" s="36">
        <f t="shared" si="101"/>
        <v>0</v>
      </c>
      <c r="DJ217" s="36">
        <f t="shared" si="102"/>
        <v>0</v>
      </c>
      <c r="DK217" s="36"/>
      <c r="DL217" s="36"/>
      <c r="DM217" s="36">
        <f t="shared" si="103"/>
        <v>0</v>
      </c>
      <c r="DN217" s="36">
        <f t="shared" si="104"/>
        <v>0</v>
      </c>
      <c r="DO217" s="36"/>
      <c r="DP217" s="36"/>
      <c r="DQ217" s="36">
        <f t="shared" si="105"/>
        <v>0</v>
      </c>
      <c r="DR217" s="36">
        <f t="shared" si="106"/>
        <v>0</v>
      </c>
      <c r="DS217" s="36"/>
      <c r="DT217" s="36"/>
      <c r="DU217" s="36">
        <f t="shared" si="107"/>
        <v>0</v>
      </c>
      <c r="DV217" s="36">
        <f t="shared" si="108"/>
        <v>0</v>
      </c>
      <c r="DW217" s="36"/>
      <c r="DX217" s="36"/>
      <c r="DY217" s="36">
        <f t="shared" si="109"/>
        <v>0</v>
      </c>
      <c r="DZ217" s="36">
        <f t="shared" si="110"/>
        <v>0</v>
      </c>
      <c r="EA217" s="36"/>
      <c r="EB217" s="36"/>
      <c r="EC217" s="36">
        <f t="shared" si="111"/>
        <v>0</v>
      </c>
      <c r="ED217" s="36">
        <f t="shared" si="112"/>
        <v>0</v>
      </c>
      <c r="EE217" s="31">
        <f t="shared" si="114"/>
        <v>285000</v>
      </c>
      <c r="EF217" s="31">
        <v>0</v>
      </c>
      <c r="EG217" s="31">
        <v>0</v>
      </c>
      <c r="EH217" s="57" t="s">
        <v>1534</v>
      </c>
      <c r="EI217" s="45" t="s">
        <v>2067</v>
      </c>
      <c r="EJ217" s="57" t="s">
        <v>2068</v>
      </c>
      <c r="EK217" s="45"/>
      <c r="EL217" s="45"/>
      <c r="EM217" s="45"/>
      <c r="EN217" s="45"/>
      <c r="EO217" s="45"/>
      <c r="EP217" s="45"/>
      <c r="EQ217" s="45"/>
      <c r="ER217" s="45"/>
      <c r="ES217" s="45"/>
    </row>
    <row r="218" spans="1:149" ht="19.5" customHeight="1">
      <c r="A218" s="28"/>
      <c r="B218" s="45" t="s">
        <v>2100</v>
      </c>
      <c r="C218" s="63"/>
      <c r="D218" s="33" t="s">
        <v>1976</v>
      </c>
      <c r="E218" s="63" t="s">
        <v>1926</v>
      </c>
      <c r="F218" s="63" t="s">
        <v>1927</v>
      </c>
      <c r="G218" s="63" t="s">
        <v>1927</v>
      </c>
      <c r="H218" s="63" t="s">
        <v>857</v>
      </c>
      <c r="I218" s="63"/>
      <c r="J218" s="63"/>
      <c r="K218" s="63">
        <v>100</v>
      </c>
      <c r="L218" s="63">
        <v>710000000</v>
      </c>
      <c r="M218" s="63" t="s">
        <v>1750</v>
      </c>
      <c r="N218" s="63" t="s">
        <v>1918</v>
      </c>
      <c r="O218" s="63" t="s">
        <v>359</v>
      </c>
      <c r="P218" s="63">
        <v>510000000</v>
      </c>
      <c r="Q218" s="63" t="s">
        <v>1977</v>
      </c>
      <c r="R218" s="63"/>
      <c r="S218" s="63" t="s">
        <v>1929</v>
      </c>
      <c r="T218" s="63"/>
      <c r="U218" s="63"/>
      <c r="V218" s="63">
        <v>0</v>
      </c>
      <c r="W218" s="63">
        <v>0</v>
      </c>
      <c r="X218" s="63">
        <v>100</v>
      </c>
      <c r="Y218" s="63" t="s">
        <v>1930</v>
      </c>
      <c r="Z218" s="63" t="s">
        <v>888</v>
      </c>
      <c r="AA218" s="35">
        <v>1000</v>
      </c>
      <c r="AB218" s="36">
        <v>1376</v>
      </c>
      <c r="AC218" s="36">
        <f t="shared" si="59"/>
        <v>1376000</v>
      </c>
      <c r="AD218" s="31">
        <f t="shared" si="60"/>
        <v>1541120.0000000002</v>
      </c>
      <c r="AE218" s="35">
        <v>2000</v>
      </c>
      <c r="AF218" s="36">
        <v>1376</v>
      </c>
      <c r="AG218" s="36">
        <f t="shared" si="61"/>
        <v>2752000</v>
      </c>
      <c r="AH218" s="31">
        <f t="shared" si="65"/>
        <v>3082240.0000000005</v>
      </c>
      <c r="AI218" s="35">
        <v>2000</v>
      </c>
      <c r="AJ218" s="36">
        <v>1376</v>
      </c>
      <c r="AK218" s="36">
        <f t="shared" si="62"/>
        <v>2752000</v>
      </c>
      <c r="AL218" s="31">
        <f t="shared" si="66"/>
        <v>3082240.0000000005</v>
      </c>
      <c r="AM218" s="35">
        <v>2000</v>
      </c>
      <c r="AN218" s="36">
        <v>1376</v>
      </c>
      <c r="AO218" s="36">
        <f t="shared" si="63"/>
        <v>2752000</v>
      </c>
      <c r="AP218" s="31">
        <f t="shared" si="67"/>
        <v>3082240.0000000005</v>
      </c>
      <c r="AQ218" s="35">
        <v>2000</v>
      </c>
      <c r="AR218" s="36">
        <v>1376</v>
      </c>
      <c r="AS218" s="36">
        <f t="shared" si="64"/>
        <v>2752000</v>
      </c>
      <c r="AT218" s="31">
        <f t="shared" si="68"/>
        <v>3082240.0000000005</v>
      </c>
      <c r="AU218" s="35">
        <v>2000</v>
      </c>
      <c r="AV218" s="36">
        <v>1376</v>
      </c>
      <c r="AW218" s="36">
        <f t="shared" si="69"/>
        <v>2752000</v>
      </c>
      <c r="AX218" s="31">
        <f t="shared" si="74"/>
        <v>3082240.0000000005</v>
      </c>
      <c r="AY218" s="35">
        <v>2000</v>
      </c>
      <c r="AZ218" s="36">
        <v>1376</v>
      </c>
      <c r="BA218" s="36">
        <f t="shared" si="70"/>
        <v>2752000</v>
      </c>
      <c r="BB218" s="31">
        <f t="shared" si="75"/>
        <v>3082240.0000000005</v>
      </c>
      <c r="BC218" s="35">
        <v>2000</v>
      </c>
      <c r="BD218" s="36">
        <v>1376</v>
      </c>
      <c r="BE218" s="36">
        <f t="shared" si="71"/>
        <v>2752000</v>
      </c>
      <c r="BF218" s="31">
        <f t="shared" si="76"/>
        <v>3082240.0000000005</v>
      </c>
      <c r="BG218" s="35">
        <v>2000</v>
      </c>
      <c r="BH218" s="36">
        <v>1376</v>
      </c>
      <c r="BI218" s="36">
        <f t="shared" si="72"/>
        <v>2752000</v>
      </c>
      <c r="BJ218" s="31">
        <f t="shared" si="77"/>
        <v>3082240.0000000005</v>
      </c>
      <c r="BK218" s="35">
        <v>2000</v>
      </c>
      <c r="BL218" s="36">
        <v>1376</v>
      </c>
      <c r="BM218" s="36">
        <f t="shared" si="73"/>
        <v>2752000</v>
      </c>
      <c r="BN218" s="31">
        <f t="shared" si="78"/>
        <v>3082240.0000000005</v>
      </c>
      <c r="BO218" s="36"/>
      <c r="BP218" s="36"/>
      <c r="BQ218" s="36">
        <f t="shared" si="79"/>
        <v>0</v>
      </c>
      <c r="BR218" s="36">
        <f t="shared" si="80"/>
        <v>0</v>
      </c>
      <c r="BS218" s="36"/>
      <c r="BT218" s="36"/>
      <c r="BU218" s="36">
        <f t="shared" si="81"/>
        <v>0</v>
      </c>
      <c r="BV218" s="36">
        <f t="shared" si="82"/>
        <v>0</v>
      </c>
      <c r="BW218" s="36"/>
      <c r="BX218" s="36"/>
      <c r="BY218" s="36">
        <f t="shared" si="83"/>
        <v>0</v>
      </c>
      <c r="BZ218" s="36">
        <f t="shared" si="84"/>
        <v>0</v>
      </c>
      <c r="CA218" s="36"/>
      <c r="CB218" s="36"/>
      <c r="CC218" s="36">
        <f t="shared" si="85"/>
        <v>0</v>
      </c>
      <c r="CD218" s="36">
        <f t="shared" si="86"/>
        <v>0</v>
      </c>
      <c r="CE218" s="36"/>
      <c r="CF218" s="36"/>
      <c r="CG218" s="36">
        <f t="shared" si="87"/>
        <v>0</v>
      </c>
      <c r="CH218" s="36">
        <f t="shared" si="88"/>
        <v>0</v>
      </c>
      <c r="CI218" s="36"/>
      <c r="CJ218" s="36"/>
      <c r="CK218" s="36">
        <f t="shared" si="89"/>
        <v>0</v>
      </c>
      <c r="CL218" s="36">
        <f t="shared" si="90"/>
        <v>0</v>
      </c>
      <c r="CM218" s="36"/>
      <c r="CN218" s="36"/>
      <c r="CO218" s="36">
        <f t="shared" si="91"/>
        <v>0</v>
      </c>
      <c r="CP218" s="36">
        <f t="shared" si="92"/>
        <v>0</v>
      </c>
      <c r="CQ218" s="36"/>
      <c r="CR218" s="36"/>
      <c r="CS218" s="36">
        <f t="shared" si="93"/>
        <v>0</v>
      </c>
      <c r="CT218" s="36">
        <f t="shared" si="94"/>
        <v>0</v>
      </c>
      <c r="CU218" s="36"/>
      <c r="CV218" s="36"/>
      <c r="CW218" s="36">
        <f t="shared" si="95"/>
        <v>0</v>
      </c>
      <c r="CX218" s="36">
        <f t="shared" si="96"/>
        <v>0</v>
      </c>
      <c r="CY218" s="36"/>
      <c r="CZ218" s="36"/>
      <c r="DA218" s="36">
        <f t="shared" si="97"/>
        <v>0</v>
      </c>
      <c r="DB218" s="36">
        <f t="shared" si="98"/>
        <v>0</v>
      </c>
      <c r="DC218" s="36"/>
      <c r="DD218" s="36"/>
      <c r="DE218" s="36">
        <f t="shared" si="99"/>
        <v>0</v>
      </c>
      <c r="DF218" s="36">
        <f t="shared" si="100"/>
        <v>0</v>
      </c>
      <c r="DG218" s="36"/>
      <c r="DH218" s="36"/>
      <c r="DI218" s="36">
        <f t="shared" si="101"/>
        <v>0</v>
      </c>
      <c r="DJ218" s="36">
        <f t="shared" si="102"/>
        <v>0</v>
      </c>
      <c r="DK218" s="36"/>
      <c r="DL218" s="36"/>
      <c r="DM218" s="36">
        <f t="shared" si="103"/>
        <v>0</v>
      </c>
      <c r="DN218" s="36">
        <f t="shared" si="104"/>
        <v>0</v>
      </c>
      <c r="DO218" s="36"/>
      <c r="DP218" s="36"/>
      <c r="DQ218" s="36">
        <f t="shared" si="105"/>
        <v>0</v>
      </c>
      <c r="DR218" s="36">
        <f t="shared" si="106"/>
        <v>0</v>
      </c>
      <c r="DS218" s="36"/>
      <c r="DT218" s="36"/>
      <c r="DU218" s="36">
        <f t="shared" si="107"/>
        <v>0</v>
      </c>
      <c r="DV218" s="36">
        <f t="shared" si="108"/>
        <v>0</v>
      </c>
      <c r="DW218" s="36"/>
      <c r="DX218" s="36"/>
      <c r="DY218" s="36">
        <f t="shared" si="109"/>
        <v>0</v>
      </c>
      <c r="DZ218" s="36">
        <f t="shared" si="110"/>
        <v>0</v>
      </c>
      <c r="EA218" s="36"/>
      <c r="EB218" s="36"/>
      <c r="EC218" s="36">
        <f t="shared" si="111"/>
        <v>0</v>
      </c>
      <c r="ED218" s="36">
        <f t="shared" si="112"/>
        <v>0</v>
      </c>
      <c r="EE218" s="31">
        <f t="shared" si="114"/>
        <v>19000</v>
      </c>
      <c r="EF218" s="31">
        <v>0</v>
      </c>
      <c r="EG218" s="31">
        <v>0</v>
      </c>
      <c r="EH218" s="57" t="s">
        <v>1534</v>
      </c>
      <c r="EI218" s="45" t="s">
        <v>2067</v>
      </c>
      <c r="EJ218" s="57" t="s">
        <v>2068</v>
      </c>
      <c r="EK218" s="45"/>
      <c r="EL218" s="45"/>
      <c r="EM218" s="45"/>
      <c r="EN218" s="45"/>
      <c r="EO218" s="45"/>
      <c r="EP218" s="45"/>
      <c r="EQ218" s="45"/>
      <c r="ER218" s="45"/>
      <c r="ES218" s="45"/>
    </row>
    <row r="219" spans="1:149" ht="19.5" customHeight="1">
      <c r="A219" s="28"/>
      <c r="B219" s="45" t="s">
        <v>2100</v>
      </c>
      <c r="C219" s="63"/>
      <c r="D219" s="29" t="s">
        <v>1978</v>
      </c>
      <c r="E219" s="63" t="s">
        <v>1926</v>
      </c>
      <c r="F219" s="63" t="s">
        <v>1927</v>
      </c>
      <c r="G219" s="63" t="s">
        <v>1927</v>
      </c>
      <c r="H219" s="63" t="s">
        <v>857</v>
      </c>
      <c r="I219" s="63"/>
      <c r="J219" s="63"/>
      <c r="K219" s="63">
        <v>100</v>
      </c>
      <c r="L219" s="63">
        <v>710000000</v>
      </c>
      <c r="M219" s="63" t="s">
        <v>1750</v>
      </c>
      <c r="N219" s="63" t="s">
        <v>1918</v>
      </c>
      <c r="O219" s="63" t="s">
        <v>359</v>
      </c>
      <c r="P219" s="27">
        <v>510000000</v>
      </c>
      <c r="Q219" s="63" t="s">
        <v>1979</v>
      </c>
      <c r="R219" s="63"/>
      <c r="S219" s="63" t="s">
        <v>1929</v>
      </c>
      <c r="T219" s="63"/>
      <c r="U219" s="63"/>
      <c r="V219" s="63">
        <v>0</v>
      </c>
      <c r="W219" s="63">
        <v>0</v>
      </c>
      <c r="X219" s="63">
        <v>100</v>
      </c>
      <c r="Y219" s="63" t="s">
        <v>1930</v>
      </c>
      <c r="Z219" s="63" t="s">
        <v>888</v>
      </c>
      <c r="AA219" s="35">
        <v>3500</v>
      </c>
      <c r="AB219" s="36">
        <v>1376</v>
      </c>
      <c r="AC219" s="36">
        <f t="shared" si="59"/>
        <v>4816000</v>
      </c>
      <c r="AD219" s="31">
        <f t="shared" si="60"/>
        <v>5393920.000000001</v>
      </c>
      <c r="AE219" s="35">
        <v>7000</v>
      </c>
      <c r="AF219" s="36">
        <v>1376</v>
      </c>
      <c r="AG219" s="36">
        <f t="shared" si="61"/>
        <v>9632000</v>
      </c>
      <c r="AH219" s="31">
        <f t="shared" si="65"/>
        <v>10787840.000000002</v>
      </c>
      <c r="AI219" s="35">
        <v>7000</v>
      </c>
      <c r="AJ219" s="36">
        <v>1376</v>
      </c>
      <c r="AK219" s="36">
        <f t="shared" si="62"/>
        <v>9632000</v>
      </c>
      <c r="AL219" s="31">
        <f t="shared" si="66"/>
        <v>10787840.000000002</v>
      </c>
      <c r="AM219" s="35">
        <v>7000</v>
      </c>
      <c r="AN219" s="36">
        <v>1376</v>
      </c>
      <c r="AO219" s="36">
        <f t="shared" si="63"/>
        <v>9632000</v>
      </c>
      <c r="AP219" s="31">
        <f t="shared" si="67"/>
        <v>10787840.000000002</v>
      </c>
      <c r="AQ219" s="35">
        <v>7000</v>
      </c>
      <c r="AR219" s="36">
        <v>1376</v>
      </c>
      <c r="AS219" s="36">
        <f t="shared" si="64"/>
        <v>9632000</v>
      </c>
      <c r="AT219" s="31">
        <f t="shared" si="68"/>
        <v>10787840.000000002</v>
      </c>
      <c r="AU219" s="35">
        <v>7000</v>
      </c>
      <c r="AV219" s="36">
        <v>1376</v>
      </c>
      <c r="AW219" s="36">
        <f t="shared" si="69"/>
        <v>9632000</v>
      </c>
      <c r="AX219" s="31">
        <f t="shared" si="74"/>
        <v>10787840.000000002</v>
      </c>
      <c r="AY219" s="35">
        <v>7000</v>
      </c>
      <c r="AZ219" s="36">
        <v>1376</v>
      </c>
      <c r="BA219" s="36">
        <f t="shared" si="70"/>
        <v>9632000</v>
      </c>
      <c r="BB219" s="31">
        <f t="shared" si="75"/>
        <v>10787840.000000002</v>
      </c>
      <c r="BC219" s="35">
        <v>7000</v>
      </c>
      <c r="BD219" s="36">
        <v>1376</v>
      </c>
      <c r="BE219" s="36">
        <f t="shared" si="71"/>
        <v>9632000</v>
      </c>
      <c r="BF219" s="31">
        <f t="shared" si="76"/>
        <v>10787840.000000002</v>
      </c>
      <c r="BG219" s="35">
        <v>7000</v>
      </c>
      <c r="BH219" s="36">
        <v>1376</v>
      </c>
      <c r="BI219" s="36">
        <f t="shared" si="72"/>
        <v>9632000</v>
      </c>
      <c r="BJ219" s="31">
        <f t="shared" si="77"/>
        <v>10787840.000000002</v>
      </c>
      <c r="BK219" s="35">
        <v>7000</v>
      </c>
      <c r="BL219" s="36">
        <v>1376</v>
      </c>
      <c r="BM219" s="36">
        <f t="shared" si="73"/>
        <v>9632000</v>
      </c>
      <c r="BN219" s="31">
        <f t="shared" si="78"/>
        <v>10787840.000000002</v>
      </c>
      <c r="BO219" s="36"/>
      <c r="BP219" s="36"/>
      <c r="BQ219" s="36">
        <f t="shared" si="79"/>
        <v>0</v>
      </c>
      <c r="BR219" s="36">
        <f t="shared" si="80"/>
        <v>0</v>
      </c>
      <c r="BS219" s="36"/>
      <c r="BT219" s="36"/>
      <c r="BU219" s="36">
        <f t="shared" si="81"/>
        <v>0</v>
      </c>
      <c r="BV219" s="36">
        <f t="shared" si="82"/>
        <v>0</v>
      </c>
      <c r="BW219" s="36"/>
      <c r="BX219" s="36"/>
      <c r="BY219" s="36">
        <f t="shared" si="83"/>
        <v>0</v>
      </c>
      <c r="BZ219" s="36">
        <f t="shared" si="84"/>
        <v>0</v>
      </c>
      <c r="CA219" s="36"/>
      <c r="CB219" s="36"/>
      <c r="CC219" s="36">
        <f t="shared" si="85"/>
        <v>0</v>
      </c>
      <c r="CD219" s="36">
        <f t="shared" si="86"/>
        <v>0</v>
      </c>
      <c r="CE219" s="36"/>
      <c r="CF219" s="36"/>
      <c r="CG219" s="36">
        <f t="shared" si="87"/>
        <v>0</v>
      </c>
      <c r="CH219" s="36">
        <f t="shared" si="88"/>
        <v>0</v>
      </c>
      <c r="CI219" s="36"/>
      <c r="CJ219" s="36"/>
      <c r="CK219" s="36">
        <f t="shared" si="89"/>
        <v>0</v>
      </c>
      <c r="CL219" s="36">
        <f t="shared" si="90"/>
        <v>0</v>
      </c>
      <c r="CM219" s="36"/>
      <c r="CN219" s="36"/>
      <c r="CO219" s="36">
        <f t="shared" si="91"/>
        <v>0</v>
      </c>
      <c r="CP219" s="36">
        <f t="shared" si="92"/>
        <v>0</v>
      </c>
      <c r="CQ219" s="36"/>
      <c r="CR219" s="36"/>
      <c r="CS219" s="36">
        <f t="shared" si="93"/>
        <v>0</v>
      </c>
      <c r="CT219" s="36">
        <f t="shared" si="94"/>
        <v>0</v>
      </c>
      <c r="CU219" s="36"/>
      <c r="CV219" s="36"/>
      <c r="CW219" s="36">
        <f t="shared" si="95"/>
        <v>0</v>
      </c>
      <c r="CX219" s="36">
        <f t="shared" si="96"/>
        <v>0</v>
      </c>
      <c r="CY219" s="36"/>
      <c r="CZ219" s="36"/>
      <c r="DA219" s="36">
        <f t="shared" si="97"/>
        <v>0</v>
      </c>
      <c r="DB219" s="36">
        <f t="shared" si="98"/>
        <v>0</v>
      </c>
      <c r="DC219" s="36"/>
      <c r="DD219" s="36"/>
      <c r="DE219" s="36">
        <f t="shared" si="99"/>
        <v>0</v>
      </c>
      <c r="DF219" s="36">
        <f t="shared" si="100"/>
        <v>0</v>
      </c>
      <c r="DG219" s="36"/>
      <c r="DH219" s="36"/>
      <c r="DI219" s="36">
        <f t="shared" si="101"/>
        <v>0</v>
      </c>
      <c r="DJ219" s="36">
        <f t="shared" si="102"/>
        <v>0</v>
      </c>
      <c r="DK219" s="36"/>
      <c r="DL219" s="36"/>
      <c r="DM219" s="36">
        <f t="shared" si="103"/>
        <v>0</v>
      </c>
      <c r="DN219" s="36">
        <f t="shared" si="104"/>
        <v>0</v>
      </c>
      <c r="DO219" s="36"/>
      <c r="DP219" s="36"/>
      <c r="DQ219" s="36">
        <f t="shared" si="105"/>
        <v>0</v>
      </c>
      <c r="DR219" s="36">
        <f t="shared" si="106"/>
        <v>0</v>
      </c>
      <c r="DS219" s="36"/>
      <c r="DT219" s="36"/>
      <c r="DU219" s="36">
        <f t="shared" si="107"/>
        <v>0</v>
      </c>
      <c r="DV219" s="36">
        <f t="shared" si="108"/>
        <v>0</v>
      </c>
      <c r="DW219" s="36"/>
      <c r="DX219" s="36"/>
      <c r="DY219" s="36">
        <f t="shared" si="109"/>
        <v>0</v>
      </c>
      <c r="DZ219" s="36">
        <f t="shared" si="110"/>
        <v>0</v>
      </c>
      <c r="EA219" s="36"/>
      <c r="EB219" s="36"/>
      <c r="EC219" s="36">
        <f t="shared" si="111"/>
        <v>0</v>
      </c>
      <c r="ED219" s="36">
        <f t="shared" si="112"/>
        <v>0</v>
      </c>
      <c r="EE219" s="31">
        <f t="shared" si="114"/>
        <v>66500</v>
      </c>
      <c r="EF219" s="31">
        <v>0</v>
      </c>
      <c r="EG219" s="31">
        <v>0</v>
      </c>
      <c r="EH219" s="57" t="s">
        <v>1534</v>
      </c>
      <c r="EI219" s="45" t="s">
        <v>2067</v>
      </c>
      <c r="EJ219" s="57" t="s">
        <v>2068</v>
      </c>
      <c r="EK219" s="45"/>
      <c r="EL219" s="45"/>
      <c r="EM219" s="45"/>
      <c r="EN219" s="45"/>
      <c r="EO219" s="45"/>
      <c r="EP219" s="45"/>
      <c r="EQ219" s="45"/>
      <c r="ER219" s="45"/>
      <c r="ES219" s="45"/>
    </row>
    <row r="220" spans="1:149" ht="19.5" customHeight="1">
      <c r="A220" s="28"/>
      <c r="B220" s="45" t="s">
        <v>2100</v>
      </c>
      <c r="C220" s="63"/>
      <c r="D220" s="33" t="s">
        <v>1980</v>
      </c>
      <c r="E220" s="63" t="s">
        <v>1926</v>
      </c>
      <c r="F220" s="63" t="s">
        <v>1927</v>
      </c>
      <c r="G220" s="63" t="s">
        <v>1927</v>
      </c>
      <c r="H220" s="63" t="s">
        <v>857</v>
      </c>
      <c r="I220" s="63"/>
      <c r="J220" s="63"/>
      <c r="K220" s="63">
        <v>100</v>
      </c>
      <c r="L220" s="63">
        <v>710000000</v>
      </c>
      <c r="M220" s="63" t="s">
        <v>1750</v>
      </c>
      <c r="N220" s="63" t="s">
        <v>1918</v>
      </c>
      <c r="O220" s="63" t="s">
        <v>359</v>
      </c>
      <c r="P220" s="63">
        <v>310000000</v>
      </c>
      <c r="Q220" s="63" t="s">
        <v>1981</v>
      </c>
      <c r="R220" s="63"/>
      <c r="S220" s="63" t="s">
        <v>1929</v>
      </c>
      <c r="T220" s="63"/>
      <c r="U220" s="63"/>
      <c r="V220" s="63">
        <v>0</v>
      </c>
      <c r="W220" s="63">
        <v>0</v>
      </c>
      <c r="X220" s="63">
        <v>100</v>
      </c>
      <c r="Y220" s="63" t="s">
        <v>1930</v>
      </c>
      <c r="Z220" s="63" t="s">
        <v>888</v>
      </c>
      <c r="AA220" s="35">
        <v>4074</v>
      </c>
      <c r="AB220" s="36">
        <v>1376</v>
      </c>
      <c r="AC220" s="36">
        <f t="shared" si="59"/>
        <v>5605824</v>
      </c>
      <c r="AD220" s="31">
        <f t="shared" si="60"/>
        <v>6278522.880000001</v>
      </c>
      <c r="AE220" s="35">
        <v>8148</v>
      </c>
      <c r="AF220" s="36">
        <v>1376</v>
      </c>
      <c r="AG220" s="36">
        <f t="shared" si="61"/>
        <v>11211648</v>
      </c>
      <c r="AH220" s="31">
        <f t="shared" si="65"/>
        <v>12557045.760000002</v>
      </c>
      <c r="AI220" s="35">
        <v>8148</v>
      </c>
      <c r="AJ220" s="36">
        <v>1376</v>
      </c>
      <c r="AK220" s="36">
        <f t="shared" si="62"/>
        <v>11211648</v>
      </c>
      <c r="AL220" s="31">
        <f t="shared" si="66"/>
        <v>12557045.760000002</v>
      </c>
      <c r="AM220" s="35">
        <v>8148</v>
      </c>
      <c r="AN220" s="36">
        <v>1376</v>
      </c>
      <c r="AO220" s="36">
        <f t="shared" si="63"/>
        <v>11211648</v>
      </c>
      <c r="AP220" s="31">
        <f t="shared" si="67"/>
        <v>12557045.760000002</v>
      </c>
      <c r="AQ220" s="35">
        <v>8148</v>
      </c>
      <c r="AR220" s="36">
        <v>1376</v>
      </c>
      <c r="AS220" s="36">
        <f t="shared" si="64"/>
        <v>11211648</v>
      </c>
      <c r="AT220" s="31">
        <f t="shared" si="68"/>
        <v>12557045.760000002</v>
      </c>
      <c r="AU220" s="35">
        <v>8148</v>
      </c>
      <c r="AV220" s="36">
        <v>1376</v>
      </c>
      <c r="AW220" s="36">
        <f t="shared" si="69"/>
        <v>11211648</v>
      </c>
      <c r="AX220" s="31">
        <f t="shared" si="74"/>
        <v>12557045.760000002</v>
      </c>
      <c r="AY220" s="35">
        <v>8148</v>
      </c>
      <c r="AZ220" s="36">
        <v>1376</v>
      </c>
      <c r="BA220" s="36">
        <f t="shared" si="70"/>
        <v>11211648</v>
      </c>
      <c r="BB220" s="31">
        <f t="shared" si="75"/>
        <v>12557045.760000002</v>
      </c>
      <c r="BC220" s="35">
        <v>8148</v>
      </c>
      <c r="BD220" s="36">
        <v>1376</v>
      </c>
      <c r="BE220" s="36">
        <f t="shared" si="71"/>
        <v>11211648</v>
      </c>
      <c r="BF220" s="31">
        <f t="shared" si="76"/>
        <v>12557045.760000002</v>
      </c>
      <c r="BG220" s="35">
        <v>8148</v>
      </c>
      <c r="BH220" s="36">
        <v>1376</v>
      </c>
      <c r="BI220" s="36">
        <f t="shared" si="72"/>
        <v>11211648</v>
      </c>
      <c r="BJ220" s="31">
        <f t="shared" si="77"/>
        <v>12557045.760000002</v>
      </c>
      <c r="BK220" s="35">
        <v>8148</v>
      </c>
      <c r="BL220" s="36">
        <v>1376</v>
      </c>
      <c r="BM220" s="36">
        <f t="shared" si="73"/>
        <v>11211648</v>
      </c>
      <c r="BN220" s="31">
        <f t="shared" si="78"/>
        <v>12557045.760000002</v>
      </c>
      <c r="BO220" s="36"/>
      <c r="BP220" s="36"/>
      <c r="BQ220" s="36">
        <f t="shared" si="79"/>
        <v>0</v>
      </c>
      <c r="BR220" s="36">
        <f t="shared" si="80"/>
        <v>0</v>
      </c>
      <c r="BS220" s="36"/>
      <c r="BT220" s="36"/>
      <c r="BU220" s="36">
        <f t="shared" si="81"/>
        <v>0</v>
      </c>
      <c r="BV220" s="36">
        <f t="shared" si="82"/>
        <v>0</v>
      </c>
      <c r="BW220" s="36"/>
      <c r="BX220" s="36"/>
      <c r="BY220" s="36">
        <f t="shared" si="83"/>
        <v>0</v>
      </c>
      <c r="BZ220" s="36">
        <f t="shared" si="84"/>
        <v>0</v>
      </c>
      <c r="CA220" s="36"/>
      <c r="CB220" s="36"/>
      <c r="CC220" s="36">
        <f t="shared" si="85"/>
        <v>0</v>
      </c>
      <c r="CD220" s="36">
        <f t="shared" si="86"/>
        <v>0</v>
      </c>
      <c r="CE220" s="36"/>
      <c r="CF220" s="36"/>
      <c r="CG220" s="36">
        <f t="shared" si="87"/>
        <v>0</v>
      </c>
      <c r="CH220" s="36">
        <f t="shared" si="88"/>
        <v>0</v>
      </c>
      <c r="CI220" s="36"/>
      <c r="CJ220" s="36"/>
      <c r="CK220" s="36">
        <f t="shared" si="89"/>
        <v>0</v>
      </c>
      <c r="CL220" s="36">
        <f t="shared" si="90"/>
        <v>0</v>
      </c>
      <c r="CM220" s="36"/>
      <c r="CN220" s="36"/>
      <c r="CO220" s="36">
        <f t="shared" si="91"/>
        <v>0</v>
      </c>
      <c r="CP220" s="36">
        <f t="shared" si="92"/>
        <v>0</v>
      </c>
      <c r="CQ220" s="36"/>
      <c r="CR220" s="36"/>
      <c r="CS220" s="36">
        <f t="shared" si="93"/>
        <v>0</v>
      </c>
      <c r="CT220" s="36">
        <f t="shared" si="94"/>
        <v>0</v>
      </c>
      <c r="CU220" s="36"/>
      <c r="CV220" s="36"/>
      <c r="CW220" s="36">
        <f t="shared" si="95"/>
        <v>0</v>
      </c>
      <c r="CX220" s="36">
        <f t="shared" si="96"/>
        <v>0</v>
      </c>
      <c r="CY220" s="36"/>
      <c r="CZ220" s="36"/>
      <c r="DA220" s="36">
        <f t="shared" si="97"/>
        <v>0</v>
      </c>
      <c r="DB220" s="36">
        <f t="shared" si="98"/>
        <v>0</v>
      </c>
      <c r="DC220" s="36"/>
      <c r="DD220" s="36"/>
      <c r="DE220" s="36">
        <f t="shared" si="99"/>
        <v>0</v>
      </c>
      <c r="DF220" s="36">
        <f t="shared" si="100"/>
        <v>0</v>
      </c>
      <c r="DG220" s="36"/>
      <c r="DH220" s="36"/>
      <c r="DI220" s="36">
        <f t="shared" si="101"/>
        <v>0</v>
      </c>
      <c r="DJ220" s="36">
        <f t="shared" si="102"/>
        <v>0</v>
      </c>
      <c r="DK220" s="36"/>
      <c r="DL220" s="36"/>
      <c r="DM220" s="36">
        <f t="shared" si="103"/>
        <v>0</v>
      </c>
      <c r="DN220" s="36">
        <f t="shared" si="104"/>
        <v>0</v>
      </c>
      <c r="DO220" s="36"/>
      <c r="DP220" s="36"/>
      <c r="DQ220" s="36">
        <f t="shared" si="105"/>
        <v>0</v>
      </c>
      <c r="DR220" s="36">
        <f t="shared" si="106"/>
        <v>0</v>
      </c>
      <c r="DS220" s="36"/>
      <c r="DT220" s="36"/>
      <c r="DU220" s="36">
        <f t="shared" si="107"/>
        <v>0</v>
      </c>
      <c r="DV220" s="36">
        <f t="shared" si="108"/>
        <v>0</v>
      </c>
      <c r="DW220" s="36"/>
      <c r="DX220" s="36"/>
      <c r="DY220" s="36">
        <f t="shared" si="109"/>
        <v>0</v>
      </c>
      <c r="DZ220" s="36">
        <f t="shared" si="110"/>
        <v>0</v>
      </c>
      <c r="EA220" s="36"/>
      <c r="EB220" s="36"/>
      <c r="EC220" s="36">
        <f t="shared" si="111"/>
        <v>0</v>
      </c>
      <c r="ED220" s="36">
        <f t="shared" si="112"/>
        <v>0</v>
      </c>
      <c r="EE220" s="31">
        <f t="shared" si="114"/>
        <v>77406</v>
      </c>
      <c r="EF220" s="31">
        <v>0</v>
      </c>
      <c r="EG220" s="31">
        <v>0</v>
      </c>
      <c r="EH220" s="57" t="s">
        <v>1534</v>
      </c>
      <c r="EI220" s="45" t="s">
        <v>2067</v>
      </c>
      <c r="EJ220" s="57" t="s">
        <v>2068</v>
      </c>
      <c r="EK220" s="45"/>
      <c r="EL220" s="45"/>
      <c r="EM220" s="45"/>
      <c r="EN220" s="45"/>
      <c r="EO220" s="45"/>
      <c r="EP220" s="45"/>
      <c r="EQ220" s="45"/>
      <c r="ER220" s="45"/>
      <c r="ES220" s="45"/>
    </row>
    <row r="221" spans="1:149" ht="19.5" customHeight="1">
      <c r="A221" s="28"/>
      <c r="B221" s="45" t="s">
        <v>2100</v>
      </c>
      <c r="C221" s="63"/>
      <c r="D221" s="33" t="s">
        <v>1982</v>
      </c>
      <c r="E221" s="63" t="s">
        <v>1926</v>
      </c>
      <c r="F221" s="63" t="s">
        <v>1927</v>
      </c>
      <c r="G221" s="63" t="s">
        <v>1927</v>
      </c>
      <c r="H221" s="63" t="s">
        <v>857</v>
      </c>
      <c r="I221" s="63"/>
      <c r="J221" s="63"/>
      <c r="K221" s="63">
        <v>100</v>
      </c>
      <c r="L221" s="63">
        <v>710000000</v>
      </c>
      <c r="M221" s="63" t="s">
        <v>1750</v>
      </c>
      <c r="N221" s="63" t="s">
        <v>1918</v>
      </c>
      <c r="O221" s="63" t="s">
        <v>359</v>
      </c>
      <c r="P221" s="63">
        <v>310000000</v>
      </c>
      <c r="Q221" s="63" t="s">
        <v>1983</v>
      </c>
      <c r="R221" s="63"/>
      <c r="S221" s="63" t="s">
        <v>1929</v>
      </c>
      <c r="T221" s="63"/>
      <c r="U221" s="63"/>
      <c r="V221" s="63">
        <v>0</v>
      </c>
      <c r="W221" s="63">
        <v>0</v>
      </c>
      <c r="X221" s="63">
        <v>100</v>
      </c>
      <c r="Y221" s="63" t="s">
        <v>1930</v>
      </c>
      <c r="Z221" s="63" t="s">
        <v>888</v>
      </c>
      <c r="AA221" s="35">
        <v>19198</v>
      </c>
      <c r="AB221" s="36">
        <v>1376</v>
      </c>
      <c r="AC221" s="36">
        <f t="shared" si="59"/>
        <v>26416448</v>
      </c>
      <c r="AD221" s="31">
        <f t="shared" si="60"/>
        <v>29586421.76</v>
      </c>
      <c r="AE221" s="35">
        <v>38397</v>
      </c>
      <c r="AF221" s="36">
        <v>1376</v>
      </c>
      <c r="AG221" s="36">
        <f t="shared" si="61"/>
        <v>52834272</v>
      </c>
      <c r="AH221" s="31">
        <f t="shared" si="65"/>
        <v>59174384.64000001</v>
      </c>
      <c r="AI221" s="35">
        <v>38397</v>
      </c>
      <c r="AJ221" s="36">
        <v>1376</v>
      </c>
      <c r="AK221" s="36">
        <f t="shared" si="62"/>
        <v>52834272</v>
      </c>
      <c r="AL221" s="31">
        <f t="shared" si="66"/>
        <v>59174384.64000001</v>
      </c>
      <c r="AM221" s="35">
        <v>38397</v>
      </c>
      <c r="AN221" s="36">
        <v>1376</v>
      </c>
      <c r="AO221" s="36">
        <f t="shared" si="63"/>
        <v>52834272</v>
      </c>
      <c r="AP221" s="31">
        <f t="shared" si="67"/>
        <v>59174384.64000001</v>
      </c>
      <c r="AQ221" s="35">
        <v>38397</v>
      </c>
      <c r="AR221" s="36">
        <v>1376</v>
      </c>
      <c r="AS221" s="36">
        <f t="shared" si="64"/>
        <v>52834272</v>
      </c>
      <c r="AT221" s="31">
        <f t="shared" si="68"/>
        <v>59174384.64000001</v>
      </c>
      <c r="AU221" s="35">
        <v>38397</v>
      </c>
      <c r="AV221" s="36">
        <v>1376</v>
      </c>
      <c r="AW221" s="36">
        <f t="shared" si="69"/>
        <v>52834272</v>
      </c>
      <c r="AX221" s="31">
        <f t="shared" si="74"/>
        <v>59174384.64000001</v>
      </c>
      <c r="AY221" s="35">
        <v>38397</v>
      </c>
      <c r="AZ221" s="36">
        <v>1376</v>
      </c>
      <c r="BA221" s="36">
        <f t="shared" si="70"/>
        <v>52834272</v>
      </c>
      <c r="BB221" s="31">
        <f t="shared" si="75"/>
        <v>59174384.64000001</v>
      </c>
      <c r="BC221" s="35">
        <v>38397</v>
      </c>
      <c r="BD221" s="36">
        <v>1376</v>
      </c>
      <c r="BE221" s="36">
        <f t="shared" si="71"/>
        <v>52834272</v>
      </c>
      <c r="BF221" s="31">
        <f t="shared" si="76"/>
        <v>59174384.64000001</v>
      </c>
      <c r="BG221" s="35">
        <v>38397</v>
      </c>
      <c r="BH221" s="36">
        <v>1376</v>
      </c>
      <c r="BI221" s="36">
        <f t="shared" si="72"/>
        <v>52834272</v>
      </c>
      <c r="BJ221" s="31">
        <f t="shared" si="77"/>
        <v>59174384.64000001</v>
      </c>
      <c r="BK221" s="35">
        <v>38397</v>
      </c>
      <c r="BL221" s="36">
        <v>1376</v>
      </c>
      <c r="BM221" s="36">
        <f t="shared" si="73"/>
        <v>52834272</v>
      </c>
      <c r="BN221" s="31">
        <f t="shared" si="78"/>
        <v>59174384.64000001</v>
      </c>
      <c r="BO221" s="36"/>
      <c r="BP221" s="36"/>
      <c r="BQ221" s="36">
        <f t="shared" si="79"/>
        <v>0</v>
      </c>
      <c r="BR221" s="36">
        <f t="shared" si="80"/>
        <v>0</v>
      </c>
      <c r="BS221" s="36"/>
      <c r="BT221" s="36"/>
      <c r="BU221" s="36">
        <f t="shared" si="81"/>
        <v>0</v>
      </c>
      <c r="BV221" s="36">
        <f t="shared" si="82"/>
        <v>0</v>
      </c>
      <c r="BW221" s="36"/>
      <c r="BX221" s="36"/>
      <c r="BY221" s="36">
        <f t="shared" si="83"/>
        <v>0</v>
      </c>
      <c r="BZ221" s="36">
        <f t="shared" si="84"/>
        <v>0</v>
      </c>
      <c r="CA221" s="36"/>
      <c r="CB221" s="36"/>
      <c r="CC221" s="36">
        <f t="shared" si="85"/>
        <v>0</v>
      </c>
      <c r="CD221" s="36">
        <f t="shared" si="86"/>
        <v>0</v>
      </c>
      <c r="CE221" s="36"/>
      <c r="CF221" s="36"/>
      <c r="CG221" s="36">
        <f t="shared" si="87"/>
        <v>0</v>
      </c>
      <c r="CH221" s="36">
        <f t="shared" si="88"/>
        <v>0</v>
      </c>
      <c r="CI221" s="36"/>
      <c r="CJ221" s="36"/>
      <c r="CK221" s="36">
        <f t="shared" si="89"/>
        <v>0</v>
      </c>
      <c r="CL221" s="36">
        <f t="shared" si="90"/>
        <v>0</v>
      </c>
      <c r="CM221" s="36"/>
      <c r="CN221" s="36"/>
      <c r="CO221" s="36">
        <f t="shared" si="91"/>
        <v>0</v>
      </c>
      <c r="CP221" s="36">
        <f t="shared" si="92"/>
        <v>0</v>
      </c>
      <c r="CQ221" s="36"/>
      <c r="CR221" s="36"/>
      <c r="CS221" s="36">
        <f t="shared" si="93"/>
        <v>0</v>
      </c>
      <c r="CT221" s="36">
        <f t="shared" si="94"/>
        <v>0</v>
      </c>
      <c r="CU221" s="36"/>
      <c r="CV221" s="36"/>
      <c r="CW221" s="36">
        <f t="shared" si="95"/>
        <v>0</v>
      </c>
      <c r="CX221" s="36">
        <f t="shared" si="96"/>
        <v>0</v>
      </c>
      <c r="CY221" s="36"/>
      <c r="CZ221" s="36"/>
      <c r="DA221" s="36">
        <f t="shared" si="97"/>
        <v>0</v>
      </c>
      <c r="DB221" s="36">
        <f t="shared" si="98"/>
        <v>0</v>
      </c>
      <c r="DC221" s="36"/>
      <c r="DD221" s="36"/>
      <c r="DE221" s="36">
        <f t="shared" si="99"/>
        <v>0</v>
      </c>
      <c r="DF221" s="36">
        <f t="shared" si="100"/>
        <v>0</v>
      </c>
      <c r="DG221" s="36"/>
      <c r="DH221" s="36"/>
      <c r="DI221" s="36">
        <f t="shared" si="101"/>
        <v>0</v>
      </c>
      <c r="DJ221" s="36">
        <f t="shared" si="102"/>
        <v>0</v>
      </c>
      <c r="DK221" s="36"/>
      <c r="DL221" s="36"/>
      <c r="DM221" s="36">
        <f t="shared" si="103"/>
        <v>0</v>
      </c>
      <c r="DN221" s="36">
        <f t="shared" si="104"/>
        <v>0</v>
      </c>
      <c r="DO221" s="36"/>
      <c r="DP221" s="36"/>
      <c r="DQ221" s="36">
        <f t="shared" si="105"/>
        <v>0</v>
      </c>
      <c r="DR221" s="36">
        <f t="shared" si="106"/>
        <v>0</v>
      </c>
      <c r="DS221" s="36"/>
      <c r="DT221" s="36"/>
      <c r="DU221" s="36">
        <f t="shared" si="107"/>
        <v>0</v>
      </c>
      <c r="DV221" s="36">
        <f t="shared" si="108"/>
        <v>0</v>
      </c>
      <c r="DW221" s="36"/>
      <c r="DX221" s="36"/>
      <c r="DY221" s="36">
        <f t="shared" si="109"/>
        <v>0</v>
      </c>
      <c r="DZ221" s="36">
        <f t="shared" si="110"/>
        <v>0</v>
      </c>
      <c r="EA221" s="36"/>
      <c r="EB221" s="36"/>
      <c r="EC221" s="36">
        <f t="shared" si="111"/>
        <v>0</v>
      </c>
      <c r="ED221" s="36">
        <f t="shared" si="112"/>
        <v>0</v>
      </c>
      <c r="EE221" s="31">
        <f t="shared" si="114"/>
        <v>364771</v>
      </c>
      <c r="EF221" s="31">
        <v>0</v>
      </c>
      <c r="EG221" s="31">
        <v>0</v>
      </c>
      <c r="EH221" s="57" t="s">
        <v>1534</v>
      </c>
      <c r="EI221" s="45" t="s">
        <v>2067</v>
      </c>
      <c r="EJ221" s="57" t="s">
        <v>2068</v>
      </c>
      <c r="EK221" s="45"/>
      <c r="EL221" s="45"/>
      <c r="EM221" s="45"/>
      <c r="EN221" s="45"/>
      <c r="EO221" s="45"/>
      <c r="EP221" s="45"/>
      <c r="EQ221" s="45"/>
      <c r="ER221" s="45"/>
      <c r="ES221" s="45"/>
    </row>
    <row r="222" spans="1:149" ht="19.5" customHeight="1">
      <c r="A222" s="28"/>
      <c r="B222" s="45" t="s">
        <v>2100</v>
      </c>
      <c r="C222" s="63"/>
      <c r="D222" s="33" t="s">
        <v>1984</v>
      </c>
      <c r="E222" s="63" t="s">
        <v>1926</v>
      </c>
      <c r="F222" s="63" t="s">
        <v>1927</v>
      </c>
      <c r="G222" s="63" t="s">
        <v>1927</v>
      </c>
      <c r="H222" s="63" t="s">
        <v>857</v>
      </c>
      <c r="I222" s="63"/>
      <c r="J222" s="63"/>
      <c r="K222" s="63">
        <v>100</v>
      </c>
      <c r="L222" s="63">
        <v>710000000</v>
      </c>
      <c r="M222" s="63" t="s">
        <v>1750</v>
      </c>
      <c r="N222" s="63" t="s">
        <v>1918</v>
      </c>
      <c r="O222" s="63" t="s">
        <v>359</v>
      </c>
      <c r="P222" s="63" t="s">
        <v>1985</v>
      </c>
      <c r="Q222" s="63" t="s">
        <v>1986</v>
      </c>
      <c r="R222" s="63"/>
      <c r="S222" s="63" t="s">
        <v>1929</v>
      </c>
      <c r="T222" s="63"/>
      <c r="U222" s="63"/>
      <c r="V222" s="63">
        <v>0</v>
      </c>
      <c r="W222" s="63">
        <v>0</v>
      </c>
      <c r="X222" s="63">
        <v>100</v>
      </c>
      <c r="Y222" s="63" t="s">
        <v>1930</v>
      </c>
      <c r="Z222" s="63" t="s">
        <v>888</v>
      </c>
      <c r="AA222" s="35">
        <v>2500</v>
      </c>
      <c r="AB222" s="36">
        <v>1376</v>
      </c>
      <c r="AC222" s="36">
        <f t="shared" si="59"/>
        <v>3440000</v>
      </c>
      <c r="AD222" s="31">
        <f t="shared" si="60"/>
        <v>3852800.0000000005</v>
      </c>
      <c r="AE222" s="35">
        <v>5000</v>
      </c>
      <c r="AF222" s="36">
        <v>1376</v>
      </c>
      <c r="AG222" s="36">
        <f t="shared" si="61"/>
        <v>6880000</v>
      </c>
      <c r="AH222" s="31">
        <f t="shared" si="65"/>
        <v>7705600.000000001</v>
      </c>
      <c r="AI222" s="35">
        <v>5000</v>
      </c>
      <c r="AJ222" s="36">
        <v>1376</v>
      </c>
      <c r="AK222" s="36">
        <f t="shared" si="62"/>
        <v>6880000</v>
      </c>
      <c r="AL222" s="31">
        <f t="shared" si="66"/>
        <v>7705600.000000001</v>
      </c>
      <c r="AM222" s="35">
        <v>5000</v>
      </c>
      <c r="AN222" s="36">
        <v>1376</v>
      </c>
      <c r="AO222" s="36">
        <f t="shared" si="63"/>
        <v>6880000</v>
      </c>
      <c r="AP222" s="31">
        <f t="shared" si="67"/>
        <v>7705600.000000001</v>
      </c>
      <c r="AQ222" s="35">
        <v>5000</v>
      </c>
      <c r="AR222" s="36">
        <v>1376</v>
      </c>
      <c r="AS222" s="36">
        <f t="shared" si="64"/>
        <v>6880000</v>
      </c>
      <c r="AT222" s="31">
        <f t="shared" si="68"/>
        <v>7705600.000000001</v>
      </c>
      <c r="AU222" s="35">
        <v>5000</v>
      </c>
      <c r="AV222" s="36">
        <v>1376</v>
      </c>
      <c r="AW222" s="36">
        <f t="shared" si="69"/>
        <v>6880000</v>
      </c>
      <c r="AX222" s="31">
        <f t="shared" si="74"/>
        <v>7705600.000000001</v>
      </c>
      <c r="AY222" s="35">
        <v>5000</v>
      </c>
      <c r="AZ222" s="36">
        <v>1376</v>
      </c>
      <c r="BA222" s="36">
        <f t="shared" si="70"/>
        <v>6880000</v>
      </c>
      <c r="BB222" s="31">
        <f t="shared" si="75"/>
        <v>7705600.000000001</v>
      </c>
      <c r="BC222" s="35">
        <v>5000</v>
      </c>
      <c r="BD222" s="36">
        <v>1376</v>
      </c>
      <c r="BE222" s="36">
        <f t="shared" si="71"/>
        <v>6880000</v>
      </c>
      <c r="BF222" s="31">
        <f t="shared" si="76"/>
        <v>7705600.000000001</v>
      </c>
      <c r="BG222" s="35">
        <v>5000</v>
      </c>
      <c r="BH222" s="36">
        <v>1376</v>
      </c>
      <c r="BI222" s="36">
        <f t="shared" si="72"/>
        <v>6880000</v>
      </c>
      <c r="BJ222" s="31">
        <f t="shared" si="77"/>
        <v>7705600.000000001</v>
      </c>
      <c r="BK222" s="35">
        <v>5000</v>
      </c>
      <c r="BL222" s="36">
        <v>1376</v>
      </c>
      <c r="BM222" s="36">
        <f t="shared" si="73"/>
        <v>6880000</v>
      </c>
      <c r="BN222" s="31">
        <f t="shared" si="78"/>
        <v>7705600.000000001</v>
      </c>
      <c r="BO222" s="36"/>
      <c r="BP222" s="36"/>
      <c r="BQ222" s="36">
        <f t="shared" si="79"/>
        <v>0</v>
      </c>
      <c r="BR222" s="36">
        <f t="shared" si="80"/>
        <v>0</v>
      </c>
      <c r="BS222" s="36"/>
      <c r="BT222" s="36"/>
      <c r="BU222" s="36">
        <f t="shared" si="81"/>
        <v>0</v>
      </c>
      <c r="BV222" s="36">
        <f t="shared" si="82"/>
        <v>0</v>
      </c>
      <c r="BW222" s="36"/>
      <c r="BX222" s="36"/>
      <c r="BY222" s="36">
        <f t="shared" si="83"/>
        <v>0</v>
      </c>
      <c r="BZ222" s="36">
        <f t="shared" si="84"/>
        <v>0</v>
      </c>
      <c r="CA222" s="36"/>
      <c r="CB222" s="36"/>
      <c r="CC222" s="36">
        <f t="shared" si="85"/>
        <v>0</v>
      </c>
      <c r="CD222" s="36">
        <f t="shared" si="86"/>
        <v>0</v>
      </c>
      <c r="CE222" s="36"/>
      <c r="CF222" s="36"/>
      <c r="CG222" s="36">
        <f t="shared" si="87"/>
        <v>0</v>
      </c>
      <c r="CH222" s="36">
        <f t="shared" si="88"/>
        <v>0</v>
      </c>
      <c r="CI222" s="36"/>
      <c r="CJ222" s="36"/>
      <c r="CK222" s="36">
        <f t="shared" si="89"/>
        <v>0</v>
      </c>
      <c r="CL222" s="36">
        <f t="shared" si="90"/>
        <v>0</v>
      </c>
      <c r="CM222" s="36"/>
      <c r="CN222" s="36"/>
      <c r="CO222" s="36">
        <f t="shared" si="91"/>
        <v>0</v>
      </c>
      <c r="CP222" s="36">
        <f t="shared" si="92"/>
        <v>0</v>
      </c>
      <c r="CQ222" s="36"/>
      <c r="CR222" s="36"/>
      <c r="CS222" s="36">
        <f t="shared" si="93"/>
        <v>0</v>
      </c>
      <c r="CT222" s="36">
        <f t="shared" si="94"/>
        <v>0</v>
      </c>
      <c r="CU222" s="36"/>
      <c r="CV222" s="36"/>
      <c r="CW222" s="36">
        <f t="shared" si="95"/>
        <v>0</v>
      </c>
      <c r="CX222" s="36">
        <f t="shared" si="96"/>
        <v>0</v>
      </c>
      <c r="CY222" s="36"/>
      <c r="CZ222" s="36"/>
      <c r="DA222" s="36">
        <f t="shared" si="97"/>
        <v>0</v>
      </c>
      <c r="DB222" s="36">
        <f t="shared" si="98"/>
        <v>0</v>
      </c>
      <c r="DC222" s="36"/>
      <c r="DD222" s="36"/>
      <c r="DE222" s="36">
        <f t="shared" si="99"/>
        <v>0</v>
      </c>
      <c r="DF222" s="36">
        <f t="shared" si="100"/>
        <v>0</v>
      </c>
      <c r="DG222" s="36"/>
      <c r="DH222" s="36"/>
      <c r="DI222" s="36">
        <f t="shared" si="101"/>
        <v>0</v>
      </c>
      <c r="DJ222" s="36">
        <f t="shared" si="102"/>
        <v>0</v>
      </c>
      <c r="DK222" s="36"/>
      <c r="DL222" s="36"/>
      <c r="DM222" s="36">
        <f t="shared" si="103"/>
        <v>0</v>
      </c>
      <c r="DN222" s="36">
        <f t="shared" si="104"/>
        <v>0</v>
      </c>
      <c r="DO222" s="36"/>
      <c r="DP222" s="36"/>
      <c r="DQ222" s="36">
        <f t="shared" si="105"/>
        <v>0</v>
      </c>
      <c r="DR222" s="36">
        <f t="shared" si="106"/>
        <v>0</v>
      </c>
      <c r="DS222" s="36"/>
      <c r="DT222" s="36"/>
      <c r="DU222" s="36">
        <f t="shared" si="107"/>
        <v>0</v>
      </c>
      <c r="DV222" s="36">
        <f t="shared" si="108"/>
        <v>0</v>
      </c>
      <c r="DW222" s="36"/>
      <c r="DX222" s="36"/>
      <c r="DY222" s="36">
        <f t="shared" si="109"/>
        <v>0</v>
      </c>
      <c r="DZ222" s="36">
        <f t="shared" si="110"/>
        <v>0</v>
      </c>
      <c r="EA222" s="36"/>
      <c r="EB222" s="36"/>
      <c r="EC222" s="36">
        <f t="shared" si="111"/>
        <v>0</v>
      </c>
      <c r="ED222" s="36">
        <f t="shared" si="112"/>
        <v>0</v>
      </c>
      <c r="EE222" s="31">
        <f t="shared" si="114"/>
        <v>47500</v>
      </c>
      <c r="EF222" s="31">
        <v>0</v>
      </c>
      <c r="EG222" s="31">
        <v>0</v>
      </c>
      <c r="EH222" s="57" t="s">
        <v>1534</v>
      </c>
      <c r="EI222" s="45" t="s">
        <v>2067</v>
      </c>
      <c r="EJ222" s="57" t="s">
        <v>2068</v>
      </c>
      <c r="EK222" s="45"/>
      <c r="EL222" s="45"/>
      <c r="EM222" s="45"/>
      <c r="EN222" s="45"/>
      <c r="EO222" s="45"/>
      <c r="EP222" s="45"/>
      <c r="EQ222" s="45"/>
      <c r="ER222" s="45"/>
      <c r="ES222" s="45"/>
    </row>
    <row r="223" spans="1:149" ht="19.5" customHeight="1">
      <c r="A223" s="28"/>
      <c r="B223" s="45" t="s">
        <v>2100</v>
      </c>
      <c r="C223" s="63"/>
      <c r="D223" s="33" t="s">
        <v>1987</v>
      </c>
      <c r="E223" s="63" t="s">
        <v>1926</v>
      </c>
      <c r="F223" s="63" t="s">
        <v>1927</v>
      </c>
      <c r="G223" s="63" t="s">
        <v>1927</v>
      </c>
      <c r="H223" s="63" t="s">
        <v>857</v>
      </c>
      <c r="I223" s="63"/>
      <c r="J223" s="63"/>
      <c r="K223" s="63">
        <v>100</v>
      </c>
      <c r="L223" s="63">
        <v>710000000</v>
      </c>
      <c r="M223" s="63" t="s">
        <v>1750</v>
      </c>
      <c r="N223" s="63" t="s">
        <v>1918</v>
      </c>
      <c r="O223" s="63" t="s">
        <v>359</v>
      </c>
      <c r="P223" s="63">
        <v>350000000</v>
      </c>
      <c r="Q223" s="63" t="s">
        <v>1988</v>
      </c>
      <c r="R223" s="63"/>
      <c r="S223" s="63" t="s">
        <v>1929</v>
      </c>
      <c r="T223" s="63"/>
      <c r="U223" s="63"/>
      <c r="V223" s="63">
        <v>0</v>
      </c>
      <c r="W223" s="63">
        <v>0</v>
      </c>
      <c r="X223" s="63">
        <v>100</v>
      </c>
      <c r="Y223" s="63" t="s">
        <v>1930</v>
      </c>
      <c r="Z223" s="63" t="s">
        <v>888</v>
      </c>
      <c r="AA223" s="35">
        <v>13276</v>
      </c>
      <c r="AB223" s="36">
        <v>1376</v>
      </c>
      <c r="AC223" s="36">
        <f t="shared" si="59"/>
        <v>18267776</v>
      </c>
      <c r="AD223" s="31">
        <f t="shared" si="60"/>
        <v>20459909.12</v>
      </c>
      <c r="AE223" s="35">
        <v>26552</v>
      </c>
      <c r="AF223" s="36">
        <v>1376</v>
      </c>
      <c r="AG223" s="36">
        <f t="shared" si="61"/>
        <v>36535552</v>
      </c>
      <c r="AH223" s="31">
        <f t="shared" si="65"/>
        <v>40919818.24</v>
      </c>
      <c r="AI223" s="35">
        <v>26552</v>
      </c>
      <c r="AJ223" s="36">
        <v>1376</v>
      </c>
      <c r="AK223" s="36">
        <f t="shared" si="62"/>
        <v>36535552</v>
      </c>
      <c r="AL223" s="31">
        <f t="shared" si="66"/>
        <v>40919818.24</v>
      </c>
      <c r="AM223" s="35">
        <v>26552</v>
      </c>
      <c r="AN223" s="36">
        <v>1376</v>
      </c>
      <c r="AO223" s="36">
        <f t="shared" si="63"/>
        <v>36535552</v>
      </c>
      <c r="AP223" s="31">
        <f t="shared" si="67"/>
        <v>40919818.24</v>
      </c>
      <c r="AQ223" s="35">
        <v>26552</v>
      </c>
      <c r="AR223" s="36">
        <v>1376</v>
      </c>
      <c r="AS223" s="36">
        <f t="shared" si="64"/>
        <v>36535552</v>
      </c>
      <c r="AT223" s="31">
        <f t="shared" si="68"/>
        <v>40919818.24</v>
      </c>
      <c r="AU223" s="35">
        <v>26552</v>
      </c>
      <c r="AV223" s="36">
        <v>1376</v>
      </c>
      <c r="AW223" s="36">
        <f t="shared" si="69"/>
        <v>36535552</v>
      </c>
      <c r="AX223" s="31">
        <f t="shared" si="74"/>
        <v>40919818.24</v>
      </c>
      <c r="AY223" s="35">
        <v>26552</v>
      </c>
      <c r="AZ223" s="36">
        <v>1376</v>
      </c>
      <c r="BA223" s="36">
        <f t="shared" si="70"/>
        <v>36535552</v>
      </c>
      <c r="BB223" s="31">
        <f t="shared" si="75"/>
        <v>40919818.24</v>
      </c>
      <c r="BC223" s="35">
        <v>26552</v>
      </c>
      <c r="BD223" s="36">
        <v>1376</v>
      </c>
      <c r="BE223" s="36">
        <f t="shared" si="71"/>
        <v>36535552</v>
      </c>
      <c r="BF223" s="31">
        <f t="shared" si="76"/>
        <v>40919818.24</v>
      </c>
      <c r="BG223" s="35">
        <v>26552</v>
      </c>
      <c r="BH223" s="36">
        <v>1376</v>
      </c>
      <c r="BI223" s="36">
        <f t="shared" si="72"/>
        <v>36535552</v>
      </c>
      <c r="BJ223" s="31">
        <f t="shared" si="77"/>
        <v>40919818.24</v>
      </c>
      <c r="BK223" s="35">
        <v>26552</v>
      </c>
      <c r="BL223" s="36">
        <v>1376</v>
      </c>
      <c r="BM223" s="36">
        <f t="shared" si="73"/>
        <v>36535552</v>
      </c>
      <c r="BN223" s="31">
        <f t="shared" si="78"/>
        <v>40919818.24</v>
      </c>
      <c r="BO223" s="36"/>
      <c r="BP223" s="36"/>
      <c r="BQ223" s="36">
        <f t="shared" si="79"/>
        <v>0</v>
      </c>
      <c r="BR223" s="36">
        <f t="shared" si="80"/>
        <v>0</v>
      </c>
      <c r="BS223" s="36"/>
      <c r="BT223" s="36"/>
      <c r="BU223" s="36">
        <f t="shared" si="81"/>
        <v>0</v>
      </c>
      <c r="BV223" s="36">
        <f t="shared" si="82"/>
        <v>0</v>
      </c>
      <c r="BW223" s="36"/>
      <c r="BX223" s="36"/>
      <c r="BY223" s="36">
        <f t="shared" si="83"/>
        <v>0</v>
      </c>
      <c r="BZ223" s="36">
        <f t="shared" si="84"/>
        <v>0</v>
      </c>
      <c r="CA223" s="36"/>
      <c r="CB223" s="36"/>
      <c r="CC223" s="36">
        <f t="shared" si="85"/>
        <v>0</v>
      </c>
      <c r="CD223" s="36">
        <f t="shared" si="86"/>
        <v>0</v>
      </c>
      <c r="CE223" s="36"/>
      <c r="CF223" s="36"/>
      <c r="CG223" s="36">
        <f t="shared" si="87"/>
        <v>0</v>
      </c>
      <c r="CH223" s="36">
        <f t="shared" si="88"/>
        <v>0</v>
      </c>
      <c r="CI223" s="36"/>
      <c r="CJ223" s="36"/>
      <c r="CK223" s="36">
        <f t="shared" si="89"/>
        <v>0</v>
      </c>
      <c r="CL223" s="36">
        <f t="shared" si="90"/>
        <v>0</v>
      </c>
      <c r="CM223" s="36"/>
      <c r="CN223" s="36"/>
      <c r="CO223" s="36">
        <f t="shared" si="91"/>
        <v>0</v>
      </c>
      <c r="CP223" s="36">
        <f t="shared" si="92"/>
        <v>0</v>
      </c>
      <c r="CQ223" s="36"/>
      <c r="CR223" s="36"/>
      <c r="CS223" s="36">
        <f t="shared" si="93"/>
        <v>0</v>
      </c>
      <c r="CT223" s="36">
        <f t="shared" si="94"/>
        <v>0</v>
      </c>
      <c r="CU223" s="36"/>
      <c r="CV223" s="36"/>
      <c r="CW223" s="36">
        <f t="shared" si="95"/>
        <v>0</v>
      </c>
      <c r="CX223" s="36">
        <f t="shared" si="96"/>
        <v>0</v>
      </c>
      <c r="CY223" s="36"/>
      <c r="CZ223" s="36"/>
      <c r="DA223" s="36">
        <f t="shared" si="97"/>
        <v>0</v>
      </c>
      <c r="DB223" s="36">
        <f t="shared" si="98"/>
        <v>0</v>
      </c>
      <c r="DC223" s="36"/>
      <c r="DD223" s="36"/>
      <c r="DE223" s="36">
        <f t="shared" si="99"/>
        <v>0</v>
      </c>
      <c r="DF223" s="36">
        <f t="shared" si="100"/>
        <v>0</v>
      </c>
      <c r="DG223" s="36"/>
      <c r="DH223" s="36"/>
      <c r="DI223" s="36">
        <f t="shared" si="101"/>
        <v>0</v>
      </c>
      <c r="DJ223" s="36">
        <f t="shared" si="102"/>
        <v>0</v>
      </c>
      <c r="DK223" s="36"/>
      <c r="DL223" s="36"/>
      <c r="DM223" s="36">
        <f t="shared" si="103"/>
        <v>0</v>
      </c>
      <c r="DN223" s="36">
        <f t="shared" si="104"/>
        <v>0</v>
      </c>
      <c r="DO223" s="36"/>
      <c r="DP223" s="36"/>
      <c r="DQ223" s="36">
        <f t="shared" si="105"/>
        <v>0</v>
      </c>
      <c r="DR223" s="36">
        <f t="shared" si="106"/>
        <v>0</v>
      </c>
      <c r="DS223" s="36"/>
      <c r="DT223" s="36"/>
      <c r="DU223" s="36">
        <f t="shared" si="107"/>
        <v>0</v>
      </c>
      <c r="DV223" s="36">
        <f t="shared" si="108"/>
        <v>0</v>
      </c>
      <c r="DW223" s="36"/>
      <c r="DX223" s="36"/>
      <c r="DY223" s="36">
        <f t="shared" si="109"/>
        <v>0</v>
      </c>
      <c r="DZ223" s="36">
        <f t="shared" si="110"/>
        <v>0</v>
      </c>
      <c r="EA223" s="36"/>
      <c r="EB223" s="36"/>
      <c r="EC223" s="36">
        <f t="shared" si="111"/>
        <v>0</v>
      </c>
      <c r="ED223" s="36">
        <f t="shared" si="112"/>
        <v>0</v>
      </c>
      <c r="EE223" s="31">
        <f t="shared" si="114"/>
        <v>252244</v>
      </c>
      <c r="EF223" s="31">
        <v>0</v>
      </c>
      <c r="EG223" s="31">
        <v>0</v>
      </c>
      <c r="EH223" s="57" t="s">
        <v>1534</v>
      </c>
      <c r="EI223" s="45" t="s">
        <v>2067</v>
      </c>
      <c r="EJ223" s="57" t="s">
        <v>2068</v>
      </c>
      <c r="EK223" s="45"/>
      <c r="EL223" s="45"/>
      <c r="EM223" s="45"/>
      <c r="EN223" s="45"/>
      <c r="EO223" s="45"/>
      <c r="EP223" s="45"/>
      <c r="EQ223" s="45"/>
      <c r="ER223" s="45"/>
      <c r="ES223" s="45"/>
    </row>
    <row r="224" spans="1:149" ht="19.5" customHeight="1">
      <c r="A224" s="28"/>
      <c r="B224" s="45" t="s">
        <v>2100</v>
      </c>
      <c r="C224" s="63"/>
      <c r="D224" s="33" t="s">
        <v>1989</v>
      </c>
      <c r="E224" s="63" t="s">
        <v>1926</v>
      </c>
      <c r="F224" s="63" t="s">
        <v>1927</v>
      </c>
      <c r="G224" s="63" t="s">
        <v>1927</v>
      </c>
      <c r="H224" s="63" t="s">
        <v>857</v>
      </c>
      <c r="I224" s="63"/>
      <c r="J224" s="63"/>
      <c r="K224" s="63">
        <v>100</v>
      </c>
      <c r="L224" s="63">
        <v>710000000</v>
      </c>
      <c r="M224" s="63" t="s">
        <v>1750</v>
      </c>
      <c r="N224" s="63" t="s">
        <v>1918</v>
      </c>
      <c r="O224" s="63" t="s">
        <v>359</v>
      </c>
      <c r="P224" s="27">
        <v>630000000</v>
      </c>
      <c r="Q224" s="63" t="s">
        <v>1990</v>
      </c>
      <c r="R224" s="63"/>
      <c r="S224" s="63" t="s">
        <v>1929</v>
      </c>
      <c r="T224" s="63"/>
      <c r="U224" s="63"/>
      <c r="V224" s="63">
        <v>0</v>
      </c>
      <c r="W224" s="63">
        <v>0</v>
      </c>
      <c r="X224" s="63">
        <v>100</v>
      </c>
      <c r="Y224" s="63" t="s">
        <v>1930</v>
      </c>
      <c r="Z224" s="63" t="s">
        <v>888</v>
      </c>
      <c r="AA224" s="35">
        <v>7500</v>
      </c>
      <c r="AB224" s="36">
        <v>1376</v>
      </c>
      <c r="AC224" s="36">
        <f t="shared" si="59"/>
        <v>10320000</v>
      </c>
      <c r="AD224" s="31">
        <f t="shared" si="60"/>
        <v>11558400.000000002</v>
      </c>
      <c r="AE224" s="35">
        <v>15000</v>
      </c>
      <c r="AF224" s="36">
        <v>1376</v>
      </c>
      <c r="AG224" s="36">
        <f t="shared" si="61"/>
        <v>20640000</v>
      </c>
      <c r="AH224" s="31">
        <f t="shared" si="65"/>
        <v>23116800.000000004</v>
      </c>
      <c r="AI224" s="35">
        <v>15000</v>
      </c>
      <c r="AJ224" s="36">
        <v>1376</v>
      </c>
      <c r="AK224" s="36">
        <f t="shared" si="62"/>
        <v>20640000</v>
      </c>
      <c r="AL224" s="31">
        <f t="shared" si="66"/>
        <v>23116800.000000004</v>
      </c>
      <c r="AM224" s="35">
        <v>15000</v>
      </c>
      <c r="AN224" s="36">
        <v>1376</v>
      </c>
      <c r="AO224" s="36">
        <f t="shared" si="63"/>
        <v>20640000</v>
      </c>
      <c r="AP224" s="31">
        <f t="shared" si="67"/>
        <v>23116800.000000004</v>
      </c>
      <c r="AQ224" s="35">
        <v>15000</v>
      </c>
      <c r="AR224" s="36">
        <v>1376</v>
      </c>
      <c r="AS224" s="36">
        <f t="shared" si="64"/>
        <v>20640000</v>
      </c>
      <c r="AT224" s="31">
        <f t="shared" si="68"/>
        <v>23116800.000000004</v>
      </c>
      <c r="AU224" s="35">
        <v>15000</v>
      </c>
      <c r="AV224" s="36">
        <v>1376</v>
      </c>
      <c r="AW224" s="36">
        <f t="shared" si="69"/>
        <v>20640000</v>
      </c>
      <c r="AX224" s="31">
        <f t="shared" si="74"/>
        <v>23116800.000000004</v>
      </c>
      <c r="AY224" s="35">
        <v>15000</v>
      </c>
      <c r="AZ224" s="36">
        <v>1376</v>
      </c>
      <c r="BA224" s="36">
        <f t="shared" si="70"/>
        <v>20640000</v>
      </c>
      <c r="BB224" s="31">
        <f t="shared" si="75"/>
        <v>23116800.000000004</v>
      </c>
      <c r="BC224" s="35">
        <v>15000</v>
      </c>
      <c r="BD224" s="36">
        <v>1376</v>
      </c>
      <c r="BE224" s="36">
        <f t="shared" si="71"/>
        <v>20640000</v>
      </c>
      <c r="BF224" s="31">
        <f t="shared" si="76"/>
        <v>23116800.000000004</v>
      </c>
      <c r="BG224" s="35">
        <v>15000</v>
      </c>
      <c r="BH224" s="36">
        <v>1376</v>
      </c>
      <c r="BI224" s="36">
        <f t="shared" si="72"/>
        <v>20640000</v>
      </c>
      <c r="BJ224" s="31">
        <f t="shared" si="77"/>
        <v>23116800.000000004</v>
      </c>
      <c r="BK224" s="35">
        <v>15000</v>
      </c>
      <c r="BL224" s="36">
        <v>1376</v>
      </c>
      <c r="BM224" s="36">
        <f t="shared" si="73"/>
        <v>20640000</v>
      </c>
      <c r="BN224" s="31">
        <f t="shared" si="78"/>
        <v>23116800.000000004</v>
      </c>
      <c r="BO224" s="36"/>
      <c r="BP224" s="36"/>
      <c r="BQ224" s="36">
        <f t="shared" si="79"/>
        <v>0</v>
      </c>
      <c r="BR224" s="36">
        <f t="shared" si="80"/>
        <v>0</v>
      </c>
      <c r="BS224" s="36"/>
      <c r="BT224" s="36"/>
      <c r="BU224" s="36">
        <f t="shared" si="81"/>
        <v>0</v>
      </c>
      <c r="BV224" s="36">
        <f t="shared" si="82"/>
        <v>0</v>
      </c>
      <c r="BW224" s="36"/>
      <c r="BX224" s="36"/>
      <c r="BY224" s="36">
        <f t="shared" si="83"/>
        <v>0</v>
      </c>
      <c r="BZ224" s="36">
        <f t="shared" si="84"/>
        <v>0</v>
      </c>
      <c r="CA224" s="36"/>
      <c r="CB224" s="36"/>
      <c r="CC224" s="36">
        <f t="shared" si="85"/>
        <v>0</v>
      </c>
      <c r="CD224" s="36">
        <f t="shared" si="86"/>
        <v>0</v>
      </c>
      <c r="CE224" s="36"/>
      <c r="CF224" s="36"/>
      <c r="CG224" s="36">
        <f t="shared" si="87"/>
        <v>0</v>
      </c>
      <c r="CH224" s="36">
        <f t="shared" si="88"/>
        <v>0</v>
      </c>
      <c r="CI224" s="36"/>
      <c r="CJ224" s="36"/>
      <c r="CK224" s="36">
        <f t="shared" si="89"/>
        <v>0</v>
      </c>
      <c r="CL224" s="36">
        <f t="shared" si="90"/>
        <v>0</v>
      </c>
      <c r="CM224" s="36"/>
      <c r="CN224" s="36"/>
      <c r="CO224" s="36">
        <f t="shared" si="91"/>
        <v>0</v>
      </c>
      <c r="CP224" s="36">
        <f t="shared" si="92"/>
        <v>0</v>
      </c>
      <c r="CQ224" s="36"/>
      <c r="CR224" s="36"/>
      <c r="CS224" s="36">
        <f t="shared" si="93"/>
        <v>0</v>
      </c>
      <c r="CT224" s="36">
        <f t="shared" si="94"/>
        <v>0</v>
      </c>
      <c r="CU224" s="36"/>
      <c r="CV224" s="36"/>
      <c r="CW224" s="36">
        <f t="shared" si="95"/>
        <v>0</v>
      </c>
      <c r="CX224" s="36">
        <f t="shared" si="96"/>
        <v>0</v>
      </c>
      <c r="CY224" s="36"/>
      <c r="CZ224" s="36"/>
      <c r="DA224" s="36">
        <f t="shared" si="97"/>
        <v>0</v>
      </c>
      <c r="DB224" s="36">
        <f t="shared" si="98"/>
        <v>0</v>
      </c>
      <c r="DC224" s="36"/>
      <c r="DD224" s="36"/>
      <c r="DE224" s="36">
        <f t="shared" si="99"/>
        <v>0</v>
      </c>
      <c r="DF224" s="36">
        <f t="shared" si="100"/>
        <v>0</v>
      </c>
      <c r="DG224" s="36"/>
      <c r="DH224" s="36"/>
      <c r="DI224" s="36">
        <f t="shared" si="101"/>
        <v>0</v>
      </c>
      <c r="DJ224" s="36">
        <f t="shared" si="102"/>
        <v>0</v>
      </c>
      <c r="DK224" s="36"/>
      <c r="DL224" s="36"/>
      <c r="DM224" s="36">
        <f t="shared" si="103"/>
        <v>0</v>
      </c>
      <c r="DN224" s="36">
        <f t="shared" si="104"/>
        <v>0</v>
      </c>
      <c r="DO224" s="36"/>
      <c r="DP224" s="36"/>
      <c r="DQ224" s="36">
        <f t="shared" si="105"/>
        <v>0</v>
      </c>
      <c r="DR224" s="36">
        <f t="shared" si="106"/>
        <v>0</v>
      </c>
      <c r="DS224" s="36"/>
      <c r="DT224" s="36"/>
      <c r="DU224" s="36">
        <f t="shared" si="107"/>
        <v>0</v>
      </c>
      <c r="DV224" s="36">
        <f t="shared" si="108"/>
        <v>0</v>
      </c>
      <c r="DW224" s="36"/>
      <c r="DX224" s="36"/>
      <c r="DY224" s="36">
        <f t="shared" si="109"/>
        <v>0</v>
      </c>
      <c r="DZ224" s="36">
        <f t="shared" si="110"/>
        <v>0</v>
      </c>
      <c r="EA224" s="36"/>
      <c r="EB224" s="36"/>
      <c r="EC224" s="36">
        <f t="shared" si="111"/>
        <v>0</v>
      </c>
      <c r="ED224" s="36">
        <f t="shared" si="112"/>
        <v>0</v>
      </c>
      <c r="EE224" s="31">
        <f t="shared" si="114"/>
        <v>142500</v>
      </c>
      <c r="EF224" s="31">
        <v>0</v>
      </c>
      <c r="EG224" s="31">
        <v>0</v>
      </c>
      <c r="EH224" s="57" t="s">
        <v>1534</v>
      </c>
      <c r="EI224" s="45" t="s">
        <v>2067</v>
      </c>
      <c r="EJ224" s="57" t="s">
        <v>2068</v>
      </c>
      <c r="EK224" s="45"/>
      <c r="EL224" s="45"/>
      <c r="EM224" s="45"/>
      <c r="EN224" s="45"/>
      <c r="EO224" s="45"/>
      <c r="EP224" s="45"/>
      <c r="EQ224" s="45"/>
      <c r="ER224" s="45"/>
      <c r="ES224" s="45"/>
    </row>
    <row r="225" spans="1:149" ht="19.5" customHeight="1">
      <c r="A225" s="28"/>
      <c r="B225" s="45" t="s">
        <v>2100</v>
      </c>
      <c r="C225" s="63"/>
      <c r="D225" s="33" t="s">
        <v>1991</v>
      </c>
      <c r="E225" s="63" t="s">
        <v>1926</v>
      </c>
      <c r="F225" s="63" t="s">
        <v>1927</v>
      </c>
      <c r="G225" s="63" t="s">
        <v>1927</v>
      </c>
      <c r="H225" s="63" t="s">
        <v>857</v>
      </c>
      <c r="I225" s="63"/>
      <c r="J225" s="63"/>
      <c r="K225" s="63">
        <v>100</v>
      </c>
      <c r="L225" s="63">
        <v>710000000</v>
      </c>
      <c r="M225" s="63" t="s">
        <v>1750</v>
      </c>
      <c r="N225" s="63" t="s">
        <v>1918</v>
      </c>
      <c r="O225" s="63" t="s">
        <v>359</v>
      </c>
      <c r="P225" s="63" t="s">
        <v>1985</v>
      </c>
      <c r="Q225" s="63" t="s">
        <v>1992</v>
      </c>
      <c r="R225" s="63"/>
      <c r="S225" s="63" t="s">
        <v>1929</v>
      </c>
      <c r="T225" s="63"/>
      <c r="U225" s="63"/>
      <c r="V225" s="63">
        <v>0</v>
      </c>
      <c r="W225" s="63">
        <v>0</v>
      </c>
      <c r="X225" s="63">
        <v>100</v>
      </c>
      <c r="Y225" s="63" t="s">
        <v>1930</v>
      </c>
      <c r="Z225" s="63" t="s">
        <v>888</v>
      </c>
      <c r="AA225" s="35">
        <v>1050</v>
      </c>
      <c r="AB225" s="36">
        <v>1376</v>
      </c>
      <c r="AC225" s="36">
        <f aca="true" t="shared" si="115" ref="AC225:AC256">AA225*AB225</f>
        <v>1444800</v>
      </c>
      <c r="AD225" s="31">
        <f aca="true" t="shared" si="116" ref="AD225:AD256">IF(Z225="С НДС",AC225*1.12,AC225)</f>
        <v>1618176.0000000002</v>
      </c>
      <c r="AE225" s="35">
        <v>2101</v>
      </c>
      <c r="AF225" s="36">
        <v>1376</v>
      </c>
      <c r="AG225" s="36">
        <f aca="true" t="shared" si="117" ref="AG225:AG256">AE225*AF225</f>
        <v>2890976</v>
      </c>
      <c r="AH225" s="31">
        <f t="shared" si="65"/>
        <v>3237893.12</v>
      </c>
      <c r="AI225" s="35">
        <v>2101</v>
      </c>
      <c r="AJ225" s="36">
        <v>1376</v>
      </c>
      <c r="AK225" s="36">
        <f aca="true" t="shared" si="118" ref="AK225:AK256">AI225*AJ225</f>
        <v>2890976</v>
      </c>
      <c r="AL225" s="31">
        <f t="shared" si="66"/>
        <v>3237893.12</v>
      </c>
      <c r="AM225" s="35">
        <v>2101</v>
      </c>
      <c r="AN225" s="36">
        <v>1376</v>
      </c>
      <c r="AO225" s="36">
        <f aca="true" t="shared" si="119" ref="AO225:AO256">AM225*AN225</f>
        <v>2890976</v>
      </c>
      <c r="AP225" s="31">
        <f t="shared" si="67"/>
        <v>3237893.12</v>
      </c>
      <c r="AQ225" s="35">
        <v>2101</v>
      </c>
      <c r="AR225" s="36">
        <v>1376</v>
      </c>
      <c r="AS225" s="36">
        <f aca="true" t="shared" si="120" ref="AS225:AS256">AQ225*AR225</f>
        <v>2890976</v>
      </c>
      <c r="AT225" s="31">
        <f t="shared" si="68"/>
        <v>3237893.12</v>
      </c>
      <c r="AU225" s="35">
        <v>2101</v>
      </c>
      <c r="AV225" s="36">
        <v>1376</v>
      </c>
      <c r="AW225" s="36">
        <f t="shared" si="69"/>
        <v>2890976</v>
      </c>
      <c r="AX225" s="31">
        <f t="shared" si="74"/>
        <v>3237893.12</v>
      </c>
      <c r="AY225" s="35">
        <v>2101</v>
      </c>
      <c r="AZ225" s="36">
        <v>1376</v>
      </c>
      <c r="BA225" s="36">
        <f t="shared" si="70"/>
        <v>2890976</v>
      </c>
      <c r="BB225" s="31">
        <f t="shared" si="75"/>
        <v>3237893.12</v>
      </c>
      <c r="BC225" s="35">
        <v>2101</v>
      </c>
      <c r="BD225" s="36">
        <v>1376</v>
      </c>
      <c r="BE225" s="36">
        <f t="shared" si="71"/>
        <v>2890976</v>
      </c>
      <c r="BF225" s="31">
        <f t="shared" si="76"/>
        <v>3237893.12</v>
      </c>
      <c r="BG225" s="35">
        <v>2101</v>
      </c>
      <c r="BH225" s="36">
        <v>1376</v>
      </c>
      <c r="BI225" s="36">
        <f t="shared" si="72"/>
        <v>2890976</v>
      </c>
      <c r="BJ225" s="31">
        <f t="shared" si="77"/>
        <v>3237893.12</v>
      </c>
      <c r="BK225" s="35">
        <v>2101</v>
      </c>
      <c r="BL225" s="36">
        <v>1376</v>
      </c>
      <c r="BM225" s="36">
        <f t="shared" si="73"/>
        <v>2890976</v>
      </c>
      <c r="BN225" s="31">
        <f t="shared" si="78"/>
        <v>3237893.12</v>
      </c>
      <c r="BO225" s="36"/>
      <c r="BP225" s="36"/>
      <c r="BQ225" s="36">
        <f t="shared" si="79"/>
        <v>0</v>
      </c>
      <c r="BR225" s="36">
        <f t="shared" si="80"/>
        <v>0</v>
      </c>
      <c r="BS225" s="36"/>
      <c r="BT225" s="36"/>
      <c r="BU225" s="36">
        <f t="shared" si="81"/>
        <v>0</v>
      </c>
      <c r="BV225" s="36">
        <f t="shared" si="82"/>
        <v>0</v>
      </c>
      <c r="BW225" s="36"/>
      <c r="BX225" s="36"/>
      <c r="BY225" s="36">
        <f t="shared" si="83"/>
        <v>0</v>
      </c>
      <c r="BZ225" s="36">
        <f t="shared" si="84"/>
        <v>0</v>
      </c>
      <c r="CA225" s="36"/>
      <c r="CB225" s="36"/>
      <c r="CC225" s="36">
        <f t="shared" si="85"/>
        <v>0</v>
      </c>
      <c r="CD225" s="36">
        <f t="shared" si="86"/>
        <v>0</v>
      </c>
      <c r="CE225" s="36"/>
      <c r="CF225" s="36"/>
      <c r="CG225" s="36">
        <f t="shared" si="87"/>
        <v>0</v>
      </c>
      <c r="CH225" s="36">
        <f t="shared" si="88"/>
        <v>0</v>
      </c>
      <c r="CI225" s="36"/>
      <c r="CJ225" s="36"/>
      <c r="CK225" s="36">
        <f t="shared" si="89"/>
        <v>0</v>
      </c>
      <c r="CL225" s="36">
        <f t="shared" si="90"/>
        <v>0</v>
      </c>
      <c r="CM225" s="36"/>
      <c r="CN225" s="36"/>
      <c r="CO225" s="36">
        <f t="shared" si="91"/>
        <v>0</v>
      </c>
      <c r="CP225" s="36">
        <f t="shared" si="92"/>
        <v>0</v>
      </c>
      <c r="CQ225" s="36"/>
      <c r="CR225" s="36"/>
      <c r="CS225" s="36">
        <f t="shared" si="93"/>
        <v>0</v>
      </c>
      <c r="CT225" s="36">
        <f t="shared" si="94"/>
        <v>0</v>
      </c>
      <c r="CU225" s="36"/>
      <c r="CV225" s="36"/>
      <c r="CW225" s="36">
        <f t="shared" si="95"/>
        <v>0</v>
      </c>
      <c r="CX225" s="36">
        <f t="shared" si="96"/>
        <v>0</v>
      </c>
      <c r="CY225" s="36"/>
      <c r="CZ225" s="36"/>
      <c r="DA225" s="36">
        <f t="shared" si="97"/>
        <v>0</v>
      </c>
      <c r="DB225" s="36">
        <f t="shared" si="98"/>
        <v>0</v>
      </c>
      <c r="DC225" s="36"/>
      <c r="DD225" s="36"/>
      <c r="DE225" s="36">
        <f t="shared" si="99"/>
        <v>0</v>
      </c>
      <c r="DF225" s="36">
        <f t="shared" si="100"/>
        <v>0</v>
      </c>
      <c r="DG225" s="36"/>
      <c r="DH225" s="36"/>
      <c r="DI225" s="36">
        <f t="shared" si="101"/>
        <v>0</v>
      </c>
      <c r="DJ225" s="36">
        <f t="shared" si="102"/>
        <v>0</v>
      </c>
      <c r="DK225" s="36"/>
      <c r="DL225" s="36"/>
      <c r="DM225" s="36">
        <f t="shared" si="103"/>
        <v>0</v>
      </c>
      <c r="DN225" s="36">
        <f t="shared" si="104"/>
        <v>0</v>
      </c>
      <c r="DO225" s="36"/>
      <c r="DP225" s="36"/>
      <c r="DQ225" s="36">
        <f t="shared" si="105"/>
        <v>0</v>
      </c>
      <c r="DR225" s="36">
        <f t="shared" si="106"/>
        <v>0</v>
      </c>
      <c r="DS225" s="36"/>
      <c r="DT225" s="36"/>
      <c r="DU225" s="36">
        <f t="shared" si="107"/>
        <v>0</v>
      </c>
      <c r="DV225" s="36">
        <f t="shared" si="108"/>
        <v>0</v>
      </c>
      <c r="DW225" s="36"/>
      <c r="DX225" s="36"/>
      <c r="DY225" s="36">
        <f t="shared" si="109"/>
        <v>0</v>
      </c>
      <c r="DZ225" s="36">
        <f t="shared" si="110"/>
        <v>0</v>
      </c>
      <c r="EA225" s="36"/>
      <c r="EB225" s="36"/>
      <c r="EC225" s="36">
        <f t="shared" si="111"/>
        <v>0</v>
      </c>
      <c r="ED225" s="36">
        <f t="shared" si="112"/>
        <v>0</v>
      </c>
      <c r="EE225" s="31">
        <f t="shared" si="114"/>
        <v>19959</v>
      </c>
      <c r="EF225" s="31">
        <v>0</v>
      </c>
      <c r="EG225" s="31">
        <v>0</v>
      </c>
      <c r="EH225" s="57" t="s">
        <v>1534</v>
      </c>
      <c r="EI225" s="45" t="s">
        <v>2067</v>
      </c>
      <c r="EJ225" s="57" t="s">
        <v>2068</v>
      </c>
      <c r="EK225" s="45"/>
      <c r="EL225" s="45"/>
      <c r="EM225" s="45"/>
      <c r="EN225" s="45"/>
      <c r="EO225" s="45"/>
      <c r="EP225" s="45"/>
      <c r="EQ225" s="45"/>
      <c r="ER225" s="45"/>
      <c r="ES225" s="45"/>
    </row>
    <row r="226" spans="1:149" ht="19.5" customHeight="1">
      <c r="A226" s="28"/>
      <c r="B226" s="45" t="s">
        <v>2100</v>
      </c>
      <c r="C226" s="63"/>
      <c r="D226" s="33" t="s">
        <v>1993</v>
      </c>
      <c r="E226" s="63" t="s">
        <v>1926</v>
      </c>
      <c r="F226" s="63" t="s">
        <v>1927</v>
      </c>
      <c r="G226" s="63" t="s">
        <v>1927</v>
      </c>
      <c r="H226" s="63" t="s">
        <v>857</v>
      </c>
      <c r="I226" s="63"/>
      <c r="J226" s="63"/>
      <c r="K226" s="63">
        <v>100</v>
      </c>
      <c r="L226" s="63">
        <v>710000000</v>
      </c>
      <c r="M226" s="63" t="s">
        <v>1750</v>
      </c>
      <c r="N226" s="63" t="s">
        <v>1918</v>
      </c>
      <c r="O226" s="63" t="s">
        <v>359</v>
      </c>
      <c r="P226" s="63">
        <v>190000000</v>
      </c>
      <c r="Q226" s="63" t="s">
        <v>1994</v>
      </c>
      <c r="R226" s="63"/>
      <c r="S226" s="63" t="s">
        <v>1929</v>
      </c>
      <c r="T226" s="63"/>
      <c r="U226" s="63"/>
      <c r="V226" s="63">
        <v>0</v>
      </c>
      <c r="W226" s="63">
        <v>0</v>
      </c>
      <c r="X226" s="63">
        <v>100</v>
      </c>
      <c r="Y226" s="63" t="s">
        <v>1930</v>
      </c>
      <c r="Z226" s="63" t="s">
        <v>888</v>
      </c>
      <c r="AA226" s="35">
        <v>400</v>
      </c>
      <c r="AB226" s="36">
        <v>1376</v>
      </c>
      <c r="AC226" s="36">
        <f t="shared" si="115"/>
        <v>550400</v>
      </c>
      <c r="AD226" s="31">
        <f t="shared" si="116"/>
        <v>616448.0000000001</v>
      </c>
      <c r="AE226" s="35">
        <v>800</v>
      </c>
      <c r="AF226" s="36">
        <v>1376</v>
      </c>
      <c r="AG226" s="36">
        <f t="shared" si="117"/>
        <v>1100800</v>
      </c>
      <c r="AH226" s="31">
        <f aca="true" t="shared" si="121" ref="AH226:AH257">AG226*1.12</f>
        <v>1232896.0000000002</v>
      </c>
      <c r="AI226" s="35">
        <v>800</v>
      </c>
      <c r="AJ226" s="36">
        <v>1376</v>
      </c>
      <c r="AK226" s="36">
        <f t="shared" si="118"/>
        <v>1100800</v>
      </c>
      <c r="AL226" s="31">
        <f aca="true" t="shared" si="122" ref="AL226:AL257">AK226*1.12</f>
        <v>1232896.0000000002</v>
      </c>
      <c r="AM226" s="35">
        <v>800</v>
      </c>
      <c r="AN226" s="36">
        <v>1376</v>
      </c>
      <c r="AO226" s="36">
        <f t="shared" si="119"/>
        <v>1100800</v>
      </c>
      <c r="AP226" s="31">
        <f aca="true" t="shared" si="123" ref="AP226:AP257">AO226*1.12</f>
        <v>1232896.0000000002</v>
      </c>
      <c r="AQ226" s="35">
        <v>800</v>
      </c>
      <c r="AR226" s="36">
        <v>1376</v>
      </c>
      <c r="AS226" s="36">
        <f t="shared" si="120"/>
        <v>1100800</v>
      </c>
      <c r="AT226" s="31">
        <f aca="true" t="shared" si="124" ref="AT226:AT257">AS226*1.12</f>
        <v>1232896.0000000002</v>
      </c>
      <c r="AU226" s="35">
        <v>800</v>
      </c>
      <c r="AV226" s="36">
        <v>1376</v>
      </c>
      <c r="AW226" s="36">
        <f aca="true" t="shared" si="125" ref="AW226:AW257">AU226*AV226</f>
        <v>1100800</v>
      </c>
      <c r="AX226" s="31">
        <f t="shared" si="74"/>
        <v>1232896.0000000002</v>
      </c>
      <c r="AY226" s="35">
        <v>800</v>
      </c>
      <c r="AZ226" s="36">
        <v>1376</v>
      </c>
      <c r="BA226" s="36">
        <f aca="true" t="shared" si="126" ref="BA226:BA257">AY226*AZ226</f>
        <v>1100800</v>
      </c>
      <c r="BB226" s="31">
        <f t="shared" si="75"/>
        <v>1232896.0000000002</v>
      </c>
      <c r="BC226" s="35">
        <v>800</v>
      </c>
      <c r="BD226" s="36">
        <v>1376</v>
      </c>
      <c r="BE226" s="36">
        <f aca="true" t="shared" si="127" ref="BE226:BE257">BC226*BD226</f>
        <v>1100800</v>
      </c>
      <c r="BF226" s="31">
        <f t="shared" si="76"/>
        <v>1232896.0000000002</v>
      </c>
      <c r="BG226" s="35">
        <v>800</v>
      </c>
      <c r="BH226" s="36">
        <v>1376</v>
      </c>
      <c r="BI226" s="36">
        <f aca="true" t="shared" si="128" ref="BI226:BI257">BG226*BH226</f>
        <v>1100800</v>
      </c>
      <c r="BJ226" s="31">
        <f t="shared" si="77"/>
        <v>1232896.0000000002</v>
      </c>
      <c r="BK226" s="35">
        <v>800</v>
      </c>
      <c r="BL226" s="36">
        <v>1376</v>
      </c>
      <c r="BM226" s="36">
        <f aca="true" t="shared" si="129" ref="BM226:BM257">BK226*BL226</f>
        <v>1100800</v>
      </c>
      <c r="BN226" s="31">
        <f t="shared" si="78"/>
        <v>1232896.0000000002</v>
      </c>
      <c r="BO226" s="36"/>
      <c r="BP226" s="36"/>
      <c r="BQ226" s="36">
        <f t="shared" si="79"/>
        <v>0</v>
      </c>
      <c r="BR226" s="36">
        <f t="shared" si="80"/>
        <v>0</v>
      </c>
      <c r="BS226" s="36"/>
      <c r="BT226" s="36"/>
      <c r="BU226" s="36">
        <f t="shared" si="81"/>
        <v>0</v>
      </c>
      <c r="BV226" s="36">
        <f t="shared" si="82"/>
        <v>0</v>
      </c>
      <c r="BW226" s="36"/>
      <c r="BX226" s="36"/>
      <c r="BY226" s="36">
        <f t="shared" si="83"/>
        <v>0</v>
      </c>
      <c r="BZ226" s="36">
        <f t="shared" si="84"/>
        <v>0</v>
      </c>
      <c r="CA226" s="36"/>
      <c r="CB226" s="36"/>
      <c r="CC226" s="36">
        <f t="shared" si="85"/>
        <v>0</v>
      </c>
      <c r="CD226" s="36">
        <f t="shared" si="86"/>
        <v>0</v>
      </c>
      <c r="CE226" s="36"/>
      <c r="CF226" s="36"/>
      <c r="CG226" s="36">
        <f t="shared" si="87"/>
        <v>0</v>
      </c>
      <c r="CH226" s="36">
        <f t="shared" si="88"/>
        <v>0</v>
      </c>
      <c r="CI226" s="36"/>
      <c r="CJ226" s="36"/>
      <c r="CK226" s="36">
        <f t="shared" si="89"/>
        <v>0</v>
      </c>
      <c r="CL226" s="36">
        <f t="shared" si="90"/>
        <v>0</v>
      </c>
      <c r="CM226" s="36"/>
      <c r="CN226" s="36"/>
      <c r="CO226" s="36">
        <f t="shared" si="91"/>
        <v>0</v>
      </c>
      <c r="CP226" s="36">
        <f t="shared" si="92"/>
        <v>0</v>
      </c>
      <c r="CQ226" s="36"/>
      <c r="CR226" s="36"/>
      <c r="CS226" s="36">
        <f t="shared" si="93"/>
        <v>0</v>
      </c>
      <c r="CT226" s="36">
        <f t="shared" si="94"/>
        <v>0</v>
      </c>
      <c r="CU226" s="36"/>
      <c r="CV226" s="36"/>
      <c r="CW226" s="36">
        <f t="shared" si="95"/>
        <v>0</v>
      </c>
      <c r="CX226" s="36">
        <f t="shared" si="96"/>
        <v>0</v>
      </c>
      <c r="CY226" s="36"/>
      <c r="CZ226" s="36"/>
      <c r="DA226" s="36">
        <f t="shared" si="97"/>
        <v>0</v>
      </c>
      <c r="DB226" s="36">
        <f t="shared" si="98"/>
        <v>0</v>
      </c>
      <c r="DC226" s="36"/>
      <c r="DD226" s="36"/>
      <c r="DE226" s="36">
        <f t="shared" si="99"/>
        <v>0</v>
      </c>
      <c r="DF226" s="36">
        <f t="shared" si="100"/>
        <v>0</v>
      </c>
      <c r="DG226" s="36"/>
      <c r="DH226" s="36"/>
      <c r="DI226" s="36">
        <f t="shared" si="101"/>
        <v>0</v>
      </c>
      <c r="DJ226" s="36">
        <f t="shared" si="102"/>
        <v>0</v>
      </c>
      <c r="DK226" s="36"/>
      <c r="DL226" s="36"/>
      <c r="DM226" s="36">
        <f t="shared" si="103"/>
        <v>0</v>
      </c>
      <c r="DN226" s="36">
        <f t="shared" si="104"/>
        <v>0</v>
      </c>
      <c r="DO226" s="36"/>
      <c r="DP226" s="36"/>
      <c r="DQ226" s="36">
        <f t="shared" si="105"/>
        <v>0</v>
      </c>
      <c r="DR226" s="36">
        <f t="shared" si="106"/>
        <v>0</v>
      </c>
      <c r="DS226" s="36"/>
      <c r="DT226" s="36"/>
      <c r="DU226" s="36">
        <f t="shared" si="107"/>
        <v>0</v>
      </c>
      <c r="DV226" s="36">
        <f t="shared" si="108"/>
        <v>0</v>
      </c>
      <c r="DW226" s="36"/>
      <c r="DX226" s="36"/>
      <c r="DY226" s="36">
        <f t="shared" si="109"/>
        <v>0</v>
      </c>
      <c r="DZ226" s="36">
        <f t="shared" si="110"/>
        <v>0</v>
      </c>
      <c r="EA226" s="36"/>
      <c r="EB226" s="36"/>
      <c r="EC226" s="36">
        <f t="shared" si="111"/>
        <v>0</v>
      </c>
      <c r="ED226" s="36">
        <f t="shared" si="112"/>
        <v>0</v>
      </c>
      <c r="EE226" s="31">
        <f t="shared" si="114"/>
        <v>7600</v>
      </c>
      <c r="EF226" s="31">
        <v>0</v>
      </c>
      <c r="EG226" s="31">
        <v>0</v>
      </c>
      <c r="EH226" s="57" t="s">
        <v>1534</v>
      </c>
      <c r="EI226" s="45" t="s">
        <v>2067</v>
      </c>
      <c r="EJ226" s="57" t="s">
        <v>2068</v>
      </c>
      <c r="EK226" s="45"/>
      <c r="EL226" s="45"/>
      <c r="EM226" s="45"/>
      <c r="EN226" s="45"/>
      <c r="EO226" s="45"/>
      <c r="EP226" s="45"/>
      <c r="EQ226" s="45"/>
      <c r="ER226" s="45"/>
      <c r="ES226" s="45"/>
    </row>
    <row r="227" spans="1:149" ht="19.5" customHeight="1">
      <c r="A227" s="28"/>
      <c r="B227" s="45" t="s">
        <v>2100</v>
      </c>
      <c r="C227" s="63"/>
      <c r="D227" s="33" t="s">
        <v>1995</v>
      </c>
      <c r="E227" s="63" t="s">
        <v>1926</v>
      </c>
      <c r="F227" s="63" t="s">
        <v>1927</v>
      </c>
      <c r="G227" s="63" t="s">
        <v>1927</v>
      </c>
      <c r="H227" s="63" t="s">
        <v>857</v>
      </c>
      <c r="I227" s="63"/>
      <c r="J227" s="63"/>
      <c r="K227" s="63">
        <v>100</v>
      </c>
      <c r="L227" s="63">
        <v>710000000</v>
      </c>
      <c r="M227" s="63" t="s">
        <v>1750</v>
      </c>
      <c r="N227" s="63" t="s">
        <v>1918</v>
      </c>
      <c r="O227" s="63" t="s">
        <v>359</v>
      </c>
      <c r="P227" s="63" t="s">
        <v>1985</v>
      </c>
      <c r="Q227" s="63" t="s">
        <v>1996</v>
      </c>
      <c r="R227" s="63"/>
      <c r="S227" s="63" t="s">
        <v>1929</v>
      </c>
      <c r="T227" s="63"/>
      <c r="U227" s="63"/>
      <c r="V227" s="63">
        <v>0</v>
      </c>
      <c r="W227" s="63">
        <v>0</v>
      </c>
      <c r="X227" s="63">
        <v>100</v>
      </c>
      <c r="Y227" s="63" t="s">
        <v>1930</v>
      </c>
      <c r="Z227" s="63" t="s">
        <v>888</v>
      </c>
      <c r="AA227" s="35">
        <v>400</v>
      </c>
      <c r="AB227" s="36">
        <v>1376</v>
      </c>
      <c r="AC227" s="36">
        <f t="shared" si="115"/>
        <v>550400</v>
      </c>
      <c r="AD227" s="31">
        <f t="shared" si="116"/>
        <v>616448.0000000001</v>
      </c>
      <c r="AE227" s="35">
        <v>800</v>
      </c>
      <c r="AF227" s="36">
        <v>1376</v>
      </c>
      <c r="AG227" s="36">
        <f t="shared" si="117"/>
        <v>1100800</v>
      </c>
      <c r="AH227" s="31">
        <f t="shared" si="121"/>
        <v>1232896.0000000002</v>
      </c>
      <c r="AI227" s="35">
        <v>800</v>
      </c>
      <c r="AJ227" s="36">
        <v>1376</v>
      </c>
      <c r="AK227" s="36">
        <f t="shared" si="118"/>
        <v>1100800</v>
      </c>
      <c r="AL227" s="31">
        <f t="shared" si="122"/>
        <v>1232896.0000000002</v>
      </c>
      <c r="AM227" s="35">
        <v>800</v>
      </c>
      <c r="AN227" s="36">
        <v>1376</v>
      </c>
      <c r="AO227" s="36">
        <f t="shared" si="119"/>
        <v>1100800</v>
      </c>
      <c r="AP227" s="31">
        <f t="shared" si="123"/>
        <v>1232896.0000000002</v>
      </c>
      <c r="AQ227" s="35">
        <v>800</v>
      </c>
      <c r="AR227" s="36">
        <v>1376</v>
      </c>
      <c r="AS227" s="36">
        <f t="shared" si="120"/>
        <v>1100800</v>
      </c>
      <c r="AT227" s="31">
        <f t="shared" si="124"/>
        <v>1232896.0000000002</v>
      </c>
      <c r="AU227" s="35">
        <v>800</v>
      </c>
      <c r="AV227" s="36">
        <v>1376</v>
      </c>
      <c r="AW227" s="36">
        <f t="shared" si="125"/>
        <v>1100800</v>
      </c>
      <c r="AX227" s="31">
        <f aca="true" t="shared" si="130" ref="AX227:AX258">AW227*1.12</f>
        <v>1232896.0000000002</v>
      </c>
      <c r="AY227" s="35">
        <v>800</v>
      </c>
      <c r="AZ227" s="36">
        <v>1376</v>
      </c>
      <c r="BA227" s="36">
        <f t="shared" si="126"/>
        <v>1100800</v>
      </c>
      <c r="BB227" s="31">
        <f aca="true" t="shared" si="131" ref="BB227:BB258">BA227*1.12</f>
        <v>1232896.0000000002</v>
      </c>
      <c r="BC227" s="35">
        <v>800</v>
      </c>
      <c r="BD227" s="36">
        <v>1376</v>
      </c>
      <c r="BE227" s="36">
        <f t="shared" si="127"/>
        <v>1100800</v>
      </c>
      <c r="BF227" s="31">
        <f aca="true" t="shared" si="132" ref="BF227:BF258">BE227*1.12</f>
        <v>1232896.0000000002</v>
      </c>
      <c r="BG227" s="35">
        <v>800</v>
      </c>
      <c r="BH227" s="36">
        <v>1376</v>
      </c>
      <c r="BI227" s="36">
        <f t="shared" si="128"/>
        <v>1100800</v>
      </c>
      <c r="BJ227" s="31">
        <f aca="true" t="shared" si="133" ref="BJ227:BJ258">BI227*1.12</f>
        <v>1232896.0000000002</v>
      </c>
      <c r="BK227" s="35">
        <v>800</v>
      </c>
      <c r="BL227" s="36">
        <v>1376</v>
      </c>
      <c r="BM227" s="36">
        <f t="shared" si="129"/>
        <v>1100800</v>
      </c>
      <c r="BN227" s="31">
        <f aca="true" t="shared" si="134" ref="BN227:BN258">BM227*1.12</f>
        <v>1232896.0000000002</v>
      </c>
      <c r="BO227" s="36"/>
      <c r="BP227" s="36"/>
      <c r="BQ227" s="36">
        <f t="shared" si="79"/>
        <v>0</v>
      </c>
      <c r="BR227" s="36">
        <f t="shared" si="80"/>
        <v>0</v>
      </c>
      <c r="BS227" s="36"/>
      <c r="BT227" s="36"/>
      <c r="BU227" s="36">
        <f t="shared" si="81"/>
        <v>0</v>
      </c>
      <c r="BV227" s="36">
        <f t="shared" si="82"/>
        <v>0</v>
      </c>
      <c r="BW227" s="36"/>
      <c r="BX227" s="36"/>
      <c r="BY227" s="36">
        <f t="shared" si="83"/>
        <v>0</v>
      </c>
      <c r="BZ227" s="36">
        <f t="shared" si="84"/>
        <v>0</v>
      </c>
      <c r="CA227" s="36"/>
      <c r="CB227" s="36"/>
      <c r="CC227" s="36">
        <f t="shared" si="85"/>
        <v>0</v>
      </c>
      <c r="CD227" s="36">
        <f t="shared" si="86"/>
        <v>0</v>
      </c>
      <c r="CE227" s="36"/>
      <c r="CF227" s="36"/>
      <c r="CG227" s="36">
        <f t="shared" si="87"/>
        <v>0</v>
      </c>
      <c r="CH227" s="36">
        <f t="shared" si="88"/>
        <v>0</v>
      </c>
      <c r="CI227" s="36"/>
      <c r="CJ227" s="36"/>
      <c r="CK227" s="36">
        <f t="shared" si="89"/>
        <v>0</v>
      </c>
      <c r="CL227" s="36">
        <f t="shared" si="90"/>
        <v>0</v>
      </c>
      <c r="CM227" s="36"/>
      <c r="CN227" s="36"/>
      <c r="CO227" s="36">
        <f t="shared" si="91"/>
        <v>0</v>
      </c>
      <c r="CP227" s="36">
        <f t="shared" si="92"/>
        <v>0</v>
      </c>
      <c r="CQ227" s="36"/>
      <c r="CR227" s="36"/>
      <c r="CS227" s="36">
        <f t="shared" si="93"/>
        <v>0</v>
      </c>
      <c r="CT227" s="36">
        <f t="shared" si="94"/>
        <v>0</v>
      </c>
      <c r="CU227" s="36"/>
      <c r="CV227" s="36"/>
      <c r="CW227" s="36">
        <f t="shared" si="95"/>
        <v>0</v>
      </c>
      <c r="CX227" s="36">
        <f t="shared" si="96"/>
        <v>0</v>
      </c>
      <c r="CY227" s="36"/>
      <c r="CZ227" s="36"/>
      <c r="DA227" s="36">
        <f t="shared" si="97"/>
        <v>0</v>
      </c>
      <c r="DB227" s="36">
        <f t="shared" si="98"/>
        <v>0</v>
      </c>
      <c r="DC227" s="36"/>
      <c r="DD227" s="36"/>
      <c r="DE227" s="36">
        <f t="shared" si="99"/>
        <v>0</v>
      </c>
      <c r="DF227" s="36">
        <f t="shared" si="100"/>
        <v>0</v>
      </c>
      <c r="DG227" s="36"/>
      <c r="DH227" s="36"/>
      <c r="DI227" s="36">
        <f t="shared" si="101"/>
        <v>0</v>
      </c>
      <c r="DJ227" s="36">
        <f t="shared" si="102"/>
        <v>0</v>
      </c>
      <c r="DK227" s="36"/>
      <c r="DL227" s="36"/>
      <c r="DM227" s="36">
        <f t="shared" si="103"/>
        <v>0</v>
      </c>
      <c r="DN227" s="36">
        <f t="shared" si="104"/>
        <v>0</v>
      </c>
      <c r="DO227" s="36"/>
      <c r="DP227" s="36"/>
      <c r="DQ227" s="36">
        <f t="shared" si="105"/>
        <v>0</v>
      </c>
      <c r="DR227" s="36">
        <f t="shared" si="106"/>
        <v>0</v>
      </c>
      <c r="DS227" s="36"/>
      <c r="DT227" s="36"/>
      <c r="DU227" s="36">
        <f t="shared" si="107"/>
        <v>0</v>
      </c>
      <c r="DV227" s="36">
        <f t="shared" si="108"/>
        <v>0</v>
      </c>
      <c r="DW227" s="36"/>
      <c r="DX227" s="36"/>
      <c r="DY227" s="36">
        <f t="shared" si="109"/>
        <v>0</v>
      </c>
      <c r="DZ227" s="36">
        <f t="shared" si="110"/>
        <v>0</v>
      </c>
      <c r="EA227" s="36"/>
      <c r="EB227" s="36"/>
      <c r="EC227" s="36">
        <f t="shared" si="111"/>
        <v>0</v>
      </c>
      <c r="ED227" s="36">
        <f t="shared" si="112"/>
        <v>0</v>
      </c>
      <c r="EE227" s="31">
        <f t="shared" si="114"/>
        <v>7600</v>
      </c>
      <c r="EF227" s="31">
        <v>0</v>
      </c>
      <c r="EG227" s="31">
        <v>0</v>
      </c>
      <c r="EH227" s="57" t="s">
        <v>1534</v>
      </c>
      <c r="EI227" s="45" t="s">
        <v>2067</v>
      </c>
      <c r="EJ227" s="57" t="s">
        <v>2068</v>
      </c>
      <c r="EK227" s="45"/>
      <c r="EL227" s="45"/>
      <c r="EM227" s="45"/>
      <c r="EN227" s="45"/>
      <c r="EO227" s="45"/>
      <c r="EP227" s="45"/>
      <c r="EQ227" s="45"/>
      <c r="ER227" s="45"/>
      <c r="ES227" s="45"/>
    </row>
    <row r="228" spans="1:149" ht="19.5" customHeight="1">
      <c r="A228" s="28"/>
      <c r="B228" s="45" t="s">
        <v>2100</v>
      </c>
      <c r="C228" s="63"/>
      <c r="D228" s="33" t="s">
        <v>1997</v>
      </c>
      <c r="E228" s="63" t="s">
        <v>1926</v>
      </c>
      <c r="F228" s="63" t="s">
        <v>1927</v>
      </c>
      <c r="G228" s="63" t="s">
        <v>1927</v>
      </c>
      <c r="H228" s="63" t="s">
        <v>857</v>
      </c>
      <c r="I228" s="63"/>
      <c r="J228" s="63"/>
      <c r="K228" s="63">
        <v>100</v>
      </c>
      <c r="L228" s="63">
        <v>710000000</v>
      </c>
      <c r="M228" s="63" t="s">
        <v>1750</v>
      </c>
      <c r="N228" s="63" t="s">
        <v>1918</v>
      </c>
      <c r="O228" s="63" t="s">
        <v>359</v>
      </c>
      <c r="P228" s="63">
        <v>310000000</v>
      </c>
      <c r="Q228" s="63" t="s">
        <v>1998</v>
      </c>
      <c r="R228" s="63"/>
      <c r="S228" s="63" t="s">
        <v>1929</v>
      </c>
      <c r="T228" s="63"/>
      <c r="U228" s="63"/>
      <c r="V228" s="63">
        <v>0</v>
      </c>
      <c r="W228" s="63">
        <v>0</v>
      </c>
      <c r="X228" s="63">
        <v>100</v>
      </c>
      <c r="Y228" s="63" t="s">
        <v>1930</v>
      </c>
      <c r="Z228" s="63" t="s">
        <v>888</v>
      </c>
      <c r="AA228" s="35">
        <v>8072</v>
      </c>
      <c r="AB228" s="36">
        <v>1376</v>
      </c>
      <c r="AC228" s="36">
        <f t="shared" si="115"/>
        <v>11107072</v>
      </c>
      <c r="AD228" s="31">
        <f t="shared" si="116"/>
        <v>12439920.64</v>
      </c>
      <c r="AE228" s="35">
        <v>16144</v>
      </c>
      <c r="AF228" s="36">
        <v>1376</v>
      </c>
      <c r="AG228" s="36">
        <f t="shared" si="117"/>
        <v>22214144</v>
      </c>
      <c r="AH228" s="31">
        <f t="shared" si="121"/>
        <v>24879841.28</v>
      </c>
      <c r="AI228" s="35">
        <v>16144</v>
      </c>
      <c r="AJ228" s="36">
        <v>1376</v>
      </c>
      <c r="AK228" s="36">
        <f t="shared" si="118"/>
        <v>22214144</v>
      </c>
      <c r="AL228" s="31">
        <f t="shared" si="122"/>
        <v>24879841.28</v>
      </c>
      <c r="AM228" s="35">
        <v>16144</v>
      </c>
      <c r="AN228" s="36">
        <v>1376</v>
      </c>
      <c r="AO228" s="36">
        <f t="shared" si="119"/>
        <v>22214144</v>
      </c>
      <c r="AP228" s="31">
        <f t="shared" si="123"/>
        <v>24879841.28</v>
      </c>
      <c r="AQ228" s="35">
        <v>16144</v>
      </c>
      <c r="AR228" s="36">
        <v>1376</v>
      </c>
      <c r="AS228" s="36">
        <f t="shared" si="120"/>
        <v>22214144</v>
      </c>
      <c r="AT228" s="31">
        <f t="shared" si="124"/>
        <v>24879841.28</v>
      </c>
      <c r="AU228" s="35">
        <v>16144</v>
      </c>
      <c r="AV228" s="36">
        <v>1376</v>
      </c>
      <c r="AW228" s="36">
        <f t="shared" si="125"/>
        <v>22214144</v>
      </c>
      <c r="AX228" s="31">
        <f t="shared" si="130"/>
        <v>24879841.28</v>
      </c>
      <c r="AY228" s="35">
        <v>16144</v>
      </c>
      <c r="AZ228" s="36">
        <v>1376</v>
      </c>
      <c r="BA228" s="36">
        <f t="shared" si="126"/>
        <v>22214144</v>
      </c>
      <c r="BB228" s="31">
        <f t="shared" si="131"/>
        <v>24879841.28</v>
      </c>
      <c r="BC228" s="35">
        <v>16144</v>
      </c>
      <c r="BD228" s="36">
        <v>1376</v>
      </c>
      <c r="BE228" s="36">
        <f t="shared" si="127"/>
        <v>22214144</v>
      </c>
      <c r="BF228" s="31">
        <f t="shared" si="132"/>
        <v>24879841.28</v>
      </c>
      <c r="BG228" s="35">
        <v>16144</v>
      </c>
      <c r="BH228" s="36">
        <v>1376</v>
      </c>
      <c r="BI228" s="36">
        <f t="shared" si="128"/>
        <v>22214144</v>
      </c>
      <c r="BJ228" s="31">
        <f t="shared" si="133"/>
        <v>24879841.28</v>
      </c>
      <c r="BK228" s="35">
        <v>16144</v>
      </c>
      <c r="BL228" s="36">
        <v>1376</v>
      </c>
      <c r="BM228" s="36">
        <f t="shared" si="129"/>
        <v>22214144</v>
      </c>
      <c r="BN228" s="31">
        <f t="shared" si="134"/>
        <v>24879841.28</v>
      </c>
      <c r="BO228" s="36"/>
      <c r="BP228" s="36"/>
      <c r="BQ228" s="36">
        <f t="shared" si="79"/>
        <v>0</v>
      </c>
      <c r="BR228" s="36">
        <f t="shared" si="80"/>
        <v>0</v>
      </c>
      <c r="BS228" s="36"/>
      <c r="BT228" s="36"/>
      <c r="BU228" s="36">
        <f t="shared" si="81"/>
        <v>0</v>
      </c>
      <c r="BV228" s="36">
        <f t="shared" si="82"/>
        <v>0</v>
      </c>
      <c r="BW228" s="36"/>
      <c r="BX228" s="36"/>
      <c r="BY228" s="36">
        <f t="shared" si="83"/>
        <v>0</v>
      </c>
      <c r="BZ228" s="36">
        <f t="shared" si="84"/>
        <v>0</v>
      </c>
      <c r="CA228" s="36"/>
      <c r="CB228" s="36"/>
      <c r="CC228" s="36">
        <f t="shared" si="85"/>
        <v>0</v>
      </c>
      <c r="CD228" s="36">
        <f t="shared" si="86"/>
        <v>0</v>
      </c>
      <c r="CE228" s="36"/>
      <c r="CF228" s="36"/>
      <c r="CG228" s="36">
        <f t="shared" si="87"/>
        <v>0</v>
      </c>
      <c r="CH228" s="36">
        <f t="shared" si="88"/>
        <v>0</v>
      </c>
      <c r="CI228" s="36"/>
      <c r="CJ228" s="36"/>
      <c r="CK228" s="36">
        <f t="shared" si="89"/>
        <v>0</v>
      </c>
      <c r="CL228" s="36">
        <f t="shared" si="90"/>
        <v>0</v>
      </c>
      <c r="CM228" s="36"/>
      <c r="CN228" s="36"/>
      <c r="CO228" s="36">
        <f t="shared" si="91"/>
        <v>0</v>
      </c>
      <c r="CP228" s="36">
        <f t="shared" si="92"/>
        <v>0</v>
      </c>
      <c r="CQ228" s="36"/>
      <c r="CR228" s="36"/>
      <c r="CS228" s="36">
        <f t="shared" si="93"/>
        <v>0</v>
      </c>
      <c r="CT228" s="36">
        <f t="shared" si="94"/>
        <v>0</v>
      </c>
      <c r="CU228" s="36"/>
      <c r="CV228" s="36"/>
      <c r="CW228" s="36">
        <f t="shared" si="95"/>
        <v>0</v>
      </c>
      <c r="CX228" s="36">
        <f t="shared" si="96"/>
        <v>0</v>
      </c>
      <c r="CY228" s="36"/>
      <c r="CZ228" s="36"/>
      <c r="DA228" s="36">
        <f t="shared" si="97"/>
        <v>0</v>
      </c>
      <c r="DB228" s="36">
        <f t="shared" si="98"/>
        <v>0</v>
      </c>
      <c r="DC228" s="36"/>
      <c r="DD228" s="36"/>
      <c r="DE228" s="36">
        <f t="shared" si="99"/>
        <v>0</v>
      </c>
      <c r="DF228" s="36">
        <f t="shared" si="100"/>
        <v>0</v>
      </c>
      <c r="DG228" s="36"/>
      <c r="DH228" s="36"/>
      <c r="DI228" s="36">
        <f t="shared" si="101"/>
        <v>0</v>
      </c>
      <c r="DJ228" s="36">
        <f t="shared" si="102"/>
        <v>0</v>
      </c>
      <c r="DK228" s="36"/>
      <c r="DL228" s="36"/>
      <c r="DM228" s="36">
        <f t="shared" si="103"/>
        <v>0</v>
      </c>
      <c r="DN228" s="36">
        <f t="shared" si="104"/>
        <v>0</v>
      </c>
      <c r="DO228" s="36"/>
      <c r="DP228" s="36"/>
      <c r="DQ228" s="36">
        <f t="shared" si="105"/>
        <v>0</v>
      </c>
      <c r="DR228" s="36">
        <f t="shared" si="106"/>
        <v>0</v>
      </c>
      <c r="DS228" s="36"/>
      <c r="DT228" s="36"/>
      <c r="DU228" s="36">
        <f t="shared" si="107"/>
        <v>0</v>
      </c>
      <c r="DV228" s="36">
        <f t="shared" si="108"/>
        <v>0</v>
      </c>
      <c r="DW228" s="36"/>
      <c r="DX228" s="36"/>
      <c r="DY228" s="36">
        <f t="shared" si="109"/>
        <v>0</v>
      </c>
      <c r="DZ228" s="36">
        <f t="shared" si="110"/>
        <v>0</v>
      </c>
      <c r="EA228" s="36"/>
      <c r="EB228" s="36"/>
      <c r="EC228" s="36">
        <f t="shared" si="111"/>
        <v>0</v>
      </c>
      <c r="ED228" s="36">
        <f t="shared" si="112"/>
        <v>0</v>
      </c>
      <c r="EE228" s="31">
        <f t="shared" si="114"/>
        <v>153368</v>
      </c>
      <c r="EF228" s="31">
        <v>0</v>
      </c>
      <c r="EG228" s="31">
        <v>0</v>
      </c>
      <c r="EH228" s="57" t="s">
        <v>1534</v>
      </c>
      <c r="EI228" s="45" t="s">
        <v>2067</v>
      </c>
      <c r="EJ228" s="57" t="s">
        <v>2068</v>
      </c>
      <c r="EK228" s="45"/>
      <c r="EL228" s="45"/>
      <c r="EM228" s="45"/>
      <c r="EN228" s="45"/>
      <c r="EO228" s="45"/>
      <c r="EP228" s="45"/>
      <c r="EQ228" s="45"/>
      <c r="ER228" s="45"/>
      <c r="ES228" s="45"/>
    </row>
    <row r="229" spans="1:149" ht="19.5" customHeight="1">
      <c r="A229" s="28"/>
      <c r="B229" s="45" t="s">
        <v>2100</v>
      </c>
      <c r="C229" s="63"/>
      <c r="D229" s="33" t="s">
        <v>1999</v>
      </c>
      <c r="E229" s="63" t="s">
        <v>1926</v>
      </c>
      <c r="F229" s="63" t="s">
        <v>1927</v>
      </c>
      <c r="G229" s="63" t="s">
        <v>1927</v>
      </c>
      <c r="H229" s="63" t="s">
        <v>857</v>
      </c>
      <c r="I229" s="63"/>
      <c r="J229" s="63"/>
      <c r="K229" s="63">
        <v>100</v>
      </c>
      <c r="L229" s="63">
        <v>710000000</v>
      </c>
      <c r="M229" s="63" t="s">
        <v>1750</v>
      </c>
      <c r="N229" s="63" t="s">
        <v>1918</v>
      </c>
      <c r="O229" s="63" t="s">
        <v>359</v>
      </c>
      <c r="P229" s="63">
        <v>190000000</v>
      </c>
      <c r="Q229" s="63" t="s">
        <v>2000</v>
      </c>
      <c r="R229" s="63"/>
      <c r="S229" s="63" t="s">
        <v>1929</v>
      </c>
      <c r="T229" s="63"/>
      <c r="U229" s="63"/>
      <c r="V229" s="63">
        <v>0</v>
      </c>
      <c r="W229" s="63">
        <v>0</v>
      </c>
      <c r="X229" s="63">
        <v>100</v>
      </c>
      <c r="Y229" s="63" t="s">
        <v>1930</v>
      </c>
      <c r="Z229" s="63" t="s">
        <v>888</v>
      </c>
      <c r="AA229" s="35">
        <v>1350</v>
      </c>
      <c r="AB229" s="36">
        <v>1376</v>
      </c>
      <c r="AC229" s="36">
        <f t="shared" si="115"/>
        <v>1857600</v>
      </c>
      <c r="AD229" s="31">
        <f t="shared" si="116"/>
        <v>2080512.0000000002</v>
      </c>
      <c r="AE229" s="35">
        <v>2701</v>
      </c>
      <c r="AF229" s="36">
        <v>1376</v>
      </c>
      <c r="AG229" s="36">
        <f t="shared" si="117"/>
        <v>3716576</v>
      </c>
      <c r="AH229" s="31">
        <f t="shared" si="121"/>
        <v>4162565.1200000006</v>
      </c>
      <c r="AI229" s="35">
        <v>2701</v>
      </c>
      <c r="AJ229" s="36">
        <v>1376</v>
      </c>
      <c r="AK229" s="36">
        <f t="shared" si="118"/>
        <v>3716576</v>
      </c>
      <c r="AL229" s="31">
        <f t="shared" si="122"/>
        <v>4162565.1200000006</v>
      </c>
      <c r="AM229" s="35">
        <v>2701</v>
      </c>
      <c r="AN229" s="36">
        <v>1376</v>
      </c>
      <c r="AO229" s="36">
        <f t="shared" si="119"/>
        <v>3716576</v>
      </c>
      <c r="AP229" s="31">
        <f t="shared" si="123"/>
        <v>4162565.1200000006</v>
      </c>
      <c r="AQ229" s="35">
        <v>2701</v>
      </c>
      <c r="AR229" s="36">
        <v>1376</v>
      </c>
      <c r="AS229" s="36">
        <f t="shared" si="120"/>
        <v>3716576</v>
      </c>
      <c r="AT229" s="31">
        <f t="shared" si="124"/>
        <v>4162565.1200000006</v>
      </c>
      <c r="AU229" s="35">
        <v>2701</v>
      </c>
      <c r="AV229" s="36">
        <v>1376</v>
      </c>
      <c r="AW229" s="36">
        <f t="shared" si="125"/>
        <v>3716576</v>
      </c>
      <c r="AX229" s="31">
        <f t="shared" si="130"/>
        <v>4162565.1200000006</v>
      </c>
      <c r="AY229" s="35">
        <v>2701</v>
      </c>
      <c r="AZ229" s="36">
        <v>1376</v>
      </c>
      <c r="BA229" s="36">
        <f t="shared" si="126"/>
        <v>3716576</v>
      </c>
      <c r="BB229" s="31">
        <f t="shared" si="131"/>
        <v>4162565.1200000006</v>
      </c>
      <c r="BC229" s="35">
        <v>2701</v>
      </c>
      <c r="BD229" s="36">
        <v>1376</v>
      </c>
      <c r="BE229" s="36">
        <f t="shared" si="127"/>
        <v>3716576</v>
      </c>
      <c r="BF229" s="31">
        <f t="shared" si="132"/>
        <v>4162565.1200000006</v>
      </c>
      <c r="BG229" s="35">
        <v>2701</v>
      </c>
      <c r="BH229" s="36">
        <v>1376</v>
      </c>
      <c r="BI229" s="36">
        <f t="shared" si="128"/>
        <v>3716576</v>
      </c>
      <c r="BJ229" s="31">
        <f t="shared" si="133"/>
        <v>4162565.1200000006</v>
      </c>
      <c r="BK229" s="35">
        <v>2701</v>
      </c>
      <c r="BL229" s="36">
        <v>1376</v>
      </c>
      <c r="BM229" s="36">
        <f t="shared" si="129"/>
        <v>3716576</v>
      </c>
      <c r="BN229" s="31">
        <f t="shared" si="134"/>
        <v>4162565.1200000006</v>
      </c>
      <c r="BO229" s="36"/>
      <c r="BP229" s="36"/>
      <c r="BQ229" s="36">
        <f t="shared" si="79"/>
        <v>0</v>
      </c>
      <c r="BR229" s="36">
        <f t="shared" si="80"/>
        <v>0</v>
      </c>
      <c r="BS229" s="36"/>
      <c r="BT229" s="36"/>
      <c r="BU229" s="36">
        <f t="shared" si="81"/>
        <v>0</v>
      </c>
      <c r="BV229" s="36">
        <f t="shared" si="82"/>
        <v>0</v>
      </c>
      <c r="BW229" s="36"/>
      <c r="BX229" s="36"/>
      <c r="BY229" s="36">
        <f t="shared" si="83"/>
        <v>0</v>
      </c>
      <c r="BZ229" s="36">
        <f t="shared" si="84"/>
        <v>0</v>
      </c>
      <c r="CA229" s="36"/>
      <c r="CB229" s="36"/>
      <c r="CC229" s="36">
        <f t="shared" si="85"/>
        <v>0</v>
      </c>
      <c r="CD229" s="36">
        <f t="shared" si="86"/>
        <v>0</v>
      </c>
      <c r="CE229" s="36"/>
      <c r="CF229" s="36"/>
      <c r="CG229" s="36">
        <f t="shared" si="87"/>
        <v>0</v>
      </c>
      <c r="CH229" s="36">
        <f t="shared" si="88"/>
        <v>0</v>
      </c>
      <c r="CI229" s="36"/>
      <c r="CJ229" s="36"/>
      <c r="CK229" s="36">
        <f t="shared" si="89"/>
        <v>0</v>
      </c>
      <c r="CL229" s="36">
        <f t="shared" si="90"/>
        <v>0</v>
      </c>
      <c r="CM229" s="36"/>
      <c r="CN229" s="36"/>
      <c r="CO229" s="36">
        <f t="shared" si="91"/>
        <v>0</v>
      </c>
      <c r="CP229" s="36">
        <f t="shared" si="92"/>
        <v>0</v>
      </c>
      <c r="CQ229" s="36"/>
      <c r="CR229" s="36"/>
      <c r="CS229" s="36">
        <f t="shared" si="93"/>
        <v>0</v>
      </c>
      <c r="CT229" s="36">
        <f t="shared" si="94"/>
        <v>0</v>
      </c>
      <c r="CU229" s="36"/>
      <c r="CV229" s="36"/>
      <c r="CW229" s="36">
        <f t="shared" si="95"/>
        <v>0</v>
      </c>
      <c r="CX229" s="36">
        <f t="shared" si="96"/>
        <v>0</v>
      </c>
      <c r="CY229" s="36"/>
      <c r="CZ229" s="36"/>
      <c r="DA229" s="36">
        <f t="shared" si="97"/>
        <v>0</v>
      </c>
      <c r="DB229" s="36">
        <f t="shared" si="98"/>
        <v>0</v>
      </c>
      <c r="DC229" s="36"/>
      <c r="DD229" s="36"/>
      <c r="DE229" s="36">
        <f t="shared" si="99"/>
        <v>0</v>
      </c>
      <c r="DF229" s="36">
        <f t="shared" si="100"/>
        <v>0</v>
      </c>
      <c r="DG229" s="36"/>
      <c r="DH229" s="36"/>
      <c r="DI229" s="36">
        <f t="shared" si="101"/>
        <v>0</v>
      </c>
      <c r="DJ229" s="36">
        <f t="shared" si="102"/>
        <v>0</v>
      </c>
      <c r="DK229" s="36"/>
      <c r="DL229" s="36"/>
      <c r="DM229" s="36">
        <f t="shared" si="103"/>
        <v>0</v>
      </c>
      <c r="DN229" s="36">
        <f t="shared" si="104"/>
        <v>0</v>
      </c>
      <c r="DO229" s="36"/>
      <c r="DP229" s="36"/>
      <c r="DQ229" s="36">
        <f t="shared" si="105"/>
        <v>0</v>
      </c>
      <c r="DR229" s="36">
        <f t="shared" si="106"/>
        <v>0</v>
      </c>
      <c r="DS229" s="36"/>
      <c r="DT229" s="36"/>
      <c r="DU229" s="36">
        <f t="shared" si="107"/>
        <v>0</v>
      </c>
      <c r="DV229" s="36">
        <f t="shared" si="108"/>
        <v>0</v>
      </c>
      <c r="DW229" s="36"/>
      <c r="DX229" s="36"/>
      <c r="DY229" s="36">
        <f t="shared" si="109"/>
        <v>0</v>
      </c>
      <c r="DZ229" s="36">
        <f t="shared" si="110"/>
        <v>0</v>
      </c>
      <c r="EA229" s="36"/>
      <c r="EB229" s="36"/>
      <c r="EC229" s="36">
        <f t="shared" si="111"/>
        <v>0</v>
      </c>
      <c r="ED229" s="36">
        <f t="shared" si="112"/>
        <v>0</v>
      </c>
      <c r="EE229" s="31">
        <f t="shared" si="114"/>
        <v>25659</v>
      </c>
      <c r="EF229" s="31">
        <v>0</v>
      </c>
      <c r="EG229" s="31">
        <v>0</v>
      </c>
      <c r="EH229" s="57" t="s">
        <v>1534</v>
      </c>
      <c r="EI229" s="45" t="s">
        <v>2067</v>
      </c>
      <c r="EJ229" s="57" t="s">
        <v>2068</v>
      </c>
      <c r="EK229" s="45"/>
      <c r="EL229" s="45"/>
      <c r="EM229" s="45"/>
      <c r="EN229" s="45"/>
      <c r="EO229" s="45"/>
      <c r="EP229" s="45"/>
      <c r="EQ229" s="45"/>
      <c r="ER229" s="45"/>
      <c r="ES229" s="45"/>
    </row>
    <row r="230" spans="1:149" ht="19.5" customHeight="1">
      <c r="A230" s="28"/>
      <c r="B230" s="45" t="s">
        <v>2100</v>
      </c>
      <c r="C230" s="63"/>
      <c r="D230" s="33" t="s">
        <v>2001</v>
      </c>
      <c r="E230" s="63" t="s">
        <v>1926</v>
      </c>
      <c r="F230" s="63" t="s">
        <v>1927</v>
      </c>
      <c r="G230" s="63" t="s">
        <v>1927</v>
      </c>
      <c r="H230" s="63" t="s">
        <v>857</v>
      </c>
      <c r="I230" s="63"/>
      <c r="J230" s="63"/>
      <c r="K230" s="63">
        <v>100</v>
      </c>
      <c r="L230" s="63">
        <v>710000000</v>
      </c>
      <c r="M230" s="63" t="s">
        <v>1750</v>
      </c>
      <c r="N230" s="63" t="s">
        <v>1918</v>
      </c>
      <c r="O230" s="63" t="s">
        <v>359</v>
      </c>
      <c r="P230" s="63">
        <v>190000000</v>
      </c>
      <c r="Q230" s="63" t="s">
        <v>2002</v>
      </c>
      <c r="R230" s="63"/>
      <c r="S230" s="63" t="s">
        <v>1929</v>
      </c>
      <c r="T230" s="63"/>
      <c r="U230" s="63"/>
      <c r="V230" s="63">
        <v>0</v>
      </c>
      <c r="W230" s="63">
        <v>0</v>
      </c>
      <c r="X230" s="63">
        <v>100</v>
      </c>
      <c r="Y230" s="63" t="s">
        <v>1930</v>
      </c>
      <c r="Z230" s="63" t="s">
        <v>888</v>
      </c>
      <c r="AA230" s="35">
        <v>1250</v>
      </c>
      <c r="AB230" s="36">
        <v>1376</v>
      </c>
      <c r="AC230" s="36">
        <f t="shared" si="115"/>
        <v>1720000</v>
      </c>
      <c r="AD230" s="31">
        <f t="shared" si="116"/>
        <v>1926400.0000000002</v>
      </c>
      <c r="AE230" s="35">
        <v>2500</v>
      </c>
      <c r="AF230" s="36">
        <v>1376</v>
      </c>
      <c r="AG230" s="36">
        <f t="shared" si="117"/>
        <v>3440000</v>
      </c>
      <c r="AH230" s="31">
        <f t="shared" si="121"/>
        <v>3852800.0000000005</v>
      </c>
      <c r="AI230" s="35">
        <v>2500</v>
      </c>
      <c r="AJ230" s="36">
        <v>1376</v>
      </c>
      <c r="AK230" s="36">
        <f t="shared" si="118"/>
        <v>3440000</v>
      </c>
      <c r="AL230" s="31">
        <f t="shared" si="122"/>
        <v>3852800.0000000005</v>
      </c>
      <c r="AM230" s="35">
        <v>2500</v>
      </c>
      <c r="AN230" s="36">
        <v>1376</v>
      </c>
      <c r="AO230" s="36">
        <f t="shared" si="119"/>
        <v>3440000</v>
      </c>
      <c r="AP230" s="31">
        <f t="shared" si="123"/>
        <v>3852800.0000000005</v>
      </c>
      <c r="AQ230" s="35">
        <v>2500</v>
      </c>
      <c r="AR230" s="36">
        <v>1376</v>
      </c>
      <c r="AS230" s="36">
        <f t="shared" si="120"/>
        <v>3440000</v>
      </c>
      <c r="AT230" s="31">
        <f t="shared" si="124"/>
        <v>3852800.0000000005</v>
      </c>
      <c r="AU230" s="35">
        <v>2500</v>
      </c>
      <c r="AV230" s="36">
        <v>1376</v>
      </c>
      <c r="AW230" s="36">
        <f t="shared" si="125"/>
        <v>3440000</v>
      </c>
      <c r="AX230" s="31">
        <f t="shared" si="130"/>
        <v>3852800.0000000005</v>
      </c>
      <c r="AY230" s="35">
        <v>2500</v>
      </c>
      <c r="AZ230" s="36">
        <v>1376</v>
      </c>
      <c r="BA230" s="36">
        <f t="shared" si="126"/>
        <v>3440000</v>
      </c>
      <c r="BB230" s="31">
        <f t="shared" si="131"/>
        <v>3852800.0000000005</v>
      </c>
      <c r="BC230" s="35">
        <v>2500</v>
      </c>
      <c r="BD230" s="36">
        <v>1376</v>
      </c>
      <c r="BE230" s="36">
        <f t="shared" si="127"/>
        <v>3440000</v>
      </c>
      <c r="BF230" s="31">
        <f t="shared" si="132"/>
        <v>3852800.0000000005</v>
      </c>
      <c r="BG230" s="35">
        <v>2500</v>
      </c>
      <c r="BH230" s="36">
        <v>1376</v>
      </c>
      <c r="BI230" s="36">
        <f t="shared" si="128"/>
        <v>3440000</v>
      </c>
      <c r="BJ230" s="31">
        <f t="shared" si="133"/>
        <v>3852800.0000000005</v>
      </c>
      <c r="BK230" s="35">
        <v>2500</v>
      </c>
      <c r="BL230" s="36">
        <v>1376</v>
      </c>
      <c r="BM230" s="36">
        <f t="shared" si="129"/>
        <v>3440000</v>
      </c>
      <c r="BN230" s="31">
        <f t="shared" si="134"/>
        <v>3852800.0000000005</v>
      </c>
      <c r="BO230" s="36"/>
      <c r="BP230" s="36"/>
      <c r="BQ230" s="36">
        <f t="shared" si="79"/>
        <v>0</v>
      </c>
      <c r="BR230" s="36">
        <f t="shared" si="80"/>
        <v>0</v>
      </c>
      <c r="BS230" s="36"/>
      <c r="BT230" s="36"/>
      <c r="BU230" s="36">
        <f t="shared" si="81"/>
        <v>0</v>
      </c>
      <c r="BV230" s="36">
        <f t="shared" si="82"/>
        <v>0</v>
      </c>
      <c r="BW230" s="36"/>
      <c r="BX230" s="36"/>
      <c r="BY230" s="36">
        <f t="shared" si="83"/>
        <v>0</v>
      </c>
      <c r="BZ230" s="36">
        <f t="shared" si="84"/>
        <v>0</v>
      </c>
      <c r="CA230" s="36"/>
      <c r="CB230" s="36"/>
      <c r="CC230" s="36">
        <f t="shared" si="85"/>
        <v>0</v>
      </c>
      <c r="CD230" s="36">
        <f t="shared" si="86"/>
        <v>0</v>
      </c>
      <c r="CE230" s="36"/>
      <c r="CF230" s="36"/>
      <c r="CG230" s="36">
        <f t="shared" si="87"/>
        <v>0</v>
      </c>
      <c r="CH230" s="36">
        <f t="shared" si="88"/>
        <v>0</v>
      </c>
      <c r="CI230" s="36"/>
      <c r="CJ230" s="36"/>
      <c r="CK230" s="36">
        <f t="shared" si="89"/>
        <v>0</v>
      </c>
      <c r="CL230" s="36">
        <f t="shared" si="90"/>
        <v>0</v>
      </c>
      <c r="CM230" s="36"/>
      <c r="CN230" s="36"/>
      <c r="CO230" s="36">
        <f t="shared" si="91"/>
        <v>0</v>
      </c>
      <c r="CP230" s="36">
        <f t="shared" si="92"/>
        <v>0</v>
      </c>
      <c r="CQ230" s="36"/>
      <c r="CR230" s="36"/>
      <c r="CS230" s="36">
        <f t="shared" si="93"/>
        <v>0</v>
      </c>
      <c r="CT230" s="36">
        <f t="shared" si="94"/>
        <v>0</v>
      </c>
      <c r="CU230" s="36"/>
      <c r="CV230" s="36"/>
      <c r="CW230" s="36">
        <f t="shared" si="95"/>
        <v>0</v>
      </c>
      <c r="CX230" s="36">
        <f t="shared" si="96"/>
        <v>0</v>
      </c>
      <c r="CY230" s="36"/>
      <c r="CZ230" s="36"/>
      <c r="DA230" s="36">
        <f t="shared" si="97"/>
        <v>0</v>
      </c>
      <c r="DB230" s="36">
        <f t="shared" si="98"/>
        <v>0</v>
      </c>
      <c r="DC230" s="36"/>
      <c r="DD230" s="36"/>
      <c r="DE230" s="36">
        <f t="shared" si="99"/>
        <v>0</v>
      </c>
      <c r="DF230" s="36">
        <f t="shared" si="100"/>
        <v>0</v>
      </c>
      <c r="DG230" s="36"/>
      <c r="DH230" s="36"/>
      <c r="DI230" s="36">
        <f t="shared" si="101"/>
        <v>0</v>
      </c>
      <c r="DJ230" s="36">
        <f t="shared" si="102"/>
        <v>0</v>
      </c>
      <c r="DK230" s="36"/>
      <c r="DL230" s="36"/>
      <c r="DM230" s="36">
        <f t="shared" si="103"/>
        <v>0</v>
      </c>
      <c r="DN230" s="36">
        <f t="shared" si="104"/>
        <v>0</v>
      </c>
      <c r="DO230" s="36"/>
      <c r="DP230" s="36"/>
      <c r="DQ230" s="36">
        <f t="shared" si="105"/>
        <v>0</v>
      </c>
      <c r="DR230" s="36">
        <f t="shared" si="106"/>
        <v>0</v>
      </c>
      <c r="DS230" s="36"/>
      <c r="DT230" s="36"/>
      <c r="DU230" s="36">
        <f t="shared" si="107"/>
        <v>0</v>
      </c>
      <c r="DV230" s="36">
        <f t="shared" si="108"/>
        <v>0</v>
      </c>
      <c r="DW230" s="36"/>
      <c r="DX230" s="36"/>
      <c r="DY230" s="36">
        <f t="shared" si="109"/>
        <v>0</v>
      </c>
      <c r="DZ230" s="36">
        <f t="shared" si="110"/>
        <v>0</v>
      </c>
      <c r="EA230" s="36"/>
      <c r="EB230" s="36"/>
      <c r="EC230" s="36">
        <f t="shared" si="111"/>
        <v>0</v>
      </c>
      <c r="ED230" s="36">
        <f t="shared" si="112"/>
        <v>0</v>
      </c>
      <c r="EE230" s="31">
        <f t="shared" si="114"/>
        <v>23750</v>
      </c>
      <c r="EF230" s="31">
        <v>0</v>
      </c>
      <c r="EG230" s="31">
        <v>0</v>
      </c>
      <c r="EH230" s="57" t="s">
        <v>1534</v>
      </c>
      <c r="EI230" s="45" t="s">
        <v>2067</v>
      </c>
      <c r="EJ230" s="57" t="s">
        <v>2068</v>
      </c>
      <c r="EK230" s="45"/>
      <c r="EL230" s="45"/>
      <c r="EM230" s="45"/>
      <c r="EN230" s="45"/>
      <c r="EO230" s="45"/>
      <c r="EP230" s="45"/>
      <c r="EQ230" s="45"/>
      <c r="ER230" s="45"/>
      <c r="ES230" s="45"/>
    </row>
    <row r="231" spans="1:149" ht="19.5" customHeight="1">
      <c r="A231" s="28"/>
      <c r="B231" s="45" t="s">
        <v>2100</v>
      </c>
      <c r="C231" s="63"/>
      <c r="D231" s="33" t="s">
        <v>2003</v>
      </c>
      <c r="E231" s="63" t="s">
        <v>1926</v>
      </c>
      <c r="F231" s="63" t="s">
        <v>1927</v>
      </c>
      <c r="G231" s="63" t="s">
        <v>1927</v>
      </c>
      <c r="H231" s="63" t="s">
        <v>857</v>
      </c>
      <c r="I231" s="63"/>
      <c r="J231" s="63"/>
      <c r="K231" s="63">
        <v>100</v>
      </c>
      <c r="L231" s="63">
        <v>710000000</v>
      </c>
      <c r="M231" s="63" t="s">
        <v>1750</v>
      </c>
      <c r="N231" s="63" t="s">
        <v>1918</v>
      </c>
      <c r="O231" s="63" t="s">
        <v>359</v>
      </c>
      <c r="P231" s="27">
        <v>630000000</v>
      </c>
      <c r="Q231" s="63" t="s">
        <v>2004</v>
      </c>
      <c r="R231" s="63"/>
      <c r="S231" s="63" t="s">
        <v>1929</v>
      </c>
      <c r="T231" s="63"/>
      <c r="U231" s="63"/>
      <c r="V231" s="63">
        <v>0</v>
      </c>
      <c r="W231" s="63">
        <v>0</v>
      </c>
      <c r="X231" s="63">
        <v>100</v>
      </c>
      <c r="Y231" s="63" t="s">
        <v>1930</v>
      </c>
      <c r="Z231" s="63" t="s">
        <v>888</v>
      </c>
      <c r="AA231" s="35">
        <v>10500</v>
      </c>
      <c r="AB231" s="36">
        <v>1568</v>
      </c>
      <c r="AC231" s="36">
        <f t="shared" si="115"/>
        <v>16464000</v>
      </c>
      <c r="AD231" s="31">
        <f t="shared" si="116"/>
        <v>18439680</v>
      </c>
      <c r="AE231" s="35">
        <v>21000</v>
      </c>
      <c r="AF231" s="36">
        <v>1568</v>
      </c>
      <c r="AG231" s="36">
        <f t="shared" si="117"/>
        <v>32928000</v>
      </c>
      <c r="AH231" s="31">
        <f t="shared" si="121"/>
        <v>36879360</v>
      </c>
      <c r="AI231" s="35">
        <v>21000</v>
      </c>
      <c r="AJ231" s="36">
        <v>1568</v>
      </c>
      <c r="AK231" s="36">
        <f t="shared" si="118"/>
        <v>32928000</v>
      </c>
      <c r="AL231" s="31">
        <f t="shared" si="122"/>
        <v>36879360</v>
      </c>
      <c r="AM231" s="35">
        <v>21000</v>
      </c>
      <c r="AN231" s="36">
        <v>1568</v>
      </c>
      <c r="AO231" s="36">
        <f t="shared" si="119"/>
        <v>32928000</v>
      </c>
      <c r="AP231" s="31">
        <f t="shared" si="123"/>
        <v>36879360</v>
      </c>
      <c r="AQ231" s="35">
        <v>21000</v>
      </c>
      <c r="AR231" s="36">
        <v>1568</v>
      </c>
      <c r="AS231" s="36">
        <f t="shared" si="120"/>
        <v>32928000</v>
      </c>
      <c r="AT231" s="31">
        <f t="shared" si="124"/>
        <v>36879360</v>
      </c>
      <c r="AU231" s="35">
        <v>21000</v>
      </c>
      <c r="AV231" s="36">
        <v>1568</v>
      </c>
      <c r="AW231" s="36">
        <f t="shared" si="125"/>
        <v>32928000</v>
      </c>
      <c r="AX231" s="31">
        <f t="shared" si="130"/>
        <v>36879360</v>
      </c>
      <c r="AY231" s="35">
        <v>21000</v>
      </c>
      <c r="AZ231" s="36">
        <v>1568</v>
      </c>
      <c r="BA231" s="36">
        <f t="shared" si="126"/>
        <v>32928000</v>
      </c>
      <c r="BB231" s="31">
        <f t="shared" si="131"/>
        <v>36879360</v>
      </c>
      <c r="BC231" s="35">
        <v>21000</v>
      </c>
      <c r="BD231" s="36">
        <v>1568</v>
      </c>
      <c r="BE231" s="36">
        <f t="shared" si="127"/>
        <v>32928000</v>
      </c>
      <c r="BF231" s="31">
        <f t="shared" si="132"/>
        <v>36879360</v>
      </c>
      <c r="BG231" s="35">
        <v>21000</v>
      </c>
      <c r="BH231" s="36">
        <v>1568</v>
      </c>
      <c r="BI231" s="36">
        <f t="shared" si="128"/>
        <v>32928000</v>
      </c>
      <c r="BJ231" s="31">
        <f t="shared" si="133"/>
        <v>36879360</v>
      </c>
      <c r="BK231" s="35">
        <v>21000</v>
      </c>
      <c r="BL231" s="36">
        <v>1568</v>
      </c>
      <c r="BM231" s="36">
        <f t="shared" si="129"/>
        <v>32928000</v>
      </c>
      <c r="BN231" s="31">
        <f t="shared" si="134"/>
        <v>36879360</v>
      </c>
      <c r="BO231" s="36"/>
      <c r="BP231" s="36"/>
      <c r="BQ231" s="36">
        <f t="shared" si="79"/>
        <v>0</v>
      </c>
      <c r="BR231" s="36">
        <f t="shared" si="80"/>
        <v>0</v>
      </c>
      <c r="BS231" s="36"/>
      <c r="BT231" s="36"/>
      <c r="BU231" s="36">
        <f t="shared" si="81"/>
        <v>0</v>
      </c>
      <c r="BV231" s="36">
        <f t="shared" si="82"/>
        <v>0</v>
      </c>
      <c r="BW231" s="36"/>
      <c r="BX231" s="36"/>
      <c r="BY231" s="36">
        <f t="shared" si="83"/>
        <v>0</v>
      </c>
      <c r="BZ231" s="36">
        <f t="shared" si="84"/>
        <v>0</v>
      </c>
      <c r="CA231" s="36"/>
      <c r="CB231" s="36"/>
      <c r="CC231" s="36">
        <f t="shared" si="85"/>
        <v>0</v>
      </c>
      <c r="CD231" s="36">
        <f t="shared" si="86"/>
        <v>0</v>
      </c>
      <c r="CE231" s="36"/>
      <c r="CF231" s="36"/>
      <c r="CG231" s="36">
        <f t="shared" si="87"/>
        <v>0</v>
      </c>
      <c r="CH231" s="36">
        <f t="shared" si="88"/>
        <v>0</v>
      </c>
      <c r="CI231" s="36"/>
      <c r="CJ231" s="36"/>
      <c r="CK231" s="36">
        <f t="shared" si="89"/>
        <v>0</v>
      </c>
      <c r="CL231" s="36">
        <f t="shared" si="90"/>
        <v>0</v>
      </c>
      <c r="CM231" s="36"/>
      <c r="CN231" s="36"/>
      <c r="CO231" s="36">
        <f t="shared" si="91"/>
        <v>0</v>
      </c>
      <c r="CP231" s="36">
        <f t="shared" si="92"/>
        <v>0</v>
      </c>
      <c r="CQ231" s="36"/>
      <c r="CR231" s="36"/>
      <c r="CS231" s="36">
        <f t="shared" si="93"/>
        <v>0</v>
      </c>
      <c r="CT231" s="36">
        <f t="shared" si="94"/>
        <v>0</v>
      </c>
      <c r="CU231" s="36"/>
      <c r="CV231" s="36"/>
      <c r="CW231" s="36">
        <f t="shared" si="95"/>
        <v>0</v>
      </c>
      <c r="CX231" s="36">
        <f t="shared" si="96"/>
        <v>0</v>
      </c>
      <c r="CY231" s="36"/>
      <c r="CZ231" s="36"/>
      <c r="DA231" s="36">
        <f t="shared" si="97"/>
        <v>0</v>
      </c>
      <c r="DB231" s="36">
        <f t="shared" si="98"/>
        <v>0</v>
      </c>
      <c r="DC231" s="36"/>
      <c r="DD231" s="36"/>
      <c r="DE231" s="36">
        <f t="shared" si="99"/>
        <v>0</v>
      </c>
      <c r="DF231" s="36">
        <f t="shared" si="100"/>
        <v>0</v>
      </c>
      <c r="DG231" s="36"/>
      <c r="DH231" s="36"/>
      <c r="DI231" s="36">
        <f t="shared" si="101"/>
        <v>0</v>
      </c>
      <c r="DJ231" s="36">
        <f t="shared" si="102"/>
        <v>0</v>
      </c>
      <c r="DK231" s="36"/>
      <c r="DL231" s="36"/>
      <c r="DM231" s="36">
        <f t="shared" si="103"/>
        <v>0</v>
      </c>
      <c r="DN231" s="36">
        <f t="shared" si="104"/>
        <v>0</v>
      </c>
      <c r="DO231" s="36"/>
      <c r="DP231" s="36"/>
      <c r="DQ231" s="36">
        <f t="shared" si="105"/>
        <v>0</v>
      </c>
      <c r="DR231" s="36">
        <f t="shared" si="106"/>
        <v>0</v>
      </c>
      <c r="DS231" s="36"/>
      <c r="DT231" s="36"/>
      <c r="DU231" s="36">
        <f t="shared" si="107"/>
        <v>0</v>
      </c>
      <c r="DV231" s="36">
        <f t="shared" si="108"/>
        <v>0</v>
      </c>
      <c r="DW231" s="36"/>
      <c r="DX231" s="36"/>
      <c r="DY231" s="36">
        <f t="shared" si="109"/>
        <v>0</v>
      </c>
      <c r="DZ231" s="36">
        <f t="shared" si="110"/>
        <v>0</v>
      </c>
      <c r="EA231" s="36"/>
      <c r="EB231" s="36"/>
      <c r="EC231" s="36">
        <f t="shared" si="111"/>
        <v>0</v>
      </c>
      <c r="ED231" s="36">
        <f t="shared" si="112"/>
        <v>0</v>
      </c>
      <c r="EE231" s="31">
        <f t="shared" si="114"/>
        <v>199500</v>
      </c>
      <c r="EF231" s="31">
        <v>0</v>
      </c>
      <c r="EG231" s="31">
        <v>0</v>
      </c>
      <c r="EH231" s="57" t="s">
        <v>1534</v>
      </c>
      <c r="EI231" s="45" t="s">
        <v>2067</v>
      </c>
      <c r="EJ231" s="57" t="s">
        <v>2068</v>
      </c>
      <c r="EK231" s="45"/>
      <c r="EL231" s="45"/>
      <c r="EM231" s="45"/>
      <c r="EN231" s="45"/>
      <c r="EO231" s="45"/>
      <c r="EP231" s="45"/>
      <c r="EQ231" s="45"/>
      <c r="ER231" s="45"/>
      <c r="ES231" s="45"/>
    </row>
    <row r="232" spans="1:149" ht="19.5" customHeight="1">
      <c r="A232" s="28"/>
      <c r="B232" s="45" t="s">
        <v>2100</v>
      </c>
      <c r="C232" s="63"/>
      <c r="D232" s="33" t="s">
        <v>2005</v>
      </c>
      <c r="E232" s="63" t="s">
        <v>1926</v>
      </c>
      <c r="F232" s="63" t="s">
        <v>1927</v>
      </c>
      <c r="G232" s="63" t="s">
        <v>1927</v>
      </c>
      <c r="H232" s="63" t="s">
        <v>857</v>
      </c>
      <c r="I232" s="63"/>
      <c r="J232" s="63"/>
      <c r="K232" s="63">
        <v>100</v>
      </c>
      <c r="L232" s="63">
        <v>710000000</v>
      </c>
      <c r="M232" s="63" t="s">
        <v>1750</v>
      </c>
      <c r="N232" s="63" t="s">
        <v>1918</v>
      </c>
      <c r="O232" s="63" t="s">
        <v>359</v>
      </c>
      <c r="P232" s="63" t="s">
        <v>1588</v>
      </c>
      <c r="Q232" s="63" t="s">
        <v>2006</v>
      </c>
      <c r="R232" s="63"/>
      <c r="S232" s="63" t="s">
        <v>1929</v>
      </c>
      <c r="T232" s="63"/>
      <c r="U232" s="63"/>
      <c r="V232" s="63">
        <v>0</v>
      </c>
      <c r="W232" s="63">
        <v>0</v>
      </c>
      <c r="X232" s="63">
        <v>100</v>
      </c>
      <c r="Y232" s="63" t="s">
        <v>1930</v>
      </c>
      <c r="Z232" s="63" t="s">
        <v>888</v>
      </c>
      <c r="AA232" s="35">
        <v>380</v>
      </c>
      <c r="AB232" s="36">
        <v>1568</v>
      </c>
      <c r="AC232" s="36">
        <f t="shared" si="115"/>
        <v>595840</v>
      </c>
      <c r="AD232" s="31">
        <f t="shared" si="116"/>
        <v>667340.8</v>
      </c>
      <c r="AE232" s="35">
        <v>760</v>
      </c>
      <c r="AF232" s="36">
        <v>1568</v>
      </c>
      <c r="AG232" s="36">
        <f t="shared" si="117"/>
        <v>1191680</v>
      </c>
      <c r="AH232" s="31">
        <f t="shared" si="121"/>
        <v>1334681.6</v>
      </c>
      <c r="AI232" s="35">
        <v>760</v>
      </c>
      <c r="AJ232" s="36">
        <v>1568</v>
      </c>
      <c r="AK232" s="36">
        <f t="shared" si="118"/>
        <v>1191680</v>
      </c>
      <c r="AL232" s="31">
        <f t="shared" si="122"/>
        <v>1334681.6</v>
      </c>
      <c r="AM232" s="35">
        <v>760</v>
      </c>
      <c r="AN232" s="36">
        <v>1568</v>
      </c>
      <c r="AO232" s="36">
        <f t="shared" si="119"/>
        <v>1191680</v>
      </c>
      <c r="AP232" s="31">
        <f t="shared" si="123"/>
        <v>1334681.6</v>
      </c>
      <c r="AQ232" s="35">
        <v>760</v>
      </c>
      <c r="AR232" s="36">
        <v>1568</v>
      </c>
      <c r="AS232" s="36">
        <f t="shared" si="120"/>
        <v>1191680</v>
      </c>
      <c r="AT232" s="31">
        <f t="shared" si="124"/>
        <v>1334681.6</v>
      </c>
      <c r="AU232" s="35">
        <v>760</v>
      </c>
      <c r="AV232" s="36">
        <v>1568</v>
      </c>
      <c r="AW232" s="36">
        <f t="shared" si="125"/>
        <v>1191680</v>
      </c>
      <c r="AX232" s="31">
        <f t="shared" si="130"/>
        <v>1334681.6</v>
      </c>
      <c r="AY232" s="35">
        <v>760</v>
      </c>
      <c r="AZ232" s="36">
        <v>1568</v>
      </c>
      <c r="BA232" s="36">
        <f t="shared" si="126"/>
        <v>1191680</v>
      </c>
      <c r="BB232" s="31">
        <f t="shared" si="131"/>
        <v>1334681.6</v>
      </c>
      <c r="BC232" s="35">
        <v>760</v>
      </c>
      <c r="BD232" s="36">
        <v>1568</v>
      </c>
      <c r="BE232" s="36">
        <f t="shared" si="127"/>
        <v>1191680</v>
      </c>
      <c r="BF232" s="31">
        <f t="shared" si="132"/>
        <v>1334681.6</v>
      </c>
      <c r="BG232" s="35">
        <v>760</v>
      </c>
      <c r="BH232" s="36">
        <v>1568</v>
      </c>
      <c r="BI232" s="36">
        <f t="shared" si="128"/>
        <v>1191680</v>
      </c>
      <c r="BJ232" s="31">
        <f t="shared" si="133"/>
        <v>1334681.6</v>
      </c>
      <c r="BK232" s="35">
        <v>760</v>
      </c>
      <c r="BL232" s="36">
        <v>1568</v>
      </c>
      <c r="BM232" s="36">
        <f t="shared" si="129"/>
        <v>1191680</v>
      </c>
      <c r="BN232" s="31">
        <f t="shared" si="134"/>
        <v>1334681.6</v>
      </c>
      <c r="BO232" s="36"/>
      <c r="BP232" s="36"/>
      <c r="BQ232" s="36">
        <f t="shared" si="79"/>
        <v>0</v>
      </c>
      <c r="BR232" s="36">
        <f t="shared" si="80"/>
        <v>0</v>
      </c>
      <c r="BS232" s="36"/>
      <c r="BT232" s="36"/>
      <c r="BU232" s="36">
        <f t="shared" si="81"/>
        <v>0</v>
      </c>
      <c r="BV232" s="36">
        <f t="shared" si="82"/>
        <v>0</v>
      </c>
      <c r="BW232" s="36"/>
      <c r="BX232" s="36"/>
      <c r="BY232" s="36">
        <f t="shared" si="83"/>
        <v>0</v>
      </c>
      <c r="BZ232" s="36">
        <f t="shared" si="84"/>
        <v>0</v>
      </c>
      <c r="CA232" s="36"/>
      <c r="CB232" s="36"/>
      <c r="CC232" s="36">
        <f t="shared" si="85"/>
        <v>0</v>
      </c>
      <c r="CD232" s="36">
        <f t="shared" si="86"/>
        <v>0</v>
      </c>
      <c r="CE232" s="36"/>
      <c r="CF232" s="36"/>
      <c r="CG232" s="36">
        <f t="shared" si="87"/>
        <v>0</v>
      </c>
      <c r="CH232" s="36">
        <f t="shared" si="88"/>
        <v>0</v>
      </c>
      <c r="CI232" s="36"/>
      <c r="CJ232" s="36"/>
      <c r="CK232" s="36">
        <f t="shared" si="89"/>
        <v>0</v>
      </c>
      <c r="CL232" s="36">
        <f t="shared" si="90"/>
        <v>0</v>
      </c>
      <c r="CM232" s="36"/>
      <c r="CN232" s="36"/>
      <c r="CO232" s="36">
        <f t="shared" si="91"/>
        <v>0</v>
      </c>
      <c r="CP232" s="36">
        <f t="shared" si="92"/>
        <v>0</v>
      </c>
      <c r="CQ232" s="36"/>
      <c r="CR232" s="36"/>
      <c r="CS232" s="36">
        <f t="shared" si="93"/>
        <v>0</v>
      </c>
      <c r="CT232" s="36">
        <f t="shared" si="94"/>
        <v>0</v>
      </c>
      <c r="CU232" s="36"/>
      <c r="CV232" s="36"/>
      <c r="CW232" s="36">
        <f t="shared" si="95"/>
        <v>0</v>
      </c>
      <c r="CX232" s="36">
        <f t="shared" si="96"/>
        <v>0</v>
      </c>
      <c r="CY232" s="36"/>
      <c r="CZ232" s="36"/>
      <c r="DA232" s="36">
        <f t="shared" si="97"/>
        <v>0</v>
      </c>
      <c r="DB232" s="36">
        <f t="shared" si="98"/>
        <v>0</v>
      </c>
      <c r="DC232" s="36"/>
      <c r="DD232" s="36"/>
      <c r="DE232" s="36">
        <f t="shared" si="99"/>
        <v>0</v>
      </c>
      <c r="DF232" s="36">
        <f t="shared" si="100"/>
        <v>0</v>
      </c>
      <c r="DG232" s="36"/>
      <c r="DH232" s="36"/>
      <c r="DI232" s="36">
        <f t="shared" si="101"/>
        <v>0</v>
      </c>
      <c r="DJ232" s="36">
        <f t="shared" si="102"/>
        <v>0</v>
      </c>
      <c r="DK232" s="36"/>
      <c r="DL232" s="36"/>
      <c r="DM232" s="36">
        <f t="shared" si="103"/>
        <v>0</v>
      </c>
      <c r="DN232" s="36">
        <f t="shared" si="104"/>
        <v>0</v>
      </c>
      <c r="DO232" s="36"/>
      <c r="DP232" s="36"/>
      <c r="DQ232" s="36">
        <f t="shared" si="105"/>
        <v>0</v>
      </c>
      <c r="DR232" s="36">
        <f t="shared" si="106"/>
        <v>0</v>
      </c>
      <c r="DS232" s="36"/>
      <c r="DT232" s="36"/>
      <c r="DU232" s="36">
        <f t="shared" si="107"/>
        <v>0</v>
      </c>
      <c r="DV232" s="36">
        <f t="shared" si="108"/>
        <v>0</v>
      </c>
      <c r="DW232" s="36"/>
      <c r="DX232" s="36"/>
      <c r="DY232" s="36">
        <f t="shared" si="109"/>
        <v>0</v>
      </c>
      <c r="DZ232" s="36">
        <f t="shared" si="110"/>
        <v>0</v>
      </c>
      <c r="EA232" s="36"/>
      <c r="EB232" s="36"/>
      <c r="EC232" s="36">
        <f t="shared" si="111"/>
        <v>0</v>
      </c>
      <c r="ED232" s="36">
        <f t="shared" si="112"/>
        <v>0</v>
      </c>
      <c r="EE232" s="31">
        <f t="shared" si="114"/>
        <v>7220</v>
      </c>
      <c r="EF232" s="31">
        <v>0</v>
      </c>
      <c r="EG232" s="31">
        <v>0</v>
      </c>
      <c r="EH232" s="57" t="s">
        <v>1534</v>
      </c>
      <c r="EI232" s="45" t="s">
        <v>2067</v>
      </c>
      <c r="EJ232" s="57" t="s">
        <v>2068</v>
      </c>
      <c r="EK232" s="45"/>
      <c r="EL232" s="45"/>
      <c r="EM232" s="45"/>
      <c r="EN232" s="45"/>
      <c r="EO232" s="45"/>
      <c r="EP232" s="45"/>
      <c r="EQ232" s="45"/>
      <c r="ER232" s="45"/>
      <c r="ES232" s="45"/>
    </row>
    <row r="233" spans="1:149" ht="19.5" customHeight="1">
      <c r="A233" s="28"/>
      <c r="B233" s="45" t="s">
        <v>2100</v>
      </c>
      <c r="C233" s="63"/>
      <c r="D233" s="33" t="s">
        <v>2007</v>
      </c>
      <c r="E233" s="63" t="s">
        <v>1926</v>
      </c>
      <c r="F233" s="63" t="s">
        <v>1927</v>
      </c>
      <c r="G233" s="63" t="s">
        <v>1927</v>
      </c>
      <c r="H233" s="63" t="s">
        <v>857</v>
      </c>
      <c r="I233" s="63"/>
      <c r="J233" s="63"/>
      <c r="K233" s="63">
        <v>100</v>
      </c>
      <c r="L233" s="63">
        <v>710000000</v>
      </c>
      <c r="M233" s="63" t="s">
        <v>1750</v>
      </c>
      <c r="N233" s="63" t="s">
        <v>1918</v>
      </c>
      <c r="O233" s="63" t="s">
        <v>359</v>
      </c>
      <c r="P233" s="27">
        <v>630000000</v>
      </c>
      <c r="Q233" s="63" t="s">
        <v>2008</v>
      </c>
      <c r="R233" s="63"/>
      <c r="S233" s="63" t="s">
        <v>1929</v>
      </c>
      <c r="T233" s="63"/>
      <c r="U233" s="63"/>
      <c r="V233" s="63">
        <v>0</v>
      </c>
      <c r="W233" s="63">
        <v>0</v>
      </c>
      <c r="X233" s="63">
        <v>100</v>
      </c>
      <c r="Y233" s="63" t="s">
        <v>1930</v>
      </c>
      <c r="Z233" s="63" t="s">
        <v>888</v>
      </c>
      <c r="AA233" s="35">
        <v>4486</v>
      </c>
      <c r="AB233" s="36">
        <v>1568</v>
      </c>
      <c r="AC233" s="36">
        <f t="shared" si="115"/>
        <v>7034048</v>
      </c>
      <c r="AD233" s="31">
        <f t="shared" si="116"/>
        <v>7878133.760000001</v>
      </c>
      <c r="AE233" s="35">
        <v>8973</v>
      </c>
      <c r="AF233" s="36">
        <v>1568</v>
      </c>
      <c r="AG233" s="36">
        <f t="shared" si="117"/>
        <v>14069664</v>
      </c>
      <c r="AH233" s="31">
        <f t="shared" si="121"/>
        <v>15758023.680000002</v>
      </c>
      <c r="AI233" s="35">
        <v>8973</v>
      </c>
      <c r="AJ233" s="36">
        <v>1568</v>
      </c>
      <c r="AK233" s="36">
        <f t="shared" si="118"/>
        <v>14069664</v>
      </c>
      <c r="AL233" s="31">
        <f t="shared" si="122"/>
        <v>15758023.680000002</v>
      </c>
      <c r="AM233" s="35">
        <v>8973</v>
      </c>
      <c r="AN233" s="36">
        <v>1568</v>
      </c>
      <c r="AO233" s="36">
        <f t="shared" si="119"/>
        <v>14069664</v>
      </c>
      <c r="AP233" s="31">
        <f t="shared" si="123"/>
        <v>15758023.680000002</v>
      </c>
      <c r="AQ233" s="35">
        <v>8973</v>
      </c>
      <c r="AR233" s="36">
        <v>1568</v>
      </c>
      <c r="AS233" s="36">
        <f t="shared" si="120"/>
        <v>14069664</v>
      </c>
      <c r="AT233" s="31">
        <f t="shared" si="124"/>
        <v>15758023.680000002</v>
      </c>
      <c r="AU233" s="35">
        <v>8973</v>
      </c>
      <c r="AV233" s="36">
        <v>1568</v>
      </c>
      <c r="AW233" s="36">
        <f t="shared" si="125"/>
        <v>14069664</v>
      </c>
      <c r="AX233" s="31">
        <f t="shared" si="130"/>
        <v>15758023.680000002</v>
      </c>
      <c r="AY233" s="35">
        <v>8973</v>
      </c>
      <c r="AZ233" s="36">
        <v>1568</v>
      </c>
      <c r="BA233" s="36">
        <f t="shared" si="126"/>
        <v>14069664</v>
      </c>
      <c r="BB233" s="31">
        <f t="shared" si="131"/>
        <v>15758023.680000002</v>
      </c>
      <c r="BC233" s="35">
        <v>8973</v>
      </c>
      <c r="BD233" s="36">
        <v>1568</v>
      </c>
      <c r="BE233" s="36">
        <f t="shared" si="127"/>
        <v>14069664</v>
      </c>
      <c r="BF233" s="31">
        <f t="shared" si="132"/>
        <v>15758023.680000002</v>
      </c>
      <c r="BG233" s="35">
        <v>8973</v>
      </c>
      <c r="BH233" s="36">
        <v>1568</v>
      </c>
      <c r="BI233" s="36">
        <f t="shared" si="128"/>
        <v>14069664</v>
      </c>
      <c r="BJ233" s="31">
        <f t="shared" si="133"/>
        <v>15758023.680000002</v>
      </c>
      <c r="BK233" s="35">
        <v>8973</v>
      </c>
      <c r="BL233" s="36">
        <v>1568</v>
      </c>
      <c r="BM233" s="36">
        <f t="shared" si="129"/>
        <v>14069664</v>
      </c>
      <c r="BN233" s="31">
        <f t="shared" si="134"/>
        <v>15758023.680000002</v>
      </c>
      <c r="BO233" s="36"/>
      <c r="BP233" s="36"/>
      <c r="BQ233" s="36">
        <f t="shared" si="79"/>
        <v>0</v>
      </c>
      <c r="BR233" s="36">
        <f t="shared" si="80"/>
        <v>0</v>
      </c>
      <c r="BS233" s="36"/>
      <c r="BT233" s="36"/>
      <c r="BU233" s="36">
        <f t="shared" si="81"/>
        <v>0</v>
      </c>
      <c r="BV233" s="36">
        <f t="shared" si="82"/>
        <v>0</v>
      </c>
      <c r="BW233" s="36"/>
      <c r="BX233" s="36"/>
      <c r="BY233" s="36">
        <f t="shared" si="83"/>
        <v>0</v>
      </c>
      <c r="BZ233" s="36">
        <f t="shared" si="84"/>
        <v>0</v>
      </c>
      <c r="CA233" s="36"/>
      <c r="CB233" s="36"/>
      <c r="CC233" s="36">
        <f t="shared" si="85"/>
        <v>0</v>
      </c>
      <c r="CD233" s="36">
        <f t="shared" si="86"/>
        <v>0</v>
      </c>
      <c r="CE233" s="36"/>
      <c r="CF233" s="36"/>
      <c r="CG233" s="36">
        <f t="shared" si="87"/>
        <v>0</v>
      </c>
      <c r="CH233" s="36">
        <f t="shared" si="88"/>
        <v>0</v>
      </c>
      <c r="CI233" s="36"/>
      <c r="CJ233" s="36"/>
      <c r="CK233" s="36">
        <f t="shared" si="89"/>
        <v>0</v>
      </c>
      <c r="CL233" s="36">
        <f t="shared" si="90"/>
        <v>0</v>
      </c>
      <c r="CM233" s="36"/>
      <c r="CN233" s="36"/>
      <c r="CO233" s="36">
        <f t="shared" si="91"/>
        <v>0</v>
      </c>
      <c r="CP233" s="36">
        <f t="shared" si="92"/>
        <v>0</v>
      </c>
      <c r="CQ233" s="36"/>
      <c r="CR233" s="36"/>
      <c r="CS233" s="36">
        <f t="shared" si="93"/>
        <v>0</v>
      </c>
      <c r="CT233" s="36">
        <f t="shared" si="94"/>
        <v>0</v>
      </c>
      <c r="CU233" s="36"/>
      <c r="CV233" s="36"/>
      <c r="CW233" s="36">
        <f t="shared" si="95"/>
        <v>0</v>
      </c>
      <c r="CX233" s="36">
        <f t="shared" si="96"/>
        <v>0</v>
      </c>
      <c r="CY233" s="36"/>
      <c r="CZ233" s="36"/>
      <c r="DA233" s="36">
        <f t="shared" si="97"/>
        <v>0</v>
      </c>
      <c r="DB233" s="36">
        <f t="shared" si="98"/>
        <v>0</v>
      </c>
      <c r="DC233" s="36"/>
      <c r="DD233" s="36"/>
      <c r="DE233" s="36">
        <f t="shared" si="99"/>
        <v>0</v>
      </c>
      <c r="DF233" s="36">
        <f t="shared" si="100"/>
        <v>0</v>
      </c>
      <c r="DG233" s="36"/>
      <c r="DH233" s="36"/>
      <c r="DI233" s="36">
        <f t="shared" si="101"/>
        <v>0</v>
      </c>
      <c r="DJ233" s="36">
        <f t="shared" si="102"/>
        <v>0</v>
      </c>
      <c r="DK233" s="36"/>
      <c r="DL233" s="36"/>
      <c r="DM233" s="36">
        <f t="shared" si="103"/>
        <v>0</v>
      </c>
      <c r="DN233" s="36">
        <f t="shared" si="104"/>
        <v>0</v>
      </c>
      <c r="DO233" s="36"/>
      <c r="DP233" s="36"/>
      <c r="DQ233" s="36">
        <f t="shared" si="105"/>
        <v>0</v>
      </c>
      <c r="DR233" s="36">
        <f t="shared" si="106"/>
        <v>0</v>
      </c>
      <c r="DS233" s="36"/>
      <c r="DT233" s="36"/>
      <c r="DU233" s="36">
        <f t="shared" si="107"/>
        <v>0</v>
      </c>
      <c r="DV233" s="36">
        <f t="shared" si="108"/>
        <v>0</v>
      </c>
      <c r="DW233" s="36"/>
      <c r="DX233" s="36"/>
      <c r="DY233" s="36">
        <f t="shared" si="109"/>
        <v>0</v>
      </c>
      <c r="DZ233" s="36">
        <f t="shared" si="110"/>
        <v>0</v>
      </c>
      <c r="EA233" s="36"/>
      <c r="EB233" s="36"/>
      <c r="EC233" s="36">
        <f t="shared" si="111"/>
        <v>0</v>
      </c>
      <c r="ED233" s="36">
        <f t="shared" si="112"/>
        <v>0</v>
      </c>
      <c r="EE233" s="31">
        <f t="shared" si="114"/>
        <v>85243</v>
      </c>
      <c r="EF233" s="31">
        <v>0</v>
      </c>
      <c r="EG233" s="31">
        <v>0</v>
      </c>
      <c r="EH233" s="57" t="s">
        <v>1534</v>
      </c>
      <c r="EI233" s="45" t="s">
        <v>2067</v>
      </c>
      <c r="EJ233" s="57" t="s">
        <v>2068</v>
      </c>
      <c r="EK233" s="45"/>
      <c r="EL233" s="45"/>
      <c r="EM233" s="45"/>
      <c r="EN233" s="45"/>
      <c r="EO233" s="45"/>
      <c r="EP233" s="45"/>
      <c r="EQ233" s="45"/>
      <c r="ER233" s="45"/>
      <c r="ES233" s="45"/>
    </row>
    <row r="234" spans="1:149" ht="19.5" customHeight="1">
      <c r="A234" s="28"/>
      <c r="B234" s="45" t="s">
        <v>2100</v>
      </c>
      <c r="C234" s="63"/>
      <c r="D234" s="33" t="s">
        <v>2009</v>
      </c>
      <c r="E234" s="63" t="s">
        <v>1926</v>
      </c>
      <c r="F234" s="63" t="s">
        <v>1927</v>
      </c>
      <c r="G234" s="63" t="s">
        <v>1927</v>
      </c>
      <c r="H234" s="63" t="s">
        <v>857</v>
      </c>
      <c r="I234" s="63"/>
      <c r="J234" s="63"/>
      <c r="K234" s="63">
        <v>100</v>
      </c>
      <c r="L234" s="63">
        <v>710000000</v>
      </c>
      <c r="M234" s="63" t="s">
        <v>1750</v>
      </c>
      <c r="N234" s="63" t="s">
        <v>1918</v>
      </c>
      <c r="O234" s="63" t="s">
        <v>359</v>
      </c>
      <c r="P234" s="27">
        <v>630000000</v>
      </c>
      <c r="Q234" s="63" t="s">
        <v>2010</v>
      </c>
      <c r="R234" s="63"/>
      <c r="S234" s="63" t="s">
        <v>1929</v>
      </c>
      <c r="T234" s="63"/>
      <c r="U234" s="63"/>
      <c r="V234" s="63">
        <v>0</v>
      </c>
      <c r="W234" s="63">
        <v>0</v>
      </c>
      <c r="X234" s="63">
        <v>100</v>
      </c>
      <c r="Y234" s="63" t="s">
        <v>1930</v>
      </c>
      <c r="Z234" s="63" t="s">
        <v>888</v>
      </c>
      <c r="AA234" s="35">
        <v>713</v>
      </c>
      <c r="AB234" s="36">
        <v>1568</v>
      </c>
      <c r="AC234" s="36">
        <f t="shared" si="115"/>
        <v>1117984</v>
      </c>
      <c r="AD234" s="31">
        <f t="shared" si="116"/>
        <v>1252142.08</v>
      </c>
      <c r="AE234" s="35">
        <v>1426</v>
      </c>
      <c r="AF234" s="36">
        <v>1568</v>
      </c>
      <c r="AG234" s="36">
        <f t="shared" si="117"/>
        <v>2235968</v>
      </c>
      <c r="AH234" s="31">
        <f t="shared" si="121"/>
        <v>2504284.16</v>
      </c>
      <c r="AI234" s="35">
        <v>1426</v>
      </c>
      <c r="AJ234" s="36">
        <v>1568</v>
      </c>
      <c r="AK234" s="36">
        <f t="shared" si="118"/>
        <v>2235968</v>
      </c>
      <c r="AL234" s="31">
        <f t="shared" si="122"/>
        <v>2504284.16</v>
      </c>
      <c r="AM234" s="35">
        <v>1426</v>
      </c>
      <c r="AN234" s="36">
        <v>1568</v>
      </c>
      <c r="AO234" s="36">
        <f t="shared" si="119"/>
        <v>2235968</v>
      </c>
      <c r="AP234" s="31">
        <f t="shared" si="123"/>
        <v>2504284.16</v>
      </c>
      <c r="AQ234" s="35">
        <v>1426</v>
      </c>
      <c r="AR234" s="36">
        <v>1568</v>
      </c>
      <c r="AS234" s="36">
        <f t="shared" si="120"/>
        <v>2235968</v>
      </c>
      <c r="AT234" s="31">
        <f t="shared" si="124"/>
        <v>2504284.16</v>
      </c>
      <c r="AU234" s="35">
        <v>1426</v>
      </c>
      <c r="AV234" s="36">
        <v>1568</v>
      </c>
      <c r="AW234" s="36">
        <f t="shared" si="125"/>
        <v>2235968</v>
      </c>
      <c r="AX234" s="31">
        <f t="shared" si="130"/>
        <v>2504284.16</v>
      </c>
      <c r="AY234" s="35">
        <v>1426</v>
      </c>
      <c r="AZ234" s="36">
        <v>1568</v>
      </c>
      <c r="BA234" s="36">
        <f t="shared" si="126"/>
        <v>2235968</v>
      </c>
      <c r="BB234" s="31">
        <f t="shared" si="131"/>
        <v>2504284.16</v>
      </c>
      <c r="BC234" s="35">
        <v>1426</v>
      </c>
      <c r="BD234" s="36">
        <v>1568</v>
      </c>
      <c r="BE234" s="36">
        <f t="shared" si="127"/>
        <v>2235968</v>
      </c>
      <c r="BF234" s="31">
        <f t="shared" si="132"/>
        <v>2504284.16</v>
      </c>
      <c r="BG234" s="35">
        <v>1426</v>
      </c>
      <c r="BH234" s="36">
        <v>1568</v>
      </c>
      <c r="BI234" s="36">
        <f t="shared" si="128"/>
        <v>2235968</v>
      </c>
      <c r="BJ234" s="31">
        <f t="shared" si="133"/>
        <v>2504284.16</v>
      </c>
      <c r="BK234" s="35">
        <v>1426</v>
      </c>
      <c r="BL234" s="36">
        <v>1568</v>
      </c>
      <c r="BM234" s="36">
        <f t="shared" si="129"/>
        <v>2235968</v>
      </c>
      <c r="BN234" s="31">
        <f t="shared" si="134"/>
        <v>2504284.16</v>
      </c>
      <c r="BO234" s="36"/>
      <c r="BP234" s="36"/>
      <c r="BQ234" s="36">
        <f t="shared" si="79"/>
        <v>0</v>
      </c>
      <c r="BR234" s="36">
        <f t="shared" si="80"/>
        <v>0</v>
      </c>
      <c r="BS234" s="36"/>
      <c r="BT234" s="36"/>
      <c r="BU234" s="36">
        <f t="shared" si="81"/>
        <v>0</v>
      </c>
      <c r="BV234" s="36">
        <f t="shared" si="82"/>
        <v>0</v>
      </c>
      <c r="BW234" s="36"/>
      <c r="BX234" s="36"/>
      <c r="BY234" s="36">
        <f t="shared" si="83"/>
        <v>0</v>
      </c>
      <c r="BZ234" s="36">
        <f t="shared" si="84"/>
        <v>0</v>
      </c>
      <c r="CA234" s="36"/>
      <c r="CB234" s="36"/>
      <c r="CC234" s="36">
        <f t="shared" si="85"/>
        <v>0</v>
      </c>
      <c r="CD234" s="36">
        <f t="shared" si="86"/>
        <v>0</v>
      </c>
      <c r="CE234" s="36"/>
      <c r="CF234" s="36"/>
      <c r="CG234" s="36">
        <f t="shared" si="87"/>
        <v>0</v>
      </c>
      <c r="CH234" s="36">
        <f t="shared" si="88"/>
        <v>0</v>
      </c>
      <c r="CI234" s="36"/>
      <c r="CJ234" s="36"/>
      <c r="CK234" s="36">
        <f t="shared" si="89"/>
        <v>0</v>
      </c>
      <c r="CL234" s="36">
        <f t="shared" si="90"/>
        <v>0</v>
      </c>
      <c r="CM234" s="36"/>
      <c r="CN234" s="36"/>
      <c r="CO234" s="36">
        <f t="shared" si="91"/>
        <v>0</v>
      </c>
      <c r="CP234" s="36">
        <f t="shared" si="92"/>
        <v>0</v>
      </c>
      <c r="CQ234" s="36"/>
      <c r="CR234" s="36"/>
      <c r="CS234" s="36">
        <f t="shared" si="93"/>
        <v>0</v>
      </c>
      <c r="CT234" s="36">
        <f t="shared" si="94"/>
        <v>0</v>
      </c>
      <c r="CU234" s="36"/>
      <c r="CV234" s="36"/>
      <c r="CW234" s="36">
        <f t="shared" si="95"/>
        <v>0</v>
      </c>
      <c r="CX234" s="36">
        <f t="shared" si="96"/>
        <v>0</v>
      </c>
      <c r="CY234" s="36"/>
      <c r="CZ234" s="36"/>
      <c r="DA234" s="36">
        <f t="shared" si="97"/>
        <v>0</v>
      </c>
      <c r="DB234" s="36">
        <f t="shared" si="98"/>
        <v>0</v>
      </c>
      <c r="DC234" s="36"/>
      <c r="DD234" s="36"/>
      <c r="DE234" s="36">
        <f t="shared" si="99"/>
        <v>0</v>
      </c>
      <c r="DF234" s="36">
        <f t="shared" si="100"/>
        <v>0</v>
      </c>
      <c r="DG234" s="36"/>
      <c r="DH234" s="36"/>
      <c r="DI234" s="36">
        <f t="shared" si="101"/>
        <v>0</v>
      </c>
      <c r="DJ234" s="36">
        <f t="shared" si="102"/>
        <v>0</v>
      </c>
      <c r="DK234" s="36"/>
      <c r="DL234" s="36"/>
      <c r="DM234" s="36">
        <f t="shared" si="103"/>
        <v>0</v>
      </c>
      <c r="DN234" s="36">
        <f t="shared" si="104"/>
        <v>0</v>
      </c>
      <c r="DO234" s="36"/>
      <c r="DP234" s="36"/>
      <c r="DQ234" s="36">
        <f t="shared" si="105"/>
        <v>0</v>
      </c>
      <c r="DR234" s="36">
        <f t="shared" si="106"/>
        <v>0</v>
      </c>
      <c r="DS234" s="36"/>
      <c r="DT234" s="36"/>
      <c r="DU234" s="36">
        <f t="shared" si="107"/>
        <v>0</v>
      </c>
      <c r="DV234" s="36">
        <f t="shared" si="108"/>
        <v>0</v>
      </c>
      <c r="DW234" s="36"/>
      <c r="DX234" s="36"/>
      <c r="DY234" s="36">
        <f t="shared" si="109"/>
        <v>0</v>
      </c>
      <c r="DZ234" s="36">
        <f t="shared" si="110"/>
        <v>0</v>
      </c>
      <c r="EA234" s="36"/>
      <c r="EB234" s="36"/>
      <c r="EC234" s="36">
        <f t="shared" si="111"/>
        <v>0</v>
      </c>
      <c r="ED234" s="36">
        <f t="shared" si="112"/>
        <v>0</v>
      </c>
      <c r="EE234" s="31">
        <f t="shared" si="114"/>
        <v>13547</v>
      </c>
      <c r="EF234" s="31">
        <v>0</v>
      </c>
      <c r="EG234" s="31">
        <v>0</v>
      </c>
      <c r="EH234" s="57" t="s">
        <v>1534</v>
      </c>
      <c r="EI234" s="45" t="s">
        <v>2067</v>
      </c>
      <c r="EJ234" s="57" t="s">
        <v>2068</v>
      </c>
      <c r="EK234" s="45"/>
      <c r="EL234" s="45"/>
      <c r="EM234" s="45"/>
      <c r="EN234" s="45"/>
      <c r="EO234" s="45"/>
      <c r="EP234" s="45"/>
      <c r="EQ234" s="45"/>
      <c r="ER234" s="45"/>
      <c r="ES234" s="45"/>
    </row>
    <row r="235" spans="1:149" ht="19.5" customHeight="1">
      <c r="A235" s="28"/>
      <c r="B235" s="45" t="s">
        <v>2100</v>
      </c>
      <c r="C235" s="63"/>
      <c r="D235" s="33" t="s">
        <v>2011</v>
      </c>
      <c r="E235" s="63" t="s">
        <v>1926</v>
      </c>
      <c r="F235" s="63" t="s">
        <v>1927</v>
      </c>
      <c r="G235" s="63" t="s">
        <v>1927</v>
      </c>
      <c r="H235" s="63" t="s">
        <v>857</v>
      </c>
      <c r="I235" s="63"/>
      <c r="J235" s="63"/>
      <c r="K235" s="63">
        <v>100</v>
      </c>
      <c r="L235" s="63">
        <v>710000000</v>
      </c>
      <c r="M235" s="63" t="s">
        <v>1750</v>
      </c>
      <c r="N235" s="63" t="s">
        <v>1918</v>
      </c>
      <c r="O235" s="63" t="s">
        <v>359</v>
      </c>
      <c r="P235" s="27">
        <v>630000000</v>
      </c>
      <c r="Q235" s="63" t="s">
        <v>2012</v>
      </c>
      <c r="R235" s="63"/>
      <c r="S235" s="63" t="s">
        <v>1929</v>
      </c>
      <c r="T235" s="63"/>
      <c r="U235" s="63"/>
      <c r="V235" s="63">
        <v>0</v>
      </c>
      <c r="W235" s="63">
        <v>0</v>
      </c>
      <c r="X235" s="63">
        <v>100</v>
      </c>
      <c r="Y235" s="63" t="s">
        <v>1930</v>
      </c>
      <c r="Z235" s="63" t="s">
        <v>888</v>
      </c>
      <c r="AA235" s="35">
        <v>1101</v>
      </c>
      <c r="AB235" s="36">
        <v>1568</v>
      </c>
      <c r="AC235" s="36">
        <f t="shared" si="115"/>
        <v>1726368</v>
      </c>
      <c r="AD235" s="31">
        <f t="shared" si="116"/>
        <v>1933532.1600000001</v>
      </c>
      <c r="AE235" s="35">
        <v>2203</v>
      </c>
      <c r="AF235" s="36">
        <v>1568</v>
      </c>
      <c r="AG235" s="36">
        <f t="shared" si="117"/>
        <v>3454304</v>
      </c>
      <c r="AH235" s="31">
        <f t="shared" si="121"/>
        <v>3868820.4800000004</v>
      </c>
      <c r="AI235" s="35">
        <v>2203</v>
      </c>
      <c r="AJ235" s="36">
        <v>1568</v>
      </c>
      <c r="AK235" s="36">
        <f t="shared" si="118"/>
        <v>3454304</v>
      </c>
      <c r="AL235" s="31">
        <f t="shared" si="122"/>
        <v>3868820.4800000004</v>
      </c>
      <c r="AM235" s="35">
        <v>2203</v>
      </c>
      <c r="AN235" s="36">
        <v>1568</v>
      </c>
      <c r="AO235" s="36">
        <f t="shared" si="119"/>
        <v>3454304</v>
      </c>
      <c r="AP235" s="31">
        <f t="shared" si="123"/>
        <v>3868820.4800000004</v>
      </c>
      <c r="AQ235" s="35">
        <v>2203</v>
      </c>
      <c r="AR235" s="36">
        <v>1568</v>
      </c>
      <c r="AS235" s="36">
        <f t="shared" si="120"/>
        <v>3454304</v>
      </c>
      <c r="AT235" s="31">
        <f t="shared" si="124"/>
        <v>3868820.4800000004</v>
      </c>
      <c r="AU235" s="35">
        <v>2203</v>
      </c>
      <c r="AV235" s="36">
        <v>1568</v>
      </c>
      <c r="AW235" s="36">
        <f t="shared" si="125"/>
        <v>3454304</v>
      </c>
      <c r="AX235" s="31">
        <f t="shared" si="130"/>
        <v>3868820.4800000004</v>
      </c>
      <c r="AY235" s="35">
        <v>2203</v>
      </c>
      <c r="AZ235" s="36">
        <v>1568</v>
      </c>
      <c r="BA235" s="36">
        <f t="shared" si="126"/>
        <v>3454304</v>
      </c>
      <c r="BB235" s="31">
        <f t="shared" si="131"/>
        <v>3868820.4800000004</v>
      </c>
      <c r="BC235" s="35">
        <v>2203</v>
      </c>
      <c r="BD235" s="36">
        <v>1568</v>
      </c>
      <c r="BE235" s="36">
        <f t="shared" si="127"/>
        <v>3454304</v>
      </c>
      <c r="BF235" s="31">
        <f t="shared" si="132"/>
        <v>3868820.4800000004</v>
      </c>
      <c r="BG235" s="35">
        <v>2203</v>
      </c>
      <c r="BH235" s="36">
        <v>1568</v>
      </c>
      <c r="BI235" s="36">
        <f t="shared" si="128"/>
        <v>3454304</v>
      </c>
      <c r="BJ235" s="31">
        <f t="shared" si="133"/>
        <v>3868820.4800000004</v>
      </c>
      <c r="BK235" s="35">
        <v>2203</v>
      </c>
      <c r="BL235" s="36">
        <v>1568</v>
      </c>
      <c r="BM235" s="36">
        <f t="shared" si="129"/>
        <v>3454304</v>
      </c>
      <c r="BN235" s="31">
        <f t="shared" si="134"/>
        <v>3868820.4800000004</v>
      </c>
      <c r="BO235" s="36"/>
      <c r="BP235" s="36"/>
      <c r="BQ235" s="36">
        <f t="shared" si="79"/>
        <v>0</v>
      </c>
      <c r="BR235" s="36">
        <f t="shared" si="80"/>
        <v>0</v>
      </c>
      <c r="BS235" s="36"/>
      <c r="BT235" s="36"/>
      <c r="BU235" s="36">
        <f t="shared" si="81"/>
        <v>0</v>
      </c>
      <c r="BV235" s="36">
        <f t="shared" si="82"/>
        <v>0</v>
      </c>
      <c r="BW235" s="36"/>
      <c r="BX235" s="36"/>
      <c r="BY235" s="36">
        <f t="shared" si="83"/>
        <v>0</v>
      </c>
      <c r="BZ235" s="36">
        <f t="shared" si="84"/>
        <v>0</v>
      </c>
      <c r="CA235" s="36"/>
      <c r="CB235" s="36"/>
      <c r="CC235" s="36">
        <f t="shared" si="85"/>
        <v>0</v>
      </c>
      <c r="CD235" s="36">
        <f t="shared" si="86"/>
        <v>0</v>
      </c>
      <c r="CE235" s="36"/>
      <c r="CF235" s="36"/>
      <c r="CG235" s="36">
        <f t="shared" si="87"/>
        <v>0</v>
      </c>
      <c r="CH235" s="36">
        <f t="shared" si="88"/>
        <v>0</v>
      </c>
      <c r="CI235" s="36"/>
      <c r="CJ235" s="36"/>
      <c r="CK235" s="36">
        <f t="shared" si="89"/>
        <v>0</v>
      </c>
      <c r="CL235" s="36">
        <f t="shared" si="90"/>
        <v>0</v>
      </c>
      <c r="CM235" s="36"/>
      <c r="CN235" s="36"/>
      <c r="CO235" s="36">
        <f t="shared" si="91"/>
        <v>0</v>
      </c>
      <c r="CP235" s="36">
        <f t="shared" si="92"/>
        <v>0</v>
      </c>
      <c r="CQ235" s="36"/>
      <c r="CR235" s="36"/>
      <c r="CS235" s="36">
        <f t="shared" si="93"/>
        <v>0</v>
      </c>
      <c r="CT235" s="36">
        <f t="shared" si="94"/>
        <v>0</v>
      </c>
      <c r="CU235" s="36"/>
      <c r="CV235" s="36"/>
      <c r="CW235" s="36">
        <f t="shared" si="95"/>
        <v>0</v>
      </c>
      <c r="CX235" s="36">
        <f t="shared" si="96"/>
        <v>0</v>
      </c>
      <c r="CY235" s="36"/>
      <c r="CZ235" s="36"/>
      <c r="DA235" s="36">
        <f t="shared" si="97"/>
        <v>0</v>
      </c>
      <c r="DB235" s="36">
        <f t="shared" si="98"/>
        <v>0</v>
      </c>
      <c r="DC235" s="36"/>
      <c r="DD235" s="36"/>
      <c r="DE235" s="36">
        <f t="shared" si="99"/>
        <v>0</v>
      </c>
      <c r="DF235" s="36">
        <f t="shared" si="100"/>
        <v>0</v>
      </c>
      <c r="DG235" s="36"/>
      <c r="DH235" s="36"/>
      <c r="DI235" s="36">
        <f t="shared" si="101"/>
        <v>0</v>
      </c>
      <c r="DJ235" s="36">
        <f t="shared" si="102"/>
        <v>0</v>
      </c>
      <c r="DK235" s="36"/>
      <c r="DL235" s="36"/>
      <c r="DM235" s="36">
        <f t="shared" si="103"/>
        <v>0</v>
      </c>
      <c r="DN235" s="36">
        <f t="shared" si="104"/>
        <v>0</v>
      </c>
      <c r="DO235" s="36"/>
      <c r="DP235" s="36"/>
      <c r="DQ235" s="36">
        <f t="shared" si="105"/>
        <v>0</v>
      </c>
      <c r="DR235" s="36">
        <f t="shared" si="106"/>
        <v>0</v>
      </c>
      <c r="DS235" s="36"/>
      <c r="DT235" s="36"/>
      <c r="DU235" s="36">
        <f t="shared" si="107"/>
        <v>0</v>
      </c>
      <c r="DV235" s="36">
        <f t="shared" si="108"/>
        <v>0</v>
      </c>
      <c r="DW235" s="36"/>
      <c r="DX235" s="36"/>
      <c r="DY235" s="36">
        <f t="shared" si="109"/>
        <v>0</v>
      </c>
      <c r="DZ235" s="36">
        <f t="shared" si="110"/>
        <v>0</v>
      </c>
      <c r="EA235" s="36"/>
      <c r="EB235" s="36"/>
      <c r="EC235" s="36">
        <f t="shared" si="111"/>
        <v>0</v>
      </c>
      <c r="ED235" s="36">
        <f t="shared" si="112"/>
        <v>0</v>
      </c>
      <c r="EE235" s="31">
        <f t="shared" si="114"/>
        <v>20928</v>
      </c>
      <c r="EF235" s="31">
        <v>0</v>
      </c>
      <c r="EG235" s="31">
        <v>0</v>
      </c>
      <c r="EH235" s="57" t="s">
        <v>1534</v>
      </c>
      <c r="EI235" s="45" t="s">
        <v>2067</v>
      </c>
      <c r="EJ235" s="57" t="s">
        <v>2068</v>
      </c>
      <c r="EK235" s="45"/>
      <c r="EL235" s="45"/>
      <c r="EM235" s="45"/>
      <c r="EN235" s="45"/>
      <c r="EO235" s="45"/>
      <c r="EP235" s="45"/>
      <c r="EQ235" s="45"/>
      <c r="ER235" s="45"/>
      <c r="ES235" s="45"/>
    </row>
    <row r="236" spans="1:149" ht="19.5" customHeight="1">
      <c r="A236" s="28"/>
      <c r="B236" s="45" t="s">
        <v>2100</v>
      </c>
      <c r="C236" s="63"/>
      <c r="D236" s="33" t="s">
        <v>2013</v>
      </c>
      <c r="E236" s="63" t="s">
        <v>1926</v>
      </c>
      <c r="F236" s="63" t="s">
        <v>1927</v>
      </c>
      <c r="G236" s="63" t="s">
        <v>1927</v>
      </c>
      <c r="H236" s="63" t="s">
        <v>857</v>
      </c>
      <c r="I236" s="63"/>
      <c r="J236" s="63"/>
      <c r="K236" s="63">
        <v>100</v>
      </c>
      <c r="L236" s="63">
        <v>710000000</v>
      </c>
      <c r="M236" s="63" t="s">
        <v>1750</v>
      </c>
      <c r="N236" s="63" t="s">
        <v>1918</v>
      </c>
      <c r="O236" s="63" t="s">
        <v>359</v>
      </c>
      <c r="P236" s="27">
        <v>630000000</v>
      </c>
      <c r="Q236" s="63" t="s">
        <v>2014</v>
      </c>
      <c r="R236" s="63"/>
      <c r="S236" s="63" t="s">
        <v>1929</v>
      </c>
      <c r="T236" s="63"/>
      <c r="U236" s="63"/>
      <c r="V236" s="63">
        <v>0</v>
      </c>
      <c r="W236" s="63">
        <v>0</v>
      </c>
      <c r="X236" s="63">
        <v>100</v>
      </c>
      <c r="Y236" s="63" t="s">
        <v>1930</v>
      </c>
      <c r="Z236" s="63" t="s">
        <v>888</v>
      </c>
      <c r="AA236" s="35">
        <v>1059</v>
      </c>
      <c r="AB236" s="36">
        <v>1568</v>
      </c>
      <c r="AC236" s="36">
        <f t="shared" si="115"/>
        <v>1660512</v>
      </c>
      <c r="AD236" s="31">
        <f t="shared" si="116"/>
        <v>1859773.4400000002</v>
      </c>
      <c r="AE236" s="35">
        <v>2119</v>
      </c>
      <c r="AF236" s="36">
        <v>1568</v>
      </c>
      <c r="AG236" s="36">
        <f t="shared" si="117"/>
        <v>3322592</v>
      </c>
      <c r="AH236" s="31">
        <f t="shared" si="121"/>
        <v>3721303.0400000005</v>
      </c>
      <c r="AI236" s="35">
        <v>2119</v>
      </c>
      <c r="AJ236" s="36">
        <v>1568</v>
      </c>
      <c r="AK236" s="36">
        <f t="shared" si="118"/>
        <v>3322592</v>
      </c>
      <c r="AL236" s="31">
        <f t="shared" si="122"/>
        <v>3721303.0400000005</v>
      </c>
      <c r="AM236" s="35">
        <v>2119</v>
      </c>
      <c r="AN236" s="36">
        <v>1568</v>
      </c>
      <c r="AO236" s="36">
        <f t="shared" si="119"/>
        <v>3322592</v>
      </c>
      <c r="AP236" s="31">
        <f t="shared" si="123"/>
        <v>3721303.0400000005</v>
      </c>
      <c r="AQ236" s="35">
        <v>2119</v>
      </c>
      <c r="AR236" s="36">
        <v>1568</v>
      </c>
      <c r="AS236" s="36">
        <f t="shared" si="120"/>
        <v>3322592</v>
      </c>
      <c r="AT236" s="31">
        <f t="shared" si="124"/>
        <v>3721303.0400000005</v>
      </c>
      <c r="AU236" s="35">
        <v>2119</v>
      </c>
      <c r="AV236" s="36">
        <v>1568</v>
      </c>
      <c r="AW236" s="36">
        <f t="shared" si="125"/>
        <v>3322592</v>
      </c>
      <c r="AX236" s="31">
        <f t="shared" si="130"/>
        <v>3721303.0400000005</v>
      </c>
      <c r="AY236" s="35">
        <v>2119</v>
      </c>
      <c r="AZ236" s="36">
        <v>1568</v>
      </c>
      <c r="BA236" s="36">
        <f t="shared" si="126"/>
        <v>3322592</v>
      </c>
      <c r="BB236" s="31">
        <f t="shared" si="131"/>
        <v>3721303.0400000005</v>
      </c>
      <c r="BC236" s="35">
        <v>2119</v>
      </c>
      <c r="BD236" s="36">
        <v>1568</v>
      </c>
      <c r="BE236" s="36">
        <f t="shared" si="127"/>
        <v>3322592</v>
      </c>
      <c r="BF236" s="31">
        <f t="shared" si="132"/>
        <v>3721303.0400000005</v>
      </c>
      <c r="BG236" s="35">
        <v>2119</v>
      </c>
      <c r="BH236" s="36">
        <v>1568</v>
      </c>
      <c r="BI236" s="36">
        <f t="shared" si="128"/>
        <v>3322592</v>
      </c>
      <c r="BJ236" s="31">
        <f t="shared" si="133"/>
        <v>3721303.0400000005</v>
      </c>
      <c r="BK236" s="35">
        <v>2119</v>
      </c>
      <c r="BL236" s="36">
        <v>1568</v>
      </c>
      <c r="BM236" s="36">
        <f t="shared" si="129"/>
        <v>3322592</v>
      </c>
      <c r="BN236" s="31">
        <f t="shared" si="134"/>
        <v>3721303.0400000005</v>
      </c>
      <c r="BO236" s="36"/>
      <c r="BP236" s="36"/>
      <c r="BQ236" s="36">
        <f t="shared" si="79"/>
        <v>0</v>
      </c>
      <c r="BR236" s="36">
        <f t="shared" si="80"/>
        <v>0</v>
      </c>
      <c r="BS236" s="36"/>
      <c r="BT236" s="36"/>
      <c r="BU236" s="36">
        <f t="shared" si="81"/>
        <v>0</v>
      </c>
      <c r="BV236" s="36">
        <f t="shared" si="82"/>
        <v>0</v>
      </c>
      <c r="BW236" s="36"/>
      <c r="BX236" s="36"/>
      <c r="BY236" s="36">
        <f t="shared" si="83"/>
        <v>0</v>
      </c>
      <c r="BZ236" s="36">
        <f t="shared" si="84"/>
        <v>0</v>
      </c>
      <c r="CA236" s="36"/>
      <c r="CB236" s="36"/>
      <c r="CC236" s="36">
        <f t="shared" si="85"/>
        <v>0</v>
      </c>
      <c r="CD236" s="36">
        <f t="shared" si="86"/>
        <v>0</v>
      </c>
      <c r="CE236" s="36"/>
      <c r="CF236" s="36"/>
      <c r="CG236" s="36">
        <f t="shared" si="87"/>
        <v>0</v>
      </c>
      <c r="CH236" s="36">
        <f t="shared" si="88"/>
        <v>0</v>
      </c>
      <c r="CI236" s="36"/>
      <c r="CJ236" s="36"/>
      <c r="CK236" s="36">
        <f t="shared" si="89"/>
        <v>0</v>
      </c>
      <c r="CL236" s="36">
        <f t="shared" si="90"/>
        <v>0</v>
      </c>
      <c r="CM236" s="36"/>
      <c r="CN236" s="36"/>
      <c r="CO236" s="36">
        <f t="shared" si="91"/>
        <v>0</v>
      </c>
      <c r="CP236" s="36">
        <f t="shared" si="92"/>
        <v>0</v>
      </c>
      <c r="CQ236" s="36"/>
      <c r="CR236" s="36"/>
      <c r="CS236" s="36">
        <f t="shared" si="93"/>
        <v>0</v>
      </c>
      <c r="CT236" s="36">
        <f t="shared" si="94"/>
        <v>0</v>
      </c>
      <c r="CU236" s="36"/>
      <c r="CV236" s="36"/>
      <c r="CW236" s="36">
        <f t="shared" si="95"/>
        <v>0</v>
      </c>
      <c r="CX236" s="36">
        <f t="shared" si="96"/>
        <v>0</v>
      </c>
      <c r="CY236" s="36"/>
      <c r="CZ236" s="36"/>
      <c r="DA236" s="36">
        <f t="shared" si="97"/>
        <v>0</v>
      </c>
      <c r="DB236" s="36">
        <f t="shared" si="98"/>
        <v>0</v>
      </c>
      <c r="DC236" s="36"/>
      <c r="DD236" s="36"/>
      <c r="DE236" s="36">
        <f t="shared" si="99"/>
        <v>0</v>
      </c>
      <c r="DF236" s="36">
        <f t="shared" si="100"/>
        <v>0</v>
      </c>
      <c r="DG236" s="36"/>
      <c r="DH236" s="36"/>
      <c r="DI236" s="36">
        <f t="shared" si="101"/>
        <v>0</v>
      </c>
      <c r="DJ236" s="36">
        <f t="shared" si="102"/>
        <v>0</v>
      </c>
      <c r="DK236" s="36"/>
      <c r="DL236" s="36"/>
      <c r="DM236" s="36">
        <f t="shared" si="103"/>
        <v>0</v>
      </c>
      <c r="DN236" s="36">
        <f t="shared" si="104"/>
        <v>0</v>
      </c>
      <c r="DO236" s="36"/>
      <c r="DP236" s="36"/>
      <c r="DQ236" s="36">
        <f t="shared" si="105"/>
        <v>0</v>
      </c>
      <c r="DR236" s="36">
        <f t="shared" si="106"/>
        <v>0</v>
      </c>
      <c r="DS236" s="36"/>
      <c r="DT236" s="36"/>
      <c r="DU236" s="36">
        <f t="shared" si="107"/>
        <v>0</v>
      </c>
      <c r="DV236" s="36">
        <f t="shared" si="108"/>
        <v>0</v>
      </c>
      <c r="DW236" s="36"/>
      <c r="DX236" s="36"/>
      <c r="DY236" s="36">
        <f t="shared" si="109"/>
        <v>0</v>
      </c>
      <c r="DZ236" s="36">
        <f t="shared" si="110"/>
        <v>0</v>
      </c>
      <c r="EA236" s="36"/>
      <c r="EB236" s="36"/>
      <c r="EC236" s="36">
        <f t="shared" si="111"/>
        <v>0</v>
      </c>
      <c r="ED236" s="36">
        <f t="shared" si="112"/>
        <v>0</v>
      </c>
      <c r="EE236" s="31">
        <f t="shared" si="114"/>
        <v>20130</v>
      </c>
      <c r="EF236" s="31">
        <v>0</v>
      </c>
      <c r="EG236" s="31">
        <v>0</v>
      </c>
      <c r="EH236" s="57" t="s">
        <v>1534</v>
      </c>
      <c r="EI236" s="45" t="s">
        <v>2067</v>
      </c>
      <c r="EJ236" s="57" t="s">
        <v>2068</v>
      </c>
      <c r="EK236" s="45"/>
      <c r="EL236" s="45"/>
      <c r="EM236" s="45"/>
      <c r="EN236" s="45"/>
      <c r="EO236" s="45"/>
      <c r="EP236" s="45"/>
      <c r="EQ236" s="45"/>
      <c r="ER236" s="45"/>
      <c r="ES236" s="45"/>
    </row>
    <row r="237" spans="1:149" ht="19.5" customHeight="1">
      <c r="A237" s="28"/>
      <c r="B237" s="45" t="s">
        <v>2100</v>
      </c>
      <c r="C237" s="63"/>
      <c r="D237" s="33" t="s">
        <v>2015</v>
      </c>
      <c r="E237" s="63" t="s">
        <v>1926</v>
      </c>
      <c r="F237" s="63" t="s">
        <v>1927</v>
      </c>
      <c r="G237" s="63" t="s">
        <v>1927</v>
      </c>
      <c r="H237" s="63" t="s">
        <v>857</v>
      </c>
      <c r="I237" s="63"/>
      <c r="J237" s="63"/>
      <c r="K237" s="63">
        <v>100</v>
      </c>
      <c r="L237" s="63">
        <v>710000000</v>
      </c>
      <c r="M237" s="63" t="s">
        <v>1750</v>
      </c>
      <c r="N237" s="63" t="s">
        <v>1918</v>
      </c>
      <c r="O237" s="63" t="s">
        <v>359</v>
      </c>
      <c r="P237" s="27">
        <v>630000000</v>
      </c>
      <c r="Q237" s="63" t="s">
        <v>2016</v>
      </c>
      <c r="R237" s="63"/>
      <c r="S237" s="63" t="s">
        <v>1929</v>
      </c>
      <c r="T237" s="63"/>
      <c r="U237" s="63"/>
      <c r="V237" s="63">
        <v>0</v>
      </c>
      <c r="W237" s="63">
        <v>0</v>
      </c>
      <c r="X237" s="63">
        <v>100</v>
      </c>
      <c r="Y237" s="63" t="s">
        <v>1930</v>
      </c>
      <c r="Z237" s="63" t="s">
        <v>888</v>
      </c>
      <c r="AA237" s="35">
        <v>178</v>
      </c>
      <c r="AB237" s="36">
        <v>1568</v>
      </c>
      <c r="AC237" s="36">
        <f t="shared" si="115"/>
        <v>279104</v>
      </c>
      <c r="AD237" s="31">
        <f t="shared" si="116"/>
        <v>312596.48000000004</v>
      </c>
      <c r="AE237" s="35">
        <v>356</v>
      </c>
      <c r="AF237" s="36">
        <v>1568</v>
      </c>
      <c r="AG237" s="36">
        <f t="shared" si="117"/>
        <v>558208</v>
      </c>
      <c r="AH237" s="31">
        <f t="shared" si="121"/>
        <v>625192.9600000001</v>
      </c>
      <c r="AI237" s="35">
        <v>356</v>
      </c>
      <c r="AJ237" s="36">
        <v>1568</v>
      </c>
      <c r="AK237" s="36">
        <f t="shared" si="118"/>
        <v>558208</v>
      </c>
      <c r="AL237" s="31">
        <f t="shared" si="122"/>
        <v>625192.9600000001</v>
      </c>
      <c r="AM237" s="35">
        <v>356</v>
      </c>
      <c r="AN237" s="36">
        <v>1568</v>
      </c>
      <c r="AO237" s="36">
        <f t="shared" si="119"/>
        <v>558208</v>
      </c>
      <c r="AP237" s="31">
        <f t="shared" si="123"/>
        <v>625192.9600000001</v>
      </c>
      <c r="AQ237" s="35">
        <v>356</v>
      </c>
      <c r="AR237" s="36">
        <v>1568</v>
      </c>
      <c r="AS237" s="36">
        <f t="shared" si="120"/>
        <v>558208</v>
      </c>
      <c r="AT237" s="31">
        <f t="shared" si="124"/>
        <v>625192.9600000001</v>
      </c>
      <c r="AU237" s="35">
        <v>356</v>
      </c>
      <c r="AV237" s="36">
        <v>1568</v>
      </c>
      <c r="AW237" s="36">
        <f t="shared" si="125"/>
        <v>558208</v>
      </c>
      <c r="AX237" s="31">
        <f t="shared" si="130"/>
        <v>625192.9600000001</v>
      </c>
      <c r="AY237" s="35">
        <v>356</v>
      </c>
      <c r="AZ237" s="36">
        <v>1568</v>
      </c>
      <c r="BA237" s="36">
        <f t="shared" si="126"/>
        <v>558208</v>
      </c>
      <c r="BB237" s="31">
        <f t="shared" si="131"/>
        <v>625192.9600000001</v>
      </c>
      <c r="BC237" s="35">
        <v>356</v>
      </c>
      <c r="BD237" s="36">
        <v>1568</v>
      </c>
      <c r="BE237" s="36">
        <f t="shared" si="127"/>
        <v>558208</v>
      </c>
      <c r="BF237" s="31">
        <f t="shared" si="132"/>
        <v>625192.9600000001</v>
      </c>
      <c r="BG237" s="35">
        <v>356</v>
      </c>
      <c r="BH237" s="36">
        <v>1568</v>
      </c>
      <c r="BI237" s="36">
        <f t="shared" si="128"/>
        <v>558208</v>
      </c>
      <c r="BJ237" s="31">
        <f t="shared" si="133"/>
        <v>625192.9600000001</v>
      </c>
      <c r="BK237" s="35">
        <v>356</v>
      </c>
      <c r="BL237" s="36">
        <v>1568</v>
      </c>
      <c r="BM237" s="36">
        <f t="shared" si="129"/>
        <v>558208</v>
      </c>
      <c r="BN237" s="31">
        <f t="shared" si="134"/>
        <v>625192.9600000001</v>
      </c>
      <c r="BO237" s="36"/>
      <c r="BP237" s="36"/>
      <c r="BQ237" s="36">
        <f t="shared" si="79"/>
        <v>0</v>
      </c>
      <c r="BR237" s="36">
        <f t="shared" si="80"/>
        <v>0</v>
      </c>
      <c r="BS237" s="36"/>
      <c r="BT237" s="36"/>
      <c r="BU237" s="36">
        <f t="shared" si="81"/>
        <v>0</v>
      </c>
      <c r="BV237" s="36">
        <f t="shared" si="82"/>
        <v>0</v>
      </c>
      <c r="BW237" s="36"/>
      <c r="BX237" s="36"/>
      <c r="BY237" s="36">
        <f t="shared" si="83"/>
        <v>0</v>
      </c>
      <c r="BZ237" s="36">
        <f t="shared" si="84"/>
        <v>0</v>
      </c>
      <c r="CA237" s="36"/>
      <c r="CB237" s="36"/>
      <c r="CC237" s="36">
        <f t="shared" si="85"/>
        <v>0</v>
      </c>
      <c r="CD237" s="36">
        <f t="shared" si="86"/>
        <v>0</v>
      </c>
      <c r="CE237" s="36"/>
      <c r="CF237" s="36"/>
      <c r="CG237" s="36">
        <f t="shared" si="87"/>
        <v>0</v>
      </c>
      <c r="CH237" s="36">
        <f t="shared" si="88"/>
        <v>0</v>
      </c>
      <c r="CI237" s="36"/>
      <c r="CJ237" s="36"/>
      <c r="CK237" s="36">
        <f t="shared" si="89"/>
        <v>0</v>
      </c>
      <c r="CL237" s="36">
        <f t="shared" si="90"/>
        <v>0</v>
      </c>
      <c r="CM237" s="36"/>
      <c r="CN237" s="36"/>
      <c r="CO237" s="36">
        <f t="shared" si="91"/>
        <v>0</v>
      </c>
      <c r="CP237" s="36">
        <f t="shared" si="92"/>
        <v>0</v>
      </c>
      <c r="CQ237" s="36"/>
      <c r="CR237" s="36"/>
      <c r="CS237" s="36">
        <f t="shared" si="93"/>
        <v>0</v>
      </c>
      <c r="CT237" s="36">
        <f t="shared" si="94"/>
        <v>0</v>
      </c>
      <c r="CU237" s="36"/>
      <c r="CV237" s="36"/>
      <c r="CW237" s="36">
        <f t="shared" si="95"/>
        <v>0</v>
      </c>
      <c r="CX237" s="36">
        <f t="shared" si="96"/>
        <v>0</v>
      </c>
      <c r="CY237" s="36"/>
      <c r="CZ237" s="36"/>
      <c r="DA237" s="36">
        <f t="shared" si="97"/>
        <v>0</v>
      </c>
      <c r="DB237" s="36">
        <f t="shared" si="98"/>
        <v>0</v>
      </c>
      <c r="DC237" s="36"/>
      <c r="DD237" s="36"/>
      <c r="DE237" s="36">
        <f t="shared" si="99"/>
        <v>0</v>
      </c>
      <c r="DF237" s="36">
        <f t="shared" si="100"/>
        <v>0</v>
      </c>
      <c r="DG237" s="36"/>
      <c r="DH237" s="36"/>
      <c r="DI237" s="36">
        <f t="shared" si="101"/>
        <v>0</v>
      </c>
      <c r="DJ237" s="36">
        <f t="shared" si="102"/>
        <v>0</v>
      </c>
      <c r="DK237" s="36"/>
      <c r="DL237" s="36"/>
      <c r="DM237" s="36">
        <f t="shared" si="103"/>
        <v>0</v>
      </c>
      <c r="DN237" s="36">
        <f t="shared" si="104"/>
        <v>0</v>
      </c>
      <c r="DO237" s="36"/>
      <c r="DP237" s="36"/>
      <c r="DQ237" s="36">
        <f t="shared" si="105"/>
        <v>0</v>
      </c>
      <c r="DR237" s="36">
        <f t="shared" si="106"/>
        <v>0</v>
      </c>
      <c r="DS237" s="36"/>
      <c r="DT237" s="36"/>
      <c r="DU237" s="36">
        <f t="shared" si="107"/>
        <v>0</v>
      </c>
      <c r="DV237" s="36">
        <f t="shared" si="108"/>
        <v>0</v>
      </c>
      <c r="DW237" s="36"/>
      <c r="DX237" s="36"/>
      <c r="DY237" s="36">
        <f t="shared" si="109"/>
        <v>0</v>
      </c>
      <c r="DZ237" s="36">
        <f t="shared" si="110"/>
        <v>0</v>
      </c>
      <c r="EA237" s="36"/>
      <c r="EB237" s="36"/>
      <c r="EC237" s="36">
        <f t="shared" si="111"/>
        <v>0</v>
      </c>
      <c r="ED237" s="36">
        <f t="shared" si="112"/>
        <v>0</v>
      </c>
      <c r="EE237" s="31">
        <f t="shared" si="114"/>
        <v>3382</v>
      </c>
      <c r="EF237" s="31">
        <v>0</v>
      </c>
      <c r="EG237" s="31">
        <v>0</v>
      </c>
      <c r="EH237" s="57" t="s">
        <v>1534</v>
      </c>
      <c r="EI237" s="45" t="s">
        <v>2067</v>
      </c>
      <c r="EJ237" s="57" t="s">
        <v>2068</v>
      </c>
      <c r="EK237" s="45"/>
      <c r="EL237" s="45"/>
      <c r="EM237" s="45"/>
      <c r="EN237" s="45"/>
      <c r="EO237" s="45"/>
      <c r="EP237" s="45"/>
      <c r="EQ237" s="45"/>
      <c r="ER237" s="45"/>
      <c r="ES237" s="45"/>
    </row>
    <row r="238" spans="1:149" ht="19.5" customHeight="1">
      <c r="A238" s="28"/>
      <c r="B238" s="45" t="s">
        <v>2100</v>
      </c>
      <c r="C238" s="63"/>
      <c r="D238" s="33" t="s">
        <v>2017</v>
      </c>
      <c r="E238" s="63" t="s">
        <v>1926</v>
      </c>
      <c r="F238" s="63" t="s">
        <v>1927</v>
      </c>
      <c r="G238" s="63" t="s">
        <v>1927</v>
      </c>
      <c r="H238" s="63" t="s">
        <v>857</v>
      </c>
      <c r="I238" s="63"/>
      <c r="J238" s="63"/>
      <c r="K238" s="63">
        <v>100</v>
      </c>
      <c r="L238" s="63">
        <v>710000000</v>
      </c>
      <c r="M238" s="63" t="s">
        <v>1750</v>
      </c>
      <c r="N238" s="63" t="s">
        <v>1918</v>
      </c>
      <c r="O238" s="63" t="s">
        <v>359</v>
      </c>
      <c r="P238" s="27">
        <v>630000000</v>
      </c>
      <c r="Q238" s="63" t="s">
        <v>2018</v>
      </c>
      <c r="R238" s="63"/>
      <c r="S238" s="63" t="s">
        <v>1929</v>
      </c>
      <c r="T238" s="63"/>
      <c r="U238" s="63"/>
      <c r="V238" s="63">
        <v>0</v>
      </c>
      <c r="W238" s="63">
        <v>0</v>
      </c>
      <c r="X238" s="63">
        <v>100</v>
      </c>
      <c r="Y238" s="63" t="s">
        <v>1930</v>
      </c>
      <c r="Z238" s="63" t="s">
        <v>888</v>
      </c>
      <c r="AA238" s="35">
        <v>631</v>
      </c>
      <c r="AB238" s="36">
        <v>1568</v>
      </c>
      <c r="AC238" s="36">
        <f t="shared" si="115"/>
        <v>989408</v>
      </c>
      <c r="AD238" s="31">
        <f t="shared" si="116"/>
        <v>1108136.9600000002</v>
      </c>
      <c r="AE238" s="35">
        <v>1263</v>
      </c>
      <c r="AF238" s="36">
        <v>1568</v>
      </c>
      <c r="AG238" s="36">
        <f t="shared" si="117"/>
        <v>1980384</v>
      </c>
      <c r="AH238" s="31">
        <f t="shared" si="121"/>
        <v>2218030.08</v>
      </c>
      <c r="AI238" s="35">
        <v>1263</v>
      </c>
      <c r="AJ238" s="36">
        <v>1568</v>
      </c>
      <c r="AK238" s="36">
        <f t="shared" si="118"/>
        <v>1980384</v>
      </c>
      <c r="AL238" s="31">
        <f t="shared" si="122"/>
        <v>2218030.08</v>
      </c>
      <c r="AM238" s="35">
        <v>1263</v>
      </c>
      <c r="AN238" s="36">
        <v>1568</v>
      </c>
      <c r="AO238" s="36">
        <f t="shared" si="119"/>
        <v>1980384</v>
      </c>
      <c r="AP238" s="31">
        <f t="shared" si="123"/>
        <v>2218030.08</v>
      </c>
      <c r="AQ238" s="35">
        <v>1263</v>
      </c>
      <c r="AR238" s="36">
        <v>1568</v>
      </c>
      <c r="AS238" s="36">
        <f t="shared" si="120"/>
        <v>1980384</v>
      </c>
      <c r="AT238" s="31">
        <f t="shared" si="124"/>
        <v>2218030.08</v>
      </c>
      <c r="AU238" s="35">
        <v>1263</v>
      </c>
      <c r="AV238" s="36">
        <v>1568</v>
      </c>
      <c r="AW238" s="36">
        <f t="shared" si="125"/>
        <v>1980384</v>
      </c>
      <c r="AX238" s="31">
        <f t="shared" si="130"/>
        <v>2218030.08</v>
      </c>
      <c r="AY238" s="35">
        <v>1263</v>
      </c>
      <c r="AZ238" s="36">
        <v>1568</v>
      </c>
      <c r="BA238" s="36">
        <f t="shared" si="126"/>
        <v>1980384</v>
      </c>
      <c r="BB238" s="31">
        <f t="shared" si="131"/>
        <v>2218030.08</v>
      </c>
      <c r="BC238" s="35">
        <v>1263</v>
      </c>
      <c r="BD238" s="36">
        <v>1568</v>
      </c>
      <c r="BE238" s="36">
        <f t="shared" si="127"/>
        <v>1980384</v>
      </c>
      <c r="BF238" s="31">
        <f t="shared" si="132"/>
        <v>2218030.08</v>
      </c>
      <c r="BG238" s="35">
        <v>1263</v>
      </c>
      <c r="BH238" s="36">
        <v>1568</v>
      </c>
      <c r="BI238" s="36">
        <f t="shared" si="128"/>
        <v>1980384</v>
      </c>
      <c r="BJ238" s="31">
        <f t="shared" si="133"/>
        <v>2218030.08</v>
      </c>
      <c r="BK238" s="35">
        <v>1263</v>
      </c>
      <c r="BL238" s="36">
        <v>1568</v>
      </c>
      <c r="BM238" s="36">
        <f t="shared" si="129"/>
        <v>1980384</v>
      </c>
      <c r="BN238" s="31">
        <f t="shared" si="134"/>
        <v>2218030.08</v>
      </c>
      <c r="BO238" s="36"/>
      <c r="BP238" s="36"/>
      <c r="BQ238" s="36">
        <f t="shared" si="79"/>
        <v>0</v>
      </c>
      <c r="BR238" s="36">
        <f t="shared" si="80"/>
        <v>0</v>
      </c>
      <c r="BS238" s="36"/>
      <c r="BT238" s="36"/>
      <c r="BU238" s="36">
        <f t="shared" si="81"/>
        <v>0</v>
      </c>
      <c r="BV238" s="36">
        <f t="shared" si="82"/>
        <v>0</v>
      </c>
      <c r="BW238" s="36"/>
      <c r="BX238" s="36"/>
      <c r="BY238" s="36">
        <f t="shared" si="83"/>
        <v>0</v>
      </c>
      <c r="BZ238" s="36">
        <f t="shared" si="84"/>
        <v>0</v>
      </c>
      <c r="CA238" s="36"/>
      <c r="CB238" s="36"/>
      <c r="CC238" s="36">
        <f t="shared" si="85"/>
        <v>0</v>
      </c>
      <c r="CD238" s="36">
        <f t="shared" si="86"/>
        <v>0</v>
      </c>
      <c r="CE238" s="36"/>
      <c r="CF238" s="36"/>
      <c r="CG238" s="36">
        <f t="shared" si="87"/>
        <v>0</v>
      </c>
      <c r="CH238" s="36">
        <f t="shared" si="88"/>
        <v>0</v>
      </c>
      <c r="CI238" s="36"/>
      <c r="CJ238" s="36"/>
      <c r="CK238" s="36">
        <f t="shared" si="89"/>
        <v>0</v>
      </c>
      <c r="CL238" s="36">
        <f t="shared" si="90"/>
        <v>0</v>
      </c>
      <c r="CM238" s="36"/>
      <c r="CN238" s="36"/>
      <c r="CO238" s="36">
        <f t="shared" si="91"/>
        <v>0</v>
      </c>
      <c r="CP238" s="36">
        <f t="shared" si="92"/>
        <v>0</v>
      </c>
      <c r="CQ238" s="36"/>
      <c r="CR238" s="36"/>
      <c r="CS238" s="36">
        <f t="shared" si="93"/>
        <v>0</v>
      </c>
      <c r="CT238" s="36">
        <f t="shared" si="94"/>
        <v>0</v>
      </c>
      <c r="CU238" s="36"/>
      <c r="CV238" s="36"/>
      <c r="CW238" s="36">
        <f t="shared" si="95"/>
        <v>0</v>
      </c>
      <c r="CX238" s="36">
        <f t="shared" si="96"/>
        <v>0</v>
      </c>
      <c r="CY238" s="36"/>
      <c r="CZ238" s="36"/>
      <c r="DA238" s="36">
        <f t="shared" si="97"/>
        <v>0</v>
      </c>
      <c r="DB238" s="36">
        <f t="shared" si="98"/>
        <v>0</v>
      </c>
      <c r="DC238" s="36"/>
      <c r="DD238" s="36"/>
      <c r="DE238" s="36">
        <f t="shared" si="99"/>
        <v>0</v>
      </c>
      <c r="DF238" s="36">
        <f t="shared" si="100"/>
        <v>0</v>
      </c>
      <c r="DG238" s="36"/>
      <c r="DH238" s="36"/>
      <c r="DI238" s="36">
        <f t="shared" si="101"/>
        <v>0</v>
      </c>
      <c r="DJ238" s="36">
        <f t="shared" si="102"/>
        <v>0</v>
      </c>
      <c r="DK238" s="36"/>
      <c r="DL238" s="36"/>
      <c r="DM238" s="36">
        <f t="shared" si="103"/>
        <v>0</v>
      </c>
      <c r="DN238" s="36">
        <f t="shared" si="104"/>
        <v>0</v>
      </c>
      <c r="DO238" s="36"/>
      <c r="DP238" s="36"/>
      <c r="DQ238" s="36">
        <f t="shared" si="105"/>
        <v>0</v>
      </c>
      <c r="DR238" s="36">
        <f t="shared" si="106"/>
        <v>0</v>
      </c>
      <c r="DS238" s="36"/>
      <c r="DT238" s="36"/>
      <c r="DU238" s="36">
        <f t="shared" si="107"/>
        <v>0</v>
      </c>
      <c r="DV238" s="36">
        <f t="shared" si="108"/>
        <v>0</v>
      </c>
      <c r="DW238" s="36"/>
      <c r="DX238" s="36"/>
      <c r="DY238" s="36">
        <f t="shared" si="109"/>
        <v>0</v>
      </c>
      <c r="DZ238" s="36">
        <f t="shared" si="110"/>
        <v>0</v>
      </c>
      <c r="EA238" s="36"/>
      <c r="EB238" s="36"/>
      <c r="EC238" s="36">
        <f t="shared" si="111"/>
        <v>0</v>
      </c>
      <c r="ED238" s="36">
        <f t="shared" si="112"/>
        <v>0</v>
      </c>
      <c r="EE238" s="31">
        <f t="shared" si="114"/>
        <v>11998</v>
      </c>
      <c r="EF238" s="31">
        <v>0</v>
      </c>
      <c r="EG238" s="31">
        <v>0</v>
      </c>
      <c r="EH238" s="57" t="s">
        <v>1534</v>
      </c>
      <c r="EI238" s="45" t="s">
        <v>2067</v>
      </c>
      <c r="EJ238" s="57" t="s">
        <v>2068</v>
      </c>
      <c r="EK238" s="45"/>
      <c r="EL238" s="45"/>
      <c r="EM238" s="45"/>
      <c r="EN238" s="45"/>
      <c r="EO238" s="45"/>
      <c r="EP238" s="45"/>
      <c r="EQ238" s="45"/>
      <c r="ER238" s="45"/>
      <c r="ES238" s="45"/>
    </row>
    <row r="239" spans="1:149" ht="19.5" customHeight="1">
      <c r="A239" s="28"/>
      <c r="B239" s="45" t="s">
        <v>2100</v>
      </c>
      <c r="C239" s="63"/>
      <c r="D239" s="33" t="s">
        <v>2019</v>
      </c>
      <c r="E239" s="63" t="s">
        <v>1926</v>
      </c>
      <c r="F239" s="63" t="s">
        <v>1927</v>
      </c>
      <c r="G239" s="63" t="s">
        <v>1927</v>
      </c>
      <c r="H239" s="63" t="s">
        <v>857</v>
      </c>
      <c r="I239" s="63"/>
      <c r="J239" s="63"/>
      <c r="K239" s="63">
        <v>100</v>
      </c>
      <c r="L239" s="63">
        <v>710000000</v>
      </c>
      <c r="M239" s="63" t="s">
        <v>1750</v>
      </c>
      <c r="N239" s="63" t="s">
        <v>1918</v>
      </c>
      <c r="O239" s="63" t="s">
        <v>359</v>
      </c>
      <c r="P239" s="27">
        <v>630000000</v>
      </c>
      <c r="Q239" s="63" t="s">
        <v>2020</v>
      </c>
      <c r="R239" s="63"/>
      <c r="S239" s="63" t="s">
        <v>1929</v>
      </c>
      <c r="T239" s="63"/>
      <c r="U239" s="63"/>
      <c r="V239" s="63">
        <v>0</v>
      </c>
      <c r="W239" s="63">
        <v>0</v>
      </c>
      <c r="X239" s="63">
        <v>100</v>
      </c>
      <c r="Y239" s="63" t="s">
        <v>1930</v>
      </c>
      <c r="Z239" s="63" t="s">
        <v>888</v>
      </c>
      <c r="AA239" s="35">
        <v>602</v>
      </c>
      <c r="AB239" s="36">
        <v>1568</v>
      </c>
      <c r="AC239" s="36">
        <f t="shared" si="115"/>
        <v>943936</v>
      </c>
      <c r="AD239" s="31">
        <f t="shared" si="116"/>
        <v>1057208.32</v>
      </c>
      <c r="AE239" s="35">
        <v>1205</v>
      </c>
      <c r="AF239" s="36">
        <v>1568</v>
      </c>
      <c r="AG239" s="36">
        <f t="shared" si="117"/>
        <v>1889440</v>
      </c>
      <c r="AH239" s="31">
        <f t="shared" si="121"/>
        <v>2116172.8000000003</v>
      </c>
      <c r="AI239" s="35">
        <v>1205</v>
      </c>
      <c r="AJ239" s="36">
        <v>1568</v>
      </c>
      <c r="AK239" s="36">
        <f t="shared" si="118"/>
        <v>1889440</v>
      </c>
      <c r="AL239" s="31">
        <f t="shared" si="122"/>
        <v>2116172.8000000003</v>
      </c>
      <c r="AM239" s="35">
        <v>1205</v>
      </c>
      <c r="AN239" s="36">
        <v>1568</v>
      </c>
      <c r="AO239" s="36">
        <f t="shared" si="119"/>
        <v>1889440</v>
      </c>
      <c r="AP239" s="31">
        <f t="shared" si="123"/>
        <v>2116172.8000000003</v>
      </c>
      <c r="AQ239" s="35">
        <v>1205</v>
      </c>
      <c r="AR239" s="36">
        <v>1568</v>
      </c>
      <c r="AS239" s="36">
        <f t="shared" si="120"/>
        <v>1889440</v>
      </c>
      <c r="AT239" s="31">
        <f t="shared" si="124"/>
        <v>2116172.8000000003</v>
      </c>
      <c r="AU239" s="35">
        <v>1205</v>
      </c>
      <c r="AV239" s="36">
        <v>1568</v>
      </c>
      <c r="AW239" s="36">
        <f t="shared" si="125"/>
        <v>1889440</v>
      </c>
      <c r="AX239" s="31">
        <f t="shared" si="130"/>
        <v>2116172.8000000003</v>
      </c>
      <c r="AY239" s="35">
        <v>1205</v>
      </c>
      <c r="AZ239" s="36">
        <v>1568</v>
      </c>
      <c r="BA239" s="36">
        <f t="shared" si="126"/>
        <v>1889440</v>
      </c>
      <c r="BB239" s="31">
        <f t="shared" si="131"/>
        <v>2116172.8000000003</v>
      </c>
      <c r="BC239" s="35">
        <v>1205</v>
      </c>
      <c r="BD239" s="36">
        <v>1568</v>
      </c>
      <c r="BE239" s="36">
        <f t="shared" si="127"/>
        <v>1889440</v>
      </c>
      <c r="BF239" s="31">
        <f t="shared" si="132"/>
        <v>2116172.8000000003</v>
      </c>
      <c r="BG239" s="35">
        <v>1205</v>
      </c>
      <c r="BH239" s="36">
        <v>1568</v>
      </c>
      <c r="BI239" s="36">
        <f t="shared" si="128"/>
        <v>1889440</v>
      </c>
      <c r="BJ239" s="31">
        <f t="shared" si="133"/>
        <v>2116172.8000000003</v>
      </c>
      <c r="BK239" s="35">
        <v>1205</v>
      </c>
      <c r="BL239" s="36">
        <v>1568</v>
      </c>
      <c r="BM239" s="36">
        <f t="shared" si="129"/>
        <v>1889440</v>
      </c>
      <c r="BN239" s="31">
        <f t="shared" si="134"/>
        <v>2116172.8000000003</v>
      </c>
      <c r="BO239" s="36"/>
      <c r="BP239" s="36"/>
      <c r="BQ239" s="36">
        <f t="shared" si="79"/>
        <v>0</v>
      </c>
      <c r="BR239" s="36">
        <f t="shared" si="80"/>
        <v>0</v>
      </c>
      <c r="BS239" s="36"/>
      <c r="BT239" s="36"/>
      <c r="BU239" s="36">
        <f t="shared" si="81"/>
        <v>0</v>
      </c>
      <c r="BV239" s="36">
        <f t="shared" si="82"/>
        <v>0</v>
      </c>
      <c r="BW239" s="36"/>
      <c r="BX239" s="36"/>
      <c r="BY239" s="36">
        <f t="shared" si="83"/>
        <v>0</v>
      </c>
      <c r="BZ239" s="36">
        <f t="shared" si="84"/>
        <v>0</v>
      </c>
      <c r="CA239" s="36"/>
      <c r="CB239" s="36"/>
      <c r="CC239" s="36">
        <f t="shared" si="85"/>
        <v>0</v>
      </c>
      <c r="CD239" s="36">
        <f t="shared" si="86"/>
        <v>0</v>
      </c>
      <c r="CE239" s="36"/>
      <c r="CF239" s="36"/>
      <c r="CG239" s="36">
        <f t="shared" si="87"/>
        <v>0</v>
      </c>
      <c r="CH239" s="36">
        <f t="shared" si="88"/>
        <v>0</v>
      </c>
      <c r="CI239" s="36"/>
      <c r="CJ239" s="36"/>
      <c r="CK239" s="36">
        <f t="shared" si="89"/>
        <v>0</v>
      </c>
      <c r="CL239" s="36">
        <f t="shared" si="90"/>
        <v>0</v>
      </c>
      <c r="CM239" s="36"/>
      <c r="CN239" s="36"/>
      <c r="CO239" s="36">
        <f t="shared" si="91"/>
        <v>0</v>
      </c>
      <c r="CP239" s="36">
        <f t="shared" si="92"/>
        <v>0</v>
      </c>
      <c r="CQ239" s="36"/>
      <c r="CR239" s="36"/>
      <c r="CS239" s="36">
        <f t="shared" si="93"/>
        <v>0</v>
      </c>
      <c r="CT239" s="36">
        <f t="shared" si="94"/>
        <v>0</v>
      </c>
      <c r="CU239" s="36"/>
      <c r="CV239" s="36"/>
      <c r="CW239" s="36">
        <f t="shared" si="95"/>
        <v>0</v>
      </c>
      <c r="CX239" s="36">
        <f t="shared" si="96"/>
        <v>0</v>
      </c>
      <c r="CY239" s="36"/>
      <c r="CZ239" s="36"/>
      <c r="DA239" s="36">
        <f t="shared" si="97"/>
        <v>0</v>
      </c>
      <c r="DB239" s="36">
        <f t="shared" si="98"/>
        <v>0</v>
      </c>
      <c r="DC239" s="36"/>
      <c r="DD239" s="36"/>
      <c r="DE239" s="36">
        <f t="shared" si="99"/>
        <v>0</v>
      </c>
      <c r="DF239" s="36">
        <f t="shared" si="100"/>
        <v>0</v>
      </c>
      <c r="DG239" s="36"/>
      <c r="DH239" s="36"/>
      <c r="DI239" s="36">
        <f t="shared" si="101"/>
        <v>0</v>
      </c>
      <c r="DJ239" s="36">
        <f t="shared" si="102"/>
        <v>0</v>
      </c>
      <c r="DK239" s="36"/>
      <c r="DL239" s="36"/>
      <c r="DM239" s="36">
        <f t="shared" si="103"/>
        <v>0</v>
      </c>
      <c r="DN239" s="36">
        <f t="shared" si="104"/>
        <v>0</v>
      </c>
      <c r="DO239" s="36"/>
      <c r="DP239" s="36"/>
      <c r="DQ239" s="36">
        <f t="shared" si="105"/>
        <v>0</v>
      </c>
      <c r="DR239" s="36">
        <f t="shared" si="106"/>
        <v>0</v>
      </c>
      <c r="DS239" s="36"/>
      <c r="DT239" s="36"/>
      <c r="DU239" s="36">
        <f t="shared" si="107"/>
        <v>0</v>
      </c>
      <c r="DV239" s="36">
        <f t="shared" si="108"/>
        <v>0</v>
      </c>
      <c r="DW239" s="36"/>
      <c r="DX239" s="36"/>
      <c r="DY239" s="36">
        <f t="shared" si="109"/>
        <v>0</v>
      </c>
      <c r="DZ239" s="36">
        <f t="shared" si="110"/>
        <v>0</v>
      </c>
      <c r="EA239" s="36"/>
      <c r="EB239" s="36"/>
      <c r="EC239" s="36">
        <f t="shared" si="111"/>
        <v>0</v>
      </c>
      <c r="ED239" s="36">
        <f t="shared" si="112"/>
        <v>0</v>
      </c>
      <c r="EE239" s="31">
        <f t="shared" si="114"/>
        <v>11447</v>
      </c>
      <c r="EF239" s="31">
        <v>0</v>
      </c>
      <c r="EG239" s="31">
        <v>0</v>
      </c>
      <c r="EH239" s="57" t="s">
        <v>1534</v>
      </c>
      <c r="EI239" s="45" t="s">
        <v>2067</v>
      </c>
      <c r="EJ239" s="57" t="s">
        <v>2068</v>
      </c>
      <c r="EK239" s="45"/>
      <c r="EL239" s="45"/>
      <c r="EM239" s="45"/>
      <c r="EN239" s="45"/>
      <c r="EO239" s="45"/>
      <c r="EP239" s="45"/>
      <c r="EQ239" s="45"/>
      <c r="ER239" s="45"/>
      <c r="ES239" s="45"/>
    </row>
    <row r="240" spans="1:149" ht="19.5" customHeight="1">
      <c r="A240" s="28"/>
      <c r="B240" s="45" t="s">
        <v>2100</v>
      </c>
      <c r="C240" s="63"/>
      <c r="D240" s="33" t="s">
        <v>2021</v>
      </c>
      <c r="E240" s="63" t="s">
        <v>1926</v>
      </c>
      <c r="F240" s="63" t="s">
        <v>1927</v>
      </c>
      <c r="G240" s="63" t="s">
        <v>1927</v>
      </c>
      <c r="H240" s="63" t="s">
        <v>857</v>
      </c>
      <c r="I240" s="63"/>
      <c r="J240" s="63"/>
      <c r="K240" s="63">
        <v>100</v>
      </c>
      <c r="L240" s="63">
        <v>710000000</v>
      </c>
      <c r="M240" s="63" t="s">
        <v>1750</v>
      </c>
      <c r="N240" s="63" t="s">
        <v>1918</v>
      </c>
      <c r="O240" s="63" t="s">
        <v>359</v>
      </c>
      <c r="P240" s="63">
        <v>350000000</v>
      </c>
      <c r="Q240" s="63" t="s">
        <v>2022</v>
      </c>
      <c r="R240" s="63"/>
      <c r="S240" s="63" t="s">
        <v>1929</v>
      </c>
      <c r="T240" s="63"/>
      <c r="U240" s="63"/>
      <c r="V240" s="63">
        <v>0</v>
      </c>
      <c r="W240" s="63">
        <v>0</v>
      </c>
      <c r="X240" s="63">
        <v>100</v>
      </c>
      <c r="Y240" s="63" t="s">
        <v>1930</v>
      </c>
      <c r="Z240" s="63" t="s">
        <v>888</v>
      </c>
      <c r="AA240" s="35">
        <v>3019</v>
      </c>
      <c r="AB240" s="36">
        <v>1443</v>
      </c>
      <c r="AC240" s="36">
        <f t="shared" si="115"/>
        <v>4356417</v>
      </c>
      <c r="AD240" s="31">
        <f t="shared" si="116"/>
        <v>4879187.04</v>
      </c>
      <c r="AE240" s="35">
        <v>6039</v>
      </c>
      <c r="AF240" s="36">
        <v>1443</v>
      </c>
      <c r="AG240" s="36">
        <f t="shared" si="117"/>
        <v>8714277</v>
      </c>
      <c r="AH240" s="31">
        <f t="shared" si="121"/>
        <v>9759990.24</v>
      </c>
      <c r="AI240" s="35">
        <v>6039</v>
      </c>
      <c r="AJ240" s="36">
        <v>1443</v>
      </c>
      <c r="AK240" s="36">
        <f t="shared" si="118"/>
        <v>8714277</v>
      </c>
      <c r="AL240" s="31">
        <f t="shared" si="122"/>
        <v>9759990.24</v>
      </c>
      <c r="AM240" s="35">
        <v>6039</v>
      </c>
      <c r="AN240" s="36">
        <v>1443</v>
      </c>
      <c r="AO240" s="36">
        <f t="shared" si="119"/>
        <v>8714277</v>
      </c>
      <c r="AP240" s="31">
        <f t="shared" si="123"/>
        <v>9759990.24</v>
      </c>
      <c r="AQ240" s="35">
        <v>6039</v>
      </c>
      <c r="AR240" s="36">
        <v>1443</v>
      </c>
      <c r="AS240" s="36">
        <f t="shared" si="120"/>
        <v>8714277</v>
      </c>
      <c r="AT240" s="31">
        <f t="shared" si="124"/>
        <v>9759990.24</v>
      </c>
      <c r="AU240" s="35">
        <v>6039</v>
      </c>
      <c r="AV240" s="36">
        <v>1443</v>
      </c>
      <c r="AW240" s="36">
        <f t="shared" si="125"/>
        <v>8714277</v>
      </c>
      <c r="AX240" s="31">
        <f t="shared" si="130"/>
        <v>9759990.24</v>
      </c>
      <c r="AY240" s="35">
        <v>6039</v>
      </c>
      <c r="AZ240" s="36">
        <v>1443</v>
      </c>
      <c r="BA240" s="36">
        <f t="shared" si="126"/>
        <v>8714277</v>
      </c>
      <c r="BB240" s="31">
        <f t="shared" si="131"/>
        <v>9759990.24</v>
      </c>
      <c r="BC240" s="35">
        <v>6039</v>
      </c>
      <c r="BD240" s="36">
        <v>1443</v>
      </c>
      <c r="BE240" s="36">
        <f t="shared" si="127"/>
        <v>8714277</v>
      </c>
      <c r="BF240" s="31">
        <f t="shared" si="132"/>
        <v>9759990.24</v>
      </c>
      <c r="BG240" s="35">
        <v>6039</v>
      </c>
      <c r="BH240" s="36">
        <v>1443</v>
      </c>
      <c r="BI240" s="36">
        <f t="shared" si="128"/>
        <v>8714277</v>
      </c>
      <c r="BJ240" s="31">
        <f t="shared" si="133"/>
        <v>9759990.24</v>
      </c>
      <c r="BK240" s="35">
        <v>6039</v>
      </c>
      <c r="BL240" s="36">
        <v>1443</v>
      </c>
      <c r="BM240" s="36">
        <f t="shared" si="129"/>
        <v>8714277</v>
      </c>
      <c r="BN240" s="31">
        <f t="shared" si="134"/>
        <v>9759990.24</v>
      </c>
      <c r="BO240" s="36"/>
      <c r="BP240" s="36"/>
      <c r="BQ240" s="36">
        <f t="shared" si="79"/>
        <v>0</v>
      </c>
      <c r="BR240" s="36">
        <f t="shared" si="80"/>
        <v>0</v>
      </c>
      <c r="BS240" s="36"/>
      <c r="BT240" s="36"/>
      <c r="BU240" s="36">
        <f t="shared" si="81"/>
        <v>0</v>
      </c>
      <c r="BV240" s="36">
        <f t="shared" si="82"/>
        <v>0</v>
      </c>
      <c r="BW240" s="36"/>
      <c r="BX240" s="36"/>
      <c r="BY240" s="36">
        <f t="shared" si="83"/>
        <v>0</v>
      </c>
      <c r="BZ240" s="36">
        <f t="shared" si="84"/>
        <v>0</v>
      </c>
      <c r="CA240" s="36"/>
      <c r="CB240" s="36"/>
      <c r="CC240" s="36">
        <f t="shared" si="85"/>
        <v>0</v>
      </c>
      <c r="CD240" s="36">
        <f t="shared" si="86"/>
        <v>0</v>
      </c>
      <c r="CE240" s="36"/>
      <c r="CF240" s="36"/>
      <c r="CG240" s="36">
        <f t="shared" si="87"/>
        <v>0</v>
      </c>
      <c r="CH240" s="36">
        <f t="shared" si="88"/>
        <v>0</v>
      </c>
      <c r="CI240" s="36"/>
      <c r="CJ240" s="36"/>
      <c r="CK240" s="36">
        <f t="shared" si="89"/>
        <v>0</v>
      </c>
      <c r="CL240" s="36">
        <f t="shared" si="90"/>
        <v>0</v>
      </c>
      <c r="CM240" s="36"/>
      <c r="CN240" s="36"/>
      <c r="CO240" s="36">
        <f t="shared" si="91"/>
        <v>0</v>
      </c>
      <c r="CP240" s="36">
        <f t="shared" si="92"/>
        <v>0</v>
      </c>
      <c r="CQ240" s="36"/>
      <c r="CR240" s="36"/>
      <c r="CS240" s="36">
        <f t="shared" si="93"/>
        <v>0</v>
      </c>
      <c r="CT240" s="36">
        <f t="shared" si="94"/>
        <v>0</v>
      </c>
      <c r="CU240" s="36"/>
      <c r="CV240" s="36"/>
      <c r="CW240" s="36">
        <f t="shared" si="95"/>
        <v>0</v>
      </c>
      <c r="CX240" s="36">
        <f t="shared" si="96"/>
        <v>0</v>
      </c>
      <c r="CY240" s="36"/>
      <c r="CZ240" s="36"/>
      <c r="DA240" s="36">
        <f t="shared" si="97"/>
        <v>0</v>
      </c>
      <c r="DB240" s="36">
        <f t="shared" si="98"/>
        <v>0</v>
      </c>
      <c r="DC240" s="36"/>
      <c r="DD240" s="36"/>
      <c r="DE240" s="36">
        <f t="shared" si="99"/>
        <v>0</v>
      </c>
      <c r="DF240" s="36">
        <f t="shared" si="100"/>
        <v>0</v>
      </c>
      <c r="DG240" s="36"/>
      <c r="DH240" s="36"/>
      <c r="DI240" s="36">
        <f t="shared" si="101"/>
        <v>0</v>
      </c>
      <c r="DJ240" s="36">
        <f t="shared" si="102"/>
        <v>0</v>
      </c>
      <c r="DK240" s="36"/>
      <c r="DL240" s="36"/>
      <c r="DM240" s="36">
        <f t="shared" si="103"/>
        <v>0</v>
      </c>
      <c r="DN240" s="36">
        <f t="shared" si="104"/>
        <v>0</v>
      </c>
      <c r="DO240" s="36"/>
      <c r="DP240" s="36"/>
      <c r="DQ240" s="36">
        <f t="shared" si="105"/>
        <v>0</v>
      </c>
      <c r="DR240" s="36">
        <f t="shared" si="106"/>
        <v>0</v>
      </c>
      <c r="DS240" s="36"/>
      <c r="DT240" s="36"/>
      <c r="DU240" s="36">
        <f t="shared" si="107"/>
        <v>0</v>
      </c>
      <c r="DV240" s="36">
        <f t="shared" si="108"/>
        <v>0</v>
      </c>
      <c r="DW240" s="36"/>
      <c r="DX240" s="36"/>
      <c r="DY240" s="36">
        <f t="shared" si="109"/>
        <v>0</v>
      </c>
      <c r="DZ240" s="36">
        <f t="shared" si="110"/>
        <v>0</v>
      </c>
      <c r="EA240" s="36"/>
      <c r="EB240" s="36"/>
      <c r="EC240" s="36">
        <f t="shared" si="111"/>
        <v>0</v>
      </c>
      <c r="ED240" s="36">
        <f t="shared" si="112"/>
        <v>0</v>
      </c>
      <c r="EE240" s="31">
        <f t="shared" si="114"/>
        <v>57370</v>
      </c>
      <c r="EF240" s="31">
        <v>0</v>
      </c>
      <c r="EG240" s="31">
        <v>0</v>
      </c>
      <c r="EH240" s="57" t="s">
        <v>1534</v>
      </c>
      <c r="EI240" s="45" t="s">
        <v>2067</v>
      </c>
      <c r="EJ240" s="57" t="s">
        <v>2068</v>
      </c>
      <c r="EK240" s="45"/>
      <c r="EL240" s="45"/>
      <c r="EM240" s="45"/>
      <c r="EN240" s="45"/>
      <c r="EO240" s="45"/>
      <c r="EP240" s="45"/>
      <c r="EQ240" s="45"/>
      <c r="ER240" s="45"/>
      <c r="ES240" s="45"/>
    </row>
    <row r="241" spans="1:149" ht="19.5" customHeight="1">
      <c r="A241" s="28"/>
      <c r="B241" s="45" t="s">
        <v>2100</v>
      </c>
      <c r="C241" s="63"/>
      <c r="D241" s="33" t="s">
        <v>2023</v>
      </c>
      <c r="E241" s="63" t="s">
        <v>1926</v>
      </c>
      <c r="F241" s="63" t="s">
        <v>1927</v>
      </c>
      <c r="G241" s="63" t="s">
        <v>1927</v>
      </c>
      <c r="H241" s="63" t="s">
        <v>857</v>
      </c>
      <c r="I241" s="63"/>
      <c r="J241" s="63"/>
      <c r="K241" s="63">
        <v>100</v>
      </c>
      <c r="L241" s="63">
        <v>710000000</v>
      </c>
      <c r="M241" s="63" t="s">
        <v>1750</v>
      </c>
      <c r="N241" s="63" t="s">
        <v>1918</v>
      </c>
      <c r="O241" s="63" t="s">
        <v>359</v>
      </c>
      <c r="P241" s="27">
        <v>350000000</v>
      </c>
      <c r="Q241" s="63" t="s">
        <v>2024</v>
      </c>
      <c r="R241" s="63"/>
      <c r="S241" s="63" t="s">
        <v>1929</v>
      </c>
      <c r="T241" s="63"/>
      <c r="U241" s="63"/>
      <c r="V241" s="63">
        <v>0</v>
      </c>
      <c r="W241" s="63">
        <v>0</v>
      </c>
      <c r="X241" s="63">
        <v>100</v>
      </c>
      <c r="Y241" s="63" t="s">
        <v>1930</v>
      </c>
      <c r="Z241" s="63" t="s">
        <v>888</v>
      </c>
      <c r="AA241" s="35">
        <v>2687</v>
      </c>
      <c r="AB241" s="36">
        <v>1443</v>
      </c>
      <c r="AC241" s="36">
        <f t="shared" si="115"/>
        <v>3877341</v>
      </c>
      <c r="AD241" s="31">
        <f t="shared" si="116"/>
        <v>4342621.920000001</v>
      </c>
      <c r="AE241" s="35">
        <v>5375</v>
      </c>
      <c r="AF241" s="36">
        <v>1443</v>
      </c>
      <c r="AG241" s="36">
        <f t="shared" si="117"/>
        <v>7756125</v>
      </c>
      <c r="AH241" s="31">
        <f t="shared" si="121"/>
        <v>8686860</v>
      </c>
      <c r="AI241" s="35">
        <v>5375</v>
      </c>
      <c r="AJ241" s="36">
        <v>1443</v>
      </c>
      <c r="AK241" s="36">
        <f t="shared" si="118"/>
        <v>7756125</v>
      </c>
      <c r="AL241" s="31">
        <f t="shared" si="122"/>
        <v>8686860</v>
      </c>
      <c r="AM241" s="35">
        <v>5375</v>
      </c>
      <c r="AN241" s="36">
        <v>1443</v>
      </c>
      <c r="AO241" s="36">
        <f t="shared" si="119"/>
        <v>7756125</v>
      </c>
      <c r="AP241" s="31">
        <f t="shared" si="123"/>
        <v>8686860</v>
      </c>
      <c r="AQ241" s="35">
        <v>5375</v>
      </c>
      <c r="AR241" s="36">
        <v>1443</v>
      </c>
      <c r="AS241" s="36">
        <f t="shared" si="120"/>
        <v>7756125</v>
      </c>
      <c r="AT241" s="31">
        <f t="shared" si="124"/>
        <v>8686860</v>
      </c>
      <c r="AU241" s="35">
        <v>5375</v>
      </c>
      <c r="AV241" s="36">
        <v>1443</v>
      </c>
      <c r="AW241" s="36">
        <f t="shared" si="125"/>
        <v>7756125</v>
      </c>
      <c r="AX241" s="31">
        <f t="shared" si="130"/>
        <v>8686860</v>
      </c>
      <c r="AY241" s="35">
        <v>5375</v>
      </c>
      <c r="AZ241" s="36">
        <v>1443</v>
      </c>
      <c r="BA241" s="36">
        <f t="shared" si="126"/>
        <v>7756125</v>
      </c>
      <c r="BB241" s="31">
        <f t="shared" si="131"/>
        <v>8686860</v>
      </c>
      <c r="BC241" s="35">
        <v>5375</v>
      </c>
      <c r="BD241" s="36">
        <v>1443</v>
      </c>
      <c r="BE241" s="36">
        <f t="shared" si="127"/>
        <v>7756125</v>
      </c>
      <c r="BF241" s="31">
        <f t="shared" si="132"/>
        <v>8686860</v>
      </c>
      <c r="BG241" s="35">
        <v>5375</v>
      </c>
      <c r="BH241" s="36">
        <v>1443</v>
      </c>
      <c r="BI241" s="36">
        <f t="shared" si="128"/>
        <v>7756125</v>
      </c>
      <c r="BJ241" s="31">
        <f t="shared" si="133"/>
        <v>8686860</v>
      </c>
      <c r="BK241" s="35">
        <v>5375</v>
      </c>
      <c r="BL241" s="36">
        <v>1443</v>
      </c>
      <c r="BM241" s="36">
        <f t="shared" si="129"/>
        <v>7756125</v>
      </c>
      <c r="BN241" s="31">
        <f t="shared" si="134"/>
        <v>8686860</v>
      </c>
      <c r="BO241" s="36"/>
      <c r="BP241" s="36"/>
      <c r="BQ241" s="36">
        <f t="shared" si="79"/>
        <v>0</v>
      </c>
      <c r="BR241" s="36">
        <f t="shared" si="80"/>
        <v>0</v>
      </c>
      <c r="BS241" s="36"/>
      <c r="BT241" s="36"/>
      <c r="BU241" s="36">
        <f t="shared" si="81"/>
        <v>0</v>
      </c>
      <c r="BV241" s="36">
        <f t="shared" si="82"/>
        <v>0</v>
      </c>
      <c r="BW241" s="36"/>
      <c r="BX241" s="36"/>
      <c r="BY241" s="36">
        <f t="shared" si="83"/>
        <v>0</v>
      </c>
      <c r="BZ241" s="36">
        <f t="shared" si="84"/>
        <v>0</v>
      </c>
      <c r="CA241" s="36"/>
      <c r="CB241" s="36"/>
      <c r="CC241" s="36">
        <f t="shared" si="85"/>
        <v>0</v>
      </c>
      <c r="CD241" s="36">
        <f t="shared" si="86"/>
        <v>0</v>
      </c>
      <c r="CE241" s="36"/>
      <c r="CF241" s="36"/>
      <c r="CG241" s="36">
        <f t="shared" si="87"/>
        <v>0</v>
      </c>
      <c r="CH241" s="36">
        <f t="shared" si="88"/>
        <v>0</v>
      </c>
      <c r="CI241" s="36"/>
      <c r="CJ241" s="36"/>
      <c r="CK241" s="36">
        <f t="shared" si="89"/>
        <v>0</v>
      </c>
      <c r="CL241" s="36">
        <f t="shared" si="90"/>
        <v>0</v>
      </c>
      <c r="CM241" s="36"/>
      <c r="CN241" s="36"/>
      <c r="CO241" s="36">
        <f t="shared" si="91"/>
        <v>0</v>
      </c>
      <c r="CP241" s="36">
        <f t="shared" si="92"/>
        <v>0</v>
      </c>
      <c r="CQ241" s="36"/>
      <c r="CR241" s="36"/>
      <c r="CS241" s="36">
        <f t="shared" si="93"/>
        <v>0</v>
      </c>
      <c r="CT241" s="36">
        <f t="shared" si="94"/>
        <v>0</v>
      </c>
      <c r="CU241" s="36"/>
      <c r="CV241" s="36"/>
      <c r="CW241" s="36">
        <f t="shared" si="95"/>
        <v>0</v>
      </c>
      <c r="CX241" s="36">
        <f t="shared" si="96"/>
        <v>0</v>
      </c>
      <c r="CY241" s="36"/>
      <c r="CZ241" s="36"/>
      <c r="DA241" s="36">
        <f t="shared" si="97"/>
        <v>0</v>
      </c>
      <c r="DB241" s="36">
        <f t="shared" si="98"/>
        <v>0</v>
      </c>
      <c r="DC241" s="36"/>
      <c r="DD241" s="36"/>
      <c r="DE241" s="36">
        <f t="shared" si="99"/>
        <v>0</v>
      </c>
      <c r="DF241" s="36">
        <f t="shared" si="100"/>
        <v>0</v>
      </c>
      <c r="DG241" s="36"/>
      <c r="DH241" s="36"/>
      <c r="DI241" s="36">
        <f t="shared" si="101"/>
        <v>0</v>
      </c>
      <c r="DJ241" s="36">
        <f t="shared" si="102"/>
        <v>0</v>
      </c>
      <c r="DK241" s="36"/>
      <c r="DL241" s="36"/>
      <c r="DM241" s="36">
        <f t="shared" si="103"/>
        <v>0</v>
      </c>
      <c r="DN241" s="36">
        <f t="shared" si="104"/>
        <v>0</v>
      </c>
      <c r="DO241" s="36"/>
      <c r="DP241" s="36"/>
      <c r="DQ241" s="36">
        <f t="shared" si="105"/>
        <v>0</v>
      </c>
      <c r="DR241" s="36">
        <f t="shared" si="106"/>
        <v>0</v>
      </c>
      <c r="DS241" s="36"/>
      <c r="DT241" s="36"/>
      <c r="DU241" s="36">
        <f t="shared" si="107"/>
        <v>0</v>
      </c>
      <c r="DV241" s="36">
        <f t="shared" si="108"/>
        <v>0</v>
      </c>
      <c r="DW241" s="36"/>
      <c r="DX241" s="36"/>
      <c r="DY241" s="36">
        <f t="shared" si="109"/>
        <v>0</v>
      </c>
      <c r="DZ241" s="36">
        <f t="shared" si="110"/>
        <v>0</v>
      </c>
      <c r="EA241" s="36"/>
      <c r="EB241" s="36"/>
      <c r="EC241" s="36">
        <f t="shared" si="111"/>
        <v>0</v>
      </c>
      <c r="ED241" s="36">
        <f t="shared" si="112"/>
        <v>0</v>
      </c>
      <c r="EE241" s="31">
        <f t="shared" si="114"/>
        <v>51062</v>
      </c>
      <c r="EF241" s="31">
        <v>0</v>
      </c>
      <c r="EG241" s="31">
        <v>0</v>
      </c>
      <c r="EH241" s="57" t="s">
        <v>1534</v>
      </c>
      <c r="EI241" s="45" t="s">
        <v>2067</v>
      </c>
      <c r="EJ241" s="57" t="s">
        <v>2068</v>
      </c>
      <c r="EK241" s="45"/>
      <c r="EL241" s="45"/>
      <c r="EM241" s="45"/>
      <c r="EN241" s="45"/>
      <c r="EO241" s="45"/>
      <c r="EP241" s="45"/>
      <c r="EQ241" s="45"/>
      <c r="ER241" s="45"/>
      <c r="ES241" s="45"/>
    </row>
    <row r="242" spans="1:149" ht="19.5" customHeight="1">
      <c r="A242" s="28"/>
      <c r="B242" s="45" t="s">
        <v>2100</v>
      </c>
      <c r="C242" s="63"/>
      <c r="D242" s="33" t="s">
        <v>2025</v>
      </c>
      <c r="E242" s="63" t="s">
        <v>1926</v>
      </c>
      <c r="F242" s="63" t="s">
        <v>1927</v>
      </c>
      <c r="G242" s="63" t="s">
        <v>1927</v>
      </c>
      <c r="H242" s="63" t="s">
        <v>857</v>
      </c>
      <c r="I242" s="63"/>
      <c r="J242" s="63"/>
      <c r="K242" s="63">
        <v>100</v>
      </c>
      <c r="L242" s="63">
        <v>710000000</v>
      </c>
      <c r="M242" s="63" t="s">
        <v>1750</v>
      </c>
      <c r="N242" s="63" t="s">
        <v>1918</v>
      </c>
      <c r="O242" s="63" t="s">
        <v>359</v>
      </c>
      <c r="P242" s="27">
        <v>350000000</v>
      </c>
      <c r="Q242" s="63" t="s">
        <v>2026</v>
      </c>
      <c r="R242" s="63"/>
      <c r="S242" s="63" t="s">
        <v>1929</v>
      </c>
      <c r="T242" s="63"/>
      <c r="U242" s="63"/>
      <c r="V242" s="63">
        <v>0</v>
      </c>
      <c r="W242" s="63">
        <v>0</v>
      </c>
      <c r="X242" s="63">
        <v>100</v>
      </c>
      <c r="Y242" s="63" t="s">
        <v>1930</v>
      </c>
      <c r="Z242" s="63" t="s">
        <v>888</v>
      </c>
      <c r="AA242" s="35">
        <v>750</v>
      </c>
      <c r="AB242" s="36">
        <v>1443</v>
      </c>
      <c r="AC242" s="36">
        <f t="shared" si="115"/>
        <v>1082250</v>
      </c>
      <c r="AD242" s="31">
        <f t="shared" si="116"/>
        <v>1212120</v>
      </c>
      <c r="AE242" s="35">
        <v>1500</v>
      </c>
      <c r="AF242" s="36">
        <v>1443</v>
      </c>
      <c r="AG242" s="36">
        <f t="shared" si="117"/>
        <v>2164500</v>
      </c>
      <c r="AH242" s="31">
        <f t="shared" si="121"/>
        <v>2424240</v>
      </c>
      <c r="AI242" s="35">
        <v>1500</v>
      </c>
      <c r="AJ242" s="36">
        <v>1443</v>
      </c>
      <c r="AK242" s="36">
        <f t="shared" si="118"/>
        <v>2164500</v>
      </c>
      <c r="AL242" s="31">
        <f t="shared" si="122"/>
        <v>2424240</v>
      </c>
      <c r="AM242" s="35">
        <v>1500</v>
      </c>
      <c r="AN242" s="36">
        <v>1443</v>
      </c>
      <c r="AO242" s="36">
        <f t="shared" si="119"/>
        <v>2164500</v>
      </c>
      <c r="AP242" s="31">
        <f t="shared" si="123"/>
        <v>2424240</v>
      </c>
      <c r="AQ242" s="35">
        <v>1500</v>
      </c>
      <c r="AR242" s="36">
        <v>1443</v>
      </c>
      <c r="AS242" s="36">
        <f t="shared" si="120"/>
        <v>2164500</v>
      </c>
      <c r="AT242" s="31">
        <f t="shared" si="124"/>
        <v>2424240</v>
      </c>
      <c r="AU242" s="35">
        <v>1500</v>
      </c>
      <c r="AV242" s="36">
        <v>1443</v>
      </c>
      <c r="AW242" s="36">
        <f t="shared" si="125"/>
        <v>2164500</v>
      </c>
      <c r="AX242" s="31">
        <f t="shared" si="130"/>
        <v>2424240</v>
      </c>
      <c r="AY242" s="35">
        <v>1500</v>
      </c>
      <c r="AZ242" s="36">
        <v>1443</v>
      </c>
      <c r="BA242" s="36">
        <f t="shared" si="126"/>
        <v>2164500</v>
      </c>
      <c r="BB242" s="31">
        <f t="shared" si="131"/>
        <v>2424240</v>
      </c>
      <c r="BC242" s="35">
        <v>1500</v>
      </c>
      <c r="BD242" s="36">
        <v>1443</v>
      </c>
      <c r="BE242" s="36">
        <f t="shared" si="127"/>
        <v>2164500</v>
      </c>
      <c r="BF242" s="31">
        <f t="shared" si="132"/>
        <v>2424240</v>
      </c>
      <c r="BG242" s="35">
        <v>1500</v>
      </c>
      <c r="BH242" s="36">
        <v>1443</v>
      </c>
      <c r="BI242" s="36">
        <f t="shared" si="128"/>
        <v>2164500</v>
      </c>
      <c r="BJ242" s="31">
        <f t="shared" si="133"/>
        <v>2424240</v>
      </c>
      <c r="BK242" s="35">
        <v>1500</v>
      </c>
      <c r="BL242" s="36">
        <v>1443</v>
      </c>
      <c r="BM242" s="36">
        <f t="shared" si="129"/>
        <v>2164500</v>
      </c>
      <c r="BN242" s="31">
        <f t="shared" si="134"/>
        <v>2424240</v>
      </c>
      <c r="BO242" s="36"/>
      <c r="BP242" s="36"/>
      <c r="BQ242" s="36">
        <f t="shared" si="79"/>
        <v>0</v>
      </c>
      <c r="BR242" s="36">
        <f t="shared" si="80"/>
        <v>0</v>
      </c>
      <c r="BS242" s="36"/>
      <c r="BT242" s="36"/>
      <c r="BU242" s="36">
        <f t="shared" si="81"/>
        <v>0</v>
      </c>
      <c r="BV242" s="36">
        <f t="shared" si="82"/>
        <v>0</v>
      </c>
      <c r="BW242" s="36"/>
      <c r="BX242" s="36"/>
      <c r="BY242" s="36">
        <f t="shared" si="83"/>
        <v>0</v>
      </c>
      <c r="BZ242" s="36">
        <f t="shared" si="84"/>
        <v>0</v>
      </c>
      <c r="CA242" s="36"/>
      <c r="CB242" s="36"/>
      <c r="CC242" s="36">
        <f t="shared" si="85"/>
        <v>0</v>
      </c>
      <c r="CD242" s="36">
        <f t="shared" si="86"/>
        <v>0</v>
      </c>
      <c r="CE242" s="36"/>
      <c r="CF242" s="36"/>
      <c r="CG242" s="36">
        <f t="shared" si="87"/>
        <v>0</v>
      </c>
      <c r="CH242" s="36">
        <f t="shared" si="88"/>
        <v>0</v>
      </c>
      <c r="CI242" s="36"/>
      <c r="CJ242" s="36"/>
      <c r="CK242" s="36">
        <f t="shared" si="89"/>
        <v>0</v>
      </c>
      <c r="CL242" s="36">
        <f t="shared" si="90"/>
        <v>0</v>
      </c>
      <c r="CM242" s="36"/>
      <c r="CN242" s="36"/>
      <c r="CO242" s="36">
        <f t="shared" si="91"/>
        <v>0</v>
      </c>
      <c r="CP242" s="36">
        <f t="shared" si="92"/>
        <v>0</v>
      </c>
      <c r="CQ242" s="36"/>
      <c r="CR242" s="36"/>
      <c r="CS242" s="36">
        <f t="shared" si="93"/>
        <v>0</v>
      </c>
      <c r="CT242" s="36">
        <f t="shared" si="94"/>
        <v>0</v>
      </c>
      <c r="CU242" s="36"/>
      <c r="CV242" s="36"/>
      <c r="CW242" s="36">
        <f t="shared" si="95"/>
        <v>0</v>
      </c>
      <c r="CX242" s="36">
        <f t="shared" si="96"/>
        <v>0</v>
      </c>
      <c r="CY242" s="36"/>
      <c r="CZ242" s="36"/>
      <c r="DA242" s="36">
        <f t="shared" si="97"/>
        <v>0</v>
      </c>
      <c r="DB242" s="36">
        <f t="shared" si="98"/>
        <v>0</v>
      </c>
      <c r="DC242" s="36"/>
      <c r="DD242" s="36"/>
      <c r="DE242" s="36">
        <f t="shared" si="99"/>
        <v>0</v>
      </c>
      <c r="DF242" s="36">
        <f t="shared" si="100"/>
        <v>0</v>
      </c>
      <c r="DG242" s="36"/>
      <c r="DH242" s="36"/>
      <c r="DI242" s="36">
        <f t="shared" si="101"/>
        <v>0</v>
      </c>
      <c r="DJ242" s="36">
        <f t="shared" si="102"/>
        <v>0</v>
      </c>
      <c r="DK242" s="36"/>
      <c r="DL242" s="36"/>
      <c r="DM242" s="36">
        <f t="shared" si="103"/>
        <v>0</v>
      </c>
      <c r="DN242" s="36">
        <f t="shared" si="104"/>
        <v>0</v>
      </c>
      <c r="DO242" s="36"/>
      <c r="DP242" s="36"/>
      <c r="DQ242" s="36">
        <f t="shared" si="105"/>
        <v>0</v>
      </c>
      <c r="DR242" s="36">
        <f t="shared" si="106"/>
        <v>0</v>
      </c>
      <c r="DS242" s="36"/>
      <c r="DT242" s="36"/>
      <c r="DU242" s="36">
        <f t="shared" si="107"/>
        <v>0</v>
      </c>
      <c r="DV242" s="36">
        <f t="shared" si="108"/>
        <v>0</v>
      </c>
      <c r="DW242" s="36"/>
      <c r="DX242" s="36"/>
      <c r="DY242" s="36">
        <f t="shared" si="109"/>
        <v>0</v>
      </c>
      <c r="DZ242" s="36">
        <f t="shared" si="110"/>
        <v>0</v>
      </c>
      <c r="EA242" s="36"/>
      <c r="EB242" s="36"/>
      <c r="EC242" s="36">
        <f t="shared" si="111"/>
        <v>0</v>
      </c>
      <c r="ED242" s="36">
        <f t="shared" si="112"/>
        <v>0</v>
      </c>
      <c r="EE242" s="31">
        <f t="shared" si="114"/>
        <v>14250</v>
      </c>
      <c r="EF242" s="31">
        <v>0</v>
      </c>
      <c r="EG242" s="31">
        <v>0</v>
      </c>
      <c r="EH242" s="57" t="s">
        <v>1534</v>
      </c>
      <c r="EI242" s="45" t="s">
        <v>2067</v>
      </c>
      <c r="EJ242" s="57" t="s">
        <v>2068</v>
      </c>
      <c r="EK242" s="45"/>
      <c r="EL242" s="45"/>
      <c r="EM242" s="45"/>
      <c r="EN242" s="45"/>
      <c r="EO242" s="45"/>
      <c r="EP242" s="45"/>
      <c r="EQ242" s="45"/>
      <c r="ER242" s="45"/>
      <c r="ES242" s="45"/>
    </row>
    <row r="243" spans="1:149" ht="19.5" customHeight="1">
      <c r="A243" s="28"/>
      <c r="B243" s="45" t="s">
        <v>2100</v>
      </c>
      <c r="C243" s="63"/>
      <c r="D243" s="33" t="s">
        <v>2027</v>
      </c>
      <c r="E243" s="63" t="s">
        <v>1926</v>
      </c>
      <c r="F243" s="63" t="s">
        <v>1927</v>
      </c>
      <c r="G243" s="63" t="s">
        <v>1927</v>
      </c>
      <c r="H243" s="63" t="s">
        <v>857</v>
      </c>
      <c r="I243" s="63"/>
      <c r="J243" s="63"/>
      <c r="K243" s="63">
        <v>100</v>
      </c>
      <c r="L243" s="63">
        <v>710000000</v>
      </c>
      <c r="M243" s="63" t="s">
        <v>1750</v>
      </c>
      <c r="N243" s="63" t="s">
        <v>1918</v>
      </c>
      <c r="O243" s="63" t="s">
        <v>359</v>
      </c>
      <c r="P243" s="63">
        <v>350000000</v>
      </c>
      <c r="Q243" s="63" t="s">
        <v>2028</v>
      </c>
      <c r="R243" s="63"/>
      <c r="S243" s="63" t="s">
        <v>1929</v>
      </c>
      <c r="T243" s="63"/>
      <c r="U243" s="63"/>
      <c r="V243" s="63">
        <v>0</v>
      </c>
      <c r="W243" s="63">
        <v>0</v>
      </c>
      <c r="X243" s="63">
        <v>100</v>
      </c>
      <c r="Y243" s="63" t="s">
        <v>1930</v>
      </c>
      <c r="Z243" s="63" t="s">
        <v>888</v>
      </c>
      <c r="AA243" s="35">
        <v>6914</v>
      </c>
      <c r="AB243" s="36">
        <v>1443</v>
      </c>
      <c r="AC243" s="36">
        <f t="shared" si="115"/>
        <v>9976902</v>
      </c>
      <c r="AD243" s="31">
        <f t="shared" si="116"/>
        <v>11174130.24</v>
      </c>
      <c r="AE243" s="35">
        <v>13828</v>
      </c>
      <c r="AF243" s="36">
        <v>1443</v>
      </c>
      <c r="AG243" s="36">
        <f t="shared" si="117"/>
        <v>19953804</v>
      </c>
      <c r="AH243" s="31">
        <f t="shared" si="121"/>
        <v>22348260.48</v>
      </c>
      <c r="AI243" s="35">
        <v>13828</v>
      </c>
      <c r="AJ243" s="36">
        <v>1443</v>
      </c>
      <c r="AK243" s="36">
        <f t="shared" si="118"/>
        <v>19953804</v>
      </c>
      <c r="AL243" s="31">
        <f t="shared" si="122"/>
        <v>22348260.48</v>
      </c>
      <c r="AM243" s="35">
        <v>13828</v>
      </c>
      <c r="AN243" s="36">
        <v>1443</v>
      </c>
      <c r="AO243" s="36">
        <f t="shared" si="119"/>
        <v>19953804</v>
      </c>
      <c r="AP243" s="31">
        <f t="shared" si="123"/>
        <v>22348260.48</v>
      </c>
      <c r="AQ243" s="35">
        <v>13828</v>
      </c>
      <c r="AR243" s="36">
        <v>1443</v>
      </c>
      <c r="AS243" s="36">
        <f t="shared" si="120"/>
        <v>19953804</v>
      </c>
      <c r="AT243" s="31">
        <f t="shared" si="124"/>
        <v>22348260.48</v>
      </c>
      <c r="AU243" s="35">
        <v>13828</v>
      </c>
      <c r="AV243" s="36">
        <v>1443</v>
      </c>
      <c r="AW243" s="36">
        <f t="shared" si="125"/>
        <v>19953804</v>
      </c>
      <c r="AX243" s="31">
        <f t="shared" si="130"/>
        <v>22348260.48</v>
      </c>
      <c r="AY243" s="35">
        <v>13828</v>
      </c>
      <c r="AZ243" s="36">
        <v>1443</v>
      </c>
      <c r="BA243" s="36">
        <f t="shared" si="126"/>
        <v>19953804</v>
      </c>
      <c r="BB243" s="31">
        <f t="shared" si="131"/>
        <v>22348260.48</v>
      </c>
      <c r="BC243" s="35">
        <v>13828</v>
      </c>
      <c r="BD243" s="36">
        <v>1443</v>
      </c>
      <c r="BE243" s="36">
        <f t="shared" si="127"/>
        <v>19953804</v>
      </c>
      <c r="BF243" s="31">
        <f t="shared" si="132"/>
        <v>22348260.48</v>
      </c>
      <c r="BG243" s="35">
        <v>13828</v>
      </c>
      <c r="BH243" s="36">
        <v>1443</v>
      </c>
      <c r="BI243" s="36">
        <f t="shared" si="128"/>
        <v>19953804</v>
      </c>
      <c r="BJ243" s="31">
        <f t="shared" si="133"/>
        <v>22348260.48</v>
      </c>
      <c r="BK243" s="35">
        <v>13828</v>
      </c>
      <c r="BL243" s="36">
        <v>1443</v>
      </c>
      <c r="BM243" s="36">
        <f t="shared" si="129"/>
        <v>19953804</v>
      </c>
      <c r="BN243" s="31">
        <f t="shared" si="134"/>
        <v>22348260.48</v>
      </c>
      <c r="BO243" s="36"/>
      <c r="BP243" s="36"/>
      <c r="BQ243" s="36">
        <f t="shared" si="79"/>
        <v>0</v>
      </c>
      <c r="BR243" s="36">
        <f t="shared" si="80"/>
        <v>0</v>
      </c>
      <c r="BS243" s="36"/>
      <c r="BT243" s="36"/>
      <c r="BU243" s="36">
        <f t="shared" si="81"/>
        <v>0</v>
      </c>
      <c r="BV243" s="36">
        <f t="shared" si="82"/>
        <v>0</v>
      </c>
      <c r="BW243" s="36"/>
      <c r="BX243" s="36"/>
      <c r="BY243" s="36">
        <f t="shared" si="83"/>
        <v>0</v>
      </c>
      <c r="BZ243" s="36">
        <f t="shared" si="84"/>
        <v>0</v>
      </c>
      <c r="CA243" s="36"/>
      <c r="CB243" s="36"/>
      <c r="CC243" s="36">
        <f t="shared" si="85"/>
        <v>0</v>
      </c>
      <c r="CD243" s="36">
        <f t="shared" si="86"/>
        <v>0</v>
      </c>
      <c r="CE243" s="36"/>
      <c r="CF243" s="36"/>
      <c r="CG243" s="36">
        <f t="shared" si="87"/>
        <v>0</v>
      </c>
      <c r="CH243" s="36">
        <f t="shared" si="88"/>
        <v>0</v>
      </c>
      <c r="CI243" s="36"/>
      <c r="CJ243" s="36"/>
      <c r="CK243" s="36">
        <f t="shared" si="89"/>
        <v>0</v>
      </c>
      <c r="CL243" s="36">
        <f t="shared" si="90"/>
        <v>0</v>
      </c>
      <c r="CM243" s="36"/>
      <c r="CN243" s="36"/>
      <c r="CO243" s="36">
        <f t="shared" si="91"/>
        <v>0</v>
      </c>
      <c r="CP243" s="36">
        <f t="shared" si="92"/>
        <v>0</v>
      </c>
      <c r="CQ243" s="36"/>
      <c r="CR243" s="36"/>
      <c r="CS243" s="36">
        <f t="shared" si="93"/>
        <v>0</v>
      </c>
      <c r="CT243" s="36">
        <f t="shared" si="94"/>
        <v>0</v>
      </c>
      <c r="CU243" s="36"/>
      <c r="CV243" s="36"/>
      <c r="CW243" s="36">
        <f t="shared" si="95"/>
        <v>0</v>
      </c>
      <c r="CX243" s="36">
        <f t="shared" si="96"/>
        <v>0</v>
      </c>
      <c r="CY243" s="36"/>
      <c r="CZ243" s="36"/>
      <c r="DA243" s="36">
        <f t="shared" si="97"/>
        <v>0</v>
      </c>
      <c r="DB243" s="36">
        <f t="shared" si="98"/>
        <v>0</v>
      </c>
      <c r="DC243" s="36"/>
      <c r="DD243" s="36"/>
      <c r="DE243" s="36">
        <f t="shared" si="99"/>
        <v>0</v>
      </c>
      <c r="DF243" s="36">
        <f t="shared" si="100"/>
        <v>0</v>
      </c>
      <c r="DG243" s="36"/>
      <c r="DH243" s="36"/>
      <c r="DI243" s="36">
        <f t="shared" si="101"/>
        <v>0</v>
      </c>
      <c r="DJ243" s="36">
        <f t="shared" si="102"/>
        <v>0</v>
      </c>
      <c r="DK243" s="36"/>
      <c r="DL243" s="36"/>
      <c r="DM243" s="36">
        <f t="shared" si="103"/>
        <v>0</v>
      </c>
      <c r="DN243" s="36">
        <f t="shared" si="104"/>
        <v>0</v>
      </c>
      <c r="DO243" s="36"/>
      <c r="DP243" s="36"/>
      <c r="DQ243" s="36">
        <f t="shared" si="105"/>
        <v>0</v>
      </c>
      <c r="DR243" s="36">
        <f t="shared" si="106"/>
        <v>0</v>
      </c>
      <c r="DS243" s="36"/>
      <c r="DT243" s="36"/>
      <c r="DU243" s="36">
        <f t="shared" si="107"/>
        <v>0</v>
      </c>
      <c r="DV243" s="36">
        <f t="shared" si="108"/>
        <v>0</v>
      </c>
      <c r="DW243" s="36"/>
      <c r="DX243" s="36"/>
      <c r="DY243" s="36">
        <f t="shared" si="109"/>
        <v>0</v>
      </c>
      <c r="DZ243" s="36">
        <f t="shared" si="110"/>
        <v>0</v>
      </c>
      <c r="EA243" s="36"/>
      <c r="EB243" s="36"/>
      <c r="EC243" s="36">
        <f t="shared" si="111"/>
        <v>0</v>
      </c>
      <c r="ED243" s="36">
        <f t="shared" si="112"/>
        <v>0</v>
      </c>
      <c r="EE243" s="31">
        <f t="shared" si="114"/>
        <v>131366</v>
      </c>
      <c r="EF243" s="31">
        <v>0</v>
      </c>
      <c r="EG243" s="31">
        <v>0</v>
      </c>
      <c r="EH243" s="57" t="s">
        <v>1534</v>
      </c>
      <c r="EI243" s="45" t="s">
        <v>2067</v>
      </c>
      <c r="EJ243" s="57" t="s">
        <v>2068</v>
      </c>
      <c r="EK243" s="45"/>
      <c r="EL243" s="45"/>
      <c r="EM243" s="45"/>
      <c r="EN243" s="45"/>
      <c r="EO243" s="45"/>
      <c r="EP243" s="45"/>
      <c r="EQ243" s="45"/>
      <c r="ER243" s="45"/>
      <c r="ES243" s="45"/>
    </row>
    <row r="244" spans="1:149" ht="19.5" customHeight="1">
      <c r="A244" s="28"/>
      <c r="B244" s="45" t="s">
        <v>2100</v>
      </c>
      <c r="C244" s="63"/>
      <c r="D244" s="33" t="s">
        <v>2029</v>
      </c>
      <c r="E244" s="63" t="s">
        <v>1926</v>
      </c>
      <c r="F244" s="63" t="s">
        <v>1927</v>
      </c>
      <c r="G244" s="63" t="s">
        <v>1927</v>
      </c>
      <c r="H244" s="63" t="s">
        <v>857</v>
      </c>
      <c r="I244" s="63"/>
      <c r="J244" s="63"/>
      <c r="K244" s="63">
        <v>100</v>
      </c>
      <c r="L244" s="63">
        <v>710000000</v>
      </c>
      <c r="M244" s="63" t="s">
        <v>1750</v>
      </c>
      <c r="N244" s="63" t="s">
        <v>1918</v>
      </c>
      <c r="O244" s="63" t="s">
        <v>359</v>
      </c>
      <c r="P244" s="63">
        <v>350000000</v>
      </c>
      <c r="Q244" s="63" t="s">
        <v>2030</v>
      </c>
      <c r="R244" s="63"/>
      <c r="S244" s="63" t="s">
        <v>1929</v>
      </c>
      <c r="T244" s="63"/>
      <c r="U244" s="63"/>
      <c r="V244" s="63">
        <v>0</v>
      </c>
      <c r="W244" s="63">
        <v>0</v>
      </c>
      <c r="X244" s="63">
        <v>100</v>
      </c>
      <c r="Y244" s="63" t="s">
        <v>1930</v>
      </c>
      <c r="Z244" s="63" t="s">
        <v>888</v>
      </c>
      <c r="AA244" s="35">
        <v>7675</v>
      </c>
      <c r="AB244" s="36">
        <v>1443</v>
      </c>
      <c r="AC244" s="36">
        <f t="shared" si="115"/>
        <v>11075025</v>
      </c>
      <c r="AD244" s="31">
        <f t="shared" si="116"/>
        <v>12404028.000000002</v>
      </c>
      <c r="AE244" s="35">
        <v>15350</v>
      </c>
      <c r="AF244" s="36">
        <v>1443</v>
      </c>
      <c r="AG244" s="36">
        <f t="shared" si="117"/>
        <v>22150050</v>
      </c>
      <c r="AH244" s="31">
        <f t="shared" si="121"/>
        <v>24808056.000000004</v>
      </c>
      <c r="AI244" s="35">
        <v>15350</v>
      </c>
      <c r="AJ244" s="36">
        <v>1443</v>
      </c>
      <c r="AK244" s="36">
        <f t="shared" si="118"/>
        <v>22150050</v>
      </c>
      <c r="AL244" s="31">
        <f t="shared" si="122"/>
        <v>24808056.000000004</v>
      </c>
      <c r="AM244" s="35">
        <v>15350</v>
      </c>
      <c r="AN244" s="36">
        <v>1443</v>
      </c>
      <c r="AO244" s="36">
        <f t="shared" si="119"/>
        <v>22150050</v>
      </c>
      <c r="AP244" s="31">
        <f t="shared" si="123"/>
        <v>24808056.000000004</v>
      </c>
      <c r="AQ244" s="35">
        <v>15350</v>
      </c>
      <c r="AR244" s="36">
        <v>1443</v>
      </c>
      <c r="AS244" s="36">
        <f t="shared" si="120"/>
        <v>22150050</v>
      </c>
      <c r="AT244" s="31">
        <f t="shared" si="124"/>
        <v>24808056.000000004</v>
      </c>
      <c r="AU244" s="35">
        <v>15350</v>
      </c>
      <c r="AV244" s="36">
        <v>1443</v>
      </c>
      <c r="AW244" s="36">
        <f t="shared" si="125"/>
        <v>22150050</v>
      </c>
      <c r="AX244" s="31">
        <f t="shared" si="130"/>
        <v>24808056.000000004</v>
      </c>
      <c r="AY244" s="35">
        <v>15350</v>
      </c>
      <c r="AZ244" s="36">
        <v>1443</v>
      </c>
      <c r="BA244" s="36">
        <f t="shared" si="126"/>
        <v>22150050</v>
      </c>
      <c r="BB244" s="31">
        <f t="shared" si="131"/>
        <v>24808056.000000004</v>
      </c>
      <c r="BC244" s="35">
        <v>15350</v>
      </c>
      <c r="BD244" s="36">
        <v>1443</v>
      </c>
      <c r="BE244" s="36">
        <f t="shared" si="127"/>
        <v>22150050</v>
      </c>
      <c r="BF244" s="31">
        <f t="shared" si="132"/>
        <v>24808056.000000004</v>
      </c>
      <c r="BG244" s="35">
        <v>15350</v>
      </c>
      <c r="BH244" s="36">
        <v>1443</v>
      </c>
      <c r="BI244" s="36">
        <f t="shared" si="128"/>
        <v>22150050</v>
      </c>
      <c r="BJ244" s="31">
        <f t="shared" si="133"/>
        <v>24808056.000000004</v>
      </c>
      <c r="BK244" s="35">
        <v>15350</v>
      </c>
      <c r="BL244" s="36">
        <v>1443</v>
      </c>
      <c r="BM244" s="36">
        <f t="shared" si="129"/>
        <v>22150050</v>
      </c>
      <c r="BN244" s="31">
        <f t="shared" si="134"/>
        <v>24808056.000000004</v>
      </c>
      <c r="BO244" s="36"/>
      <c r="BP244" s="36"/>
      <c r="BQ244" s="36">
        <f t="shared" si="79"/>
        <v>0</v>
      </c>
      <c r="BR244" s="36">
        <f t="shared" si="80"/>
        <v>0</v>
      </c>
      <c r="BS244" s="36"/>
      <c r="BT244" s="36"/>
      <c r="BU244" s="36">
        <f t="shared" si="81"/>
        <v>0</v>
      </c>
      <c r="BV244" s="36">
        <f t="shared" si="82"/>
        <v>0</v>
      </c>
      <c r="BW244" s="36"/>
      <c r="BX244" s="36"/>
      <c r="BY244" s="36">
        <f t="shared" si="83"/>
        <v>0</v>
      </c>
      <c r="BZ244" s="36">
        <f t="shared" si="84"/>
        <v>0</v>
      </c>
      <c r="CA244" s="36"/>
      <c r="CB244" s="36"/>
      <c r="CC244" s="36">
        <f t="shared" si="85"/>
        <v>0</v>
      </c>
      <c r="CD244" s="36">
        <f t="shared" si="86"/>
        <v>0</v>
      </c>
      <c r="CE244" s="36"/>
      <c r="CF244" s="36"/>
      <c r="CG244" s="36">
        <f t="shared" si="87"/>
        <v>0</v>
      </c>
      <c r="CH244" s="36">
        <f t="shared" si="88"/>
        <v>0</v>
      </c>
      <c r="CI244" s="36"/>
      <c r="CJ244" s="36"/>
      <c r="CK244" s="36">
        <f t="shared" si="89"/>
        <v>0</v>
      </c>
      <c r="CL244" s="36">
        <f t="shared" si="90"/>
        <v>0</v>
      </c>
      <c r="CM244" s="36"/>
      <c r="CN244" s="36"/>
      <c r="CO244" s="36">
        <f t="shared" si="91"/>
        <v>0</v>
      </c>
      <c r="CP244" s="36">
        <f t="shared" si="92"/>
        <v>0</v>
      </c>
      <c r="CQ244" s="36"/>
      <c r="CR244" s="36"/>
      <c r="CS244" s="36">
        <f t="shared" si="93"/>
        <v>0</v>
      </c>
      <c r="CT244" s="36">
        <f t="shared" si="94"/>
        <v>0</v>
      </c>
      <c r="CU244" s="36"/>
      <c r="CV244" s="36"/>
      <c r="CW244" s="36">
        <f t="shared" si="95"/>
        <v>0</v>
      </c>
      <c r="CX244" s="36">
        <f t="shared" si="96"/>
        <v>0</v>
      </c>
      <c r="CY244" s="36"/>
      <c r="CZ244" s="36"/>
      <c r="DA244" s="36">
        <f t="shared" si="97"/>
        <v>0</v>
      </c>
      <c r="DB244" s="36">
        <f t="shared" si="98"/>
        <v>0</v>
      </c>
      <c r="DC244" s="36"/>
      <c r="DD244" s="36"/>
      <c r="DE244" s="36">
        <f t="shared" si="99"/>
        <v>0</v>
      </c>
      <c r="DF244" s="36">
        <f t="shared" si="100"/>
        <v>0</v>
      </c>
      <c r="DG244" s="36"/>
      <c r="DH244" s="36"/>
      <c r="DI244" s="36">
        <f t="shared" si="101"/>
        <v>0</v>
      </c>
      <c r="DJ244" s="36">
        <f t="shared" si="102"/>
        <v>0</v>
      </c>
      <c r="DK244" s="36"/>
      <c r="DL244" s="36"/>
      <c r="DM244" s="36">
        <f t="shared" si="103"/>
        <v>0</v>
      </c>
      <c r="DN244" s="36">
        <f t="shared" si="104"/>
        <v>0</v>
      </c>
      <c r="DO244" s="36"/>
      <c r="DP244" s="36"/>
      <c r="DQ244" s="36">
        <f t="shared" si="105"/>
        <v>0</v>
      </c>
      <c r="DR244" s="36">
        <f t="shared" si="106"/>
        <v>0</v>
      </c>
      <c r="DS244" s="36"/>
      <c r="DT244" s="36"/>
      <c r="DU244" s="36">
        <f t="shared" si="107"/>
        <v>0</v>
      </c>
      <c r="DV244" s="36">
        <f t="shared" si="108"/>
        <v>0</v>
      </c>
      <c r="DW244" s="36"/>
      <c r="DX244" s="36"/>
      <c r="DY244" s="36">
        <f t="shared" si="109"/>
        <v>0</v>
      </c>
      <c r="DZ244" s="36">
        <f t="shared" si="110"/>
        <v>0</v>
      </c>
      <c r="EA244" s="36"/>
      <c r="EB244" s="36"/>
      <c r="EC244" s="36">
        <f t="shared" si="111"/>
        <v>0</v>
      </c>
      <c r="ED244" s="36">
        <f t="shared" si="112"/>
        <v>0</v>
      </c>
      <c r="EE244" s="31">
        <f t="shared" si="114"/>
        <v>145825</v>
      </c>
      <c r="EF244" s="31">
        <v>0</v>
      </c>
      <c r="EG244" s="31">
        <v>0</v>
      </c>
      <c r="EH244" s="57" t="s">
        <v>1534</v>
      </c>
      <c r="EI244" s="45" t="s">
        <v>2067</v>
      </c>
      <c r="EJ244" s="57" t="s">
        <v>2068</v>
      </c>
      <c r="EK244" s="45"/>
      <c r="EL244" s="45"/>
      <c r="EM244" s="45"/>
      <c r="EN244" s="45"/>
      <c r="EO244" s="45"/>
      <c r="EP244" s="45"/>
      <c r="EQ244" s="45"/>
      <c r="ER244" s="45"/>
      <c r="ES244" s="45"/>
    </row>
    <row r="245" spans="1:149" ht="19.5" customHeight="1">
      <c r="A245" s="28"/>
      <c r="B245" s="45" t="s">
        <v>2100</v>
      </c>
      <c r="C245" s="63"/>
      <c r="D245" s="33" t="s">
        <v>2031</v>
      </c>
      <c r="E245" s="63" t="s">
        <v>1926</v>
      </c>
      <c r="F245" s="63" t="s">
        <v>1927</v>
      </c>
      <c r="G245" s="63" t="s">
        <v>1927</v>
      </c>
      <c r="H245" s="63" t="s">
        <v>857</v>
      </c>
      <c r="I245" s="63"/>
      <c r="J245" s="63"/>
      <c r="K245" s="63">
        <v>100</v>
      </c>
      <c r="L245" s="63">
        <v>710000000</v>
      </c>
      <c r="M245" s="63" t="s">
        <v>1750</v>
      </c>
      <c r="N245" s="63" t="s">
        <v>1918</v>
      </c>
      <c r="O245" s="63" t="s">
        <v>359</v>
      </c>
      <c r="P245" s="63">
        <v>350000000</v>
      </c>
      <c r="Q245" s="63" t="s">
        <v>2032</v>
      </c>
      <c r="R245" s="63"/>
      <c r="S245" s="63" t="s">
        <v>1929</v>
      </c>
      <c r="T245" s="63"/>
      <c r="U245" s="63"/>
      <c r="V245" s="63">
        <v>0</v>
      </c>
      <c r="W245" s="63">
        <v>0</v>
      </c>
      <c r="X245" s="63">
        <v>100</v>
      </c>
      <c r="Y245" s="63" t="s">
        <v>1930</v>
      </c>
      <c r="Z245" s="63" t="s">
        <v>888</v>
      </c>
      <c r="AA245" s="35">
        <v>13650</v>
      </c>
      <c r="AB245" s="36">
        <v>1443</v>
      </c>
      <c r="AC245" s="36">
        <f t="shared" si="115"/>
        <v>19696950</v>
      </c>
      <c r="AD245" s="31">
        <f t="shared" si="116"/>
        <v>22060584.000000004</v>
      </c>
      <c r="AE245" s="35">
        <v>27300</v>
      </c>
      <c r="AF245" s="36">
        <v>1443</v>
      </c>
      <c r="AG245" s="36">
        <f t="shared" si="117"/>
        <v>39393900</v>
      </c>
      <c r="AH245" s="31">
        <f t="shared" si="121"/>
        <v>44121168.00000001</v>
      </c>
      <c r="AI245" s="35">
        <v>27300</v>
      </c>
      <c r="AJ245" s="36">
        <v>1443</v>
      </c>
      <c r="AK245" s="36">
        <f t="shared" si="118"/>
        <v>39393900</v>
      </c>
      <c r="AL245" s="31">
        <f t="shared" si="122"/>
        <v>44121168.00000001</v>
      </c>
      <c r="AM245" s="35">
        <v>27300</v>
      </c>
      <c r="AN245" s="36">
        <v>1443</v>
      </c>
      <c r="AO245" s="36">
        <f t="shared" si="119"/>
        <v>39393900</v>
      </c>
      <c r="AP245" s="31">
        <f t="shared" si="123"/>
        <v>44121168.00000001</v>
      </c>
      <c r="AQ245" s="35">
        <v>27300</v>
      </c>
      <c r="AR245" s="36">
        <v>1443</v>
      </c>
      <c r="AS245" s="36">
        <f t="shared" si="120"/>
        <v>39393900</v>
      </c>
      <c r="AT245" s="31">
        <f t="shared" si="124"/>
        <v>44121168.00000001</v>
      </c>
      <c r="AU245" s="35">
        <v>27300</v>
      </c>
      <c r="AV245" s="36">
        <v>1443</v>
      </c>
      <c r="AW245" s="36">
        <f t="shared" si="125"/>
        <v>39393900</v>
      </c>
      <c r="AX245" s="31">
        <f t="shared" si="130"/>
        <v>44121168.00000001</v>
      </c>
      <c r="AY245" s="35">
        <v>27300</v>
      </c>
      <c r="AZ245" s="36">
        <v>1443</v>
      </c>
      <c r="BA245" s="36">
        <f t="shared" si="126"/>
        <v>39393900</v>
      </c>
      <c r="BB245" s="31">
        <f t="shared" si="131"/>
        <v>44121168.00000001</v>
      </c>
      <c r="BC245" s="35">
        <v>27300</v>
      </c>
      <c r="BD245" s="36">
        <v>1443</v>
      </c>
      <c r="BE245" s="36">
        <f t="shared" si="127"/>
        <v>39393900</v>
      </c>
      <c r="BF245" s="31">
        <f t="shared" si="132"/>
        <v>44121168.00000001</v>
      </c>
      <c r="BG245" s="35">
        <v>27300</v>
      </c>
      <c r="BH245" s="36">
        <v>1443</v>
      </c>
      <c r="BI245" s="36">
        <f t="shared" si="128"/>
        <v>39393900</v>
      </c>
      <c r="BJ245" s="31">
        <f t="shared" si="133"/>
        <v>44121168.00000001</v>
      </c>
      <c r="BK245" s="35">
        <v>27300</v>
      </c>
      <c r="BL245" s="36">
        <v>1443</v>
      </c>
      <c r="BM245" s="36">
        <f t="shared" si="129"/>
        <v>39393900</v>
      </c>
      <c r="BN245" s="31">
        <f t="shared" si="134"/>
        <v>44121168.00000001</v>
      </c>
      <c r="BO245" s="36"/>
      <c r="BP245" s="36"/>
      <c r="BQ245" s="36">
        <f t="shared" si="79"/>
        <v>0</v>
      </c>
      <c r="BR245" s="36">
        <f t="shared" si="80"/>
        <v>0</v>
      </c>
      <c r="BS245" s="36"/>
      <c r="BT245" s="36"/>
      <c r="BU245" s="36">
        <f t="shared" si="81"/>
        <v>0</v>
      </c>
      <c r="BV245" s="36">
        <f t="shared" si="82"/>
        <v>0</v>
      </c>
      <c r="BW245" s="36"/>
      <c r="BX245" s="36"/>
      <c r="BY245" s="36">
        <f t="shared" si="83"/>
        <v>0</v>
      </c>
      <c r="BZ245" s="36">
        <f t="shared" si="84"/>
        <v>0</v>
      </c>
      <c r="CA245" s="36"/>
      <c r="CB245" s="36"/>
      <c r="CC245" s="36">
        <f t="shared" si="85"/>
        <v>0</v>
      </c>
      <c r="CD245" s="36">
        <f t="shared" si="86"/>
        <v>0</v>
      </c>
      <c r="CE245" s="36"/>
      <c r="CF245" s="36"/>
      <c r="CG245" s="36">
        <f t="shared" si="87"/>
        <v>0</v>
      </c>
      <c r="CH245" s="36">
        <f t="shared" si="88"/>
        <v>0</v>
      </c>
      <c r="CI245" s="36"/>
      <c r="CJ245" s="36"/>
      <c r="CK245" s="36">
        <f t="shared" si="89"/>
        <v>0</v>
      </c>
      <c r="CL245" s="36">
        <f t="shared" si="90"/>
        <v>0</v>
      </c>
      <c r="CM245" s="36"/>
      <c r="CN245" s="36"/>
      <c r="CO245" s="36">
        <f t="shared" si="91"/>
        <v>0</v>
      </c>
      <c r="CP245" s="36">
        <f t="shared" si="92"/>
        <v>0</v>
      </c>
      <c r="CQ245" s="36"/>
      <c r="CR245" s="36"/>
      <c r="CS245" s="36">
        <f t="shared" si="93"/>
        <v>0</v>
      </c>
      <c r="CT245" s="36">
        <f t="shared" si="94"/>
        <v>0</v>
      </c>
      <c r="CU245" s="36"/>
      <c r="CV245" s="36"/>
      <c r="CW245" s="36">
        <f t="shared" si="95"/>
        <v>0</v>
      </c>
      <c r="CX245" s="36">
        <f t="shared" si="96"/>
        <v>0</v>
      </c>
      <c r="CY245" s="36"/>
      <c r="CZ245" s="36"/>
      <c r="DA245" s="36">
        <f t="shared" si="97"/>
        <v>0</v>
      </c>
      <c r="DB245" s="36">
        <f t="shared" si="98"/>
        <v>0</v>
      </c>
      <c r="DC245" s="36"/>
      <c r="DD245" s="36"/>
      <c r="DE245" s="36">
        <f t="shared" si="99"/>
        <v>0</v>
      </c>
      <c r="DF245" s="36">
        <f t="shared" si="100"/>
        <v>0</v>
      </c>
      <c r="DG245" s="36"/>
      <c r="DH245" s="36"/>
      <c r="DI245" s="36">
        <f t="shared" si="101"/>
        <v>0</v>
      </c>
      <c r="DJ245" s="36">
        <f t="shared" si="102"/>
        <v>0</v>
      </c>
      <c r="DK245" s="36"/>
      <c r="DL245" s="36"/>
      <c r="DM245" s="36">
        <f t="shared" si="103"/>
        <v>0</v>
      </c>
      <c r="DN245" s="36">
        <f t="shared" si="104"/>
        <v>0</v>
      </c>
      <c r="DO245" s="36"/>
      <c r="DP245" s="36"/>
      <c r="DQ245" s="36">
        <f t="shared" si="105"/>
        <v>0</v>
      </c>
      <c r="DR245" s="36">
        <f t="shared" si="106"/>
        <v>0</v>
      </c>
      <c r="DS245" s="36"/>
      <c r="DT245" s="36"/>
      <c r="DU245" s="36">
        <f t="shared" si="107"/>
        <v>0</v>
      </c>
      <c r="DV245" s="36">
        <f t="shared" si="108"/>
        <v>0</v>
      </c>
      <c r="DW245" s="36"/>
      <c r="DX245" s="36"/>
      <c r="DY245" s="36">
        <f t="shared" si="109"/>
        <v>0</v>
      </c>
      <c r="DZ245" s="36">
        <f t="shared" si="110"/>
        <v>0</v>
      </c>
      <c r="EA245" s="36"/>
      <c r="EB245" s="36"/>
      <c r="EC245" s="36">
        <f t="shared" si="111"/>
        <v>0</v>
      </c>
      <c r="ED245" s="36">
        <f t="shared" si="112"/>
        <v>0</v>
      </c>
      <c r="EE245" s="31">
        <f t="shared" si="114"/>
        <v>259350</v>
      </c>
      <c r="EF245" s="31">
        <v>0</v>
      </c>
      <c r="EG245" s="31">
        <v>0</v>
      </c>
      <c r="EH245" s="57" t="s">
        <v>1534</v>
      </c>
      <c r="EI245" s="45" t="s">
        <v>2067</v>
      </c>
      <c r="EJ245" s="57" t="s">
        <v>2068</v>
      </c>
      <c r="EK245" s="45"/>
      <c r="EL245" s="45"/>
      <c r="EM245" s="45"/>
      <c r="EN245" s="45"/>
      <c r="EO245" s="45"/>
      <c r="EP245" s="45"/>
      <c r="EQ245" s="45"/>
      <c r="ER245" s="45"/>
      <c r="ES245" s="45"/>
    </row>
    <row r="246" spans="1:149" ht="19.5" customHeight="1">
      <c r="A246" s="28"/>
      <c r="B246" s="45" t="s">
        <v>2100</v>
      </c>
      <c r="C246" s="63"/>
      <c r="D246" s="33" t="s">
        <v>2033</v>
      </c>
      <c r="E246" s="63" t="s">
        <v>1926</v>
      </c>
      <c r="F246" s="63" t="s">
        <v>1927</v>
      </c>
      <c r="G246" s="63" t="s">
        <v>1927</v>
      </c>
      <c r="H246" s="63" t="s">
        <v>857</v>
      </c>
      <c r="I246" s="63"/>
      <c r="J246" s="63"/>
      <c r="K246" s="63">
        <v>100</v>
      </c>
      <c r="L246" s="63">
        <v>710000000</v>
      </c>
      <c r="M246" s="63" t="s">
        <v>1750</v>
      </c>
      <c r="N246" s="63" t="s">
        <v>1918</v>
      </c>
      <c r="O246" s="63" t="s">
        <v>359</v>
      </c>
      <c r="P246" s="27">
        <v>350000000</v>
      </c>
      <c r="Q246" s="63" t="s">
        <v>2034</v>
      </c>
      <c r="R246" s="63"/>
      <c r="S246" s="63" t="s">
        <v>1929</v>
      </c>
      <c r="T246" s="63"/>
      <c r="U246" s="63"/>
      <c r="V246" s="63">
        <v>0</v>
      </c>
      <c r="W246" s="63">
        <v>0</v>
      </c>
      <c r="X246" s="63">
        <v>100</v>
      </c>
      <c r="Y246" s="63" t="s">
        <v>1930</v>
      </c>
      <c r="Z246" s="63" t="s">
        <v>888</v>
      </c>
      <c r="AA246" s="35">
        <v>486</v>
      </c>
      <c r="AB246" s="36">
        <v>1443</v>
      </c>
      <c r="AC246" s="36">
        <f t="shared" si="115"/>
        <v>701298</v>
      </c>
      <c r="AD246" s="31">
        <f t="shared" si="116"/>
        <v>785453.7600000001</v>
      </c>
      <c r="AE246" s="35">
        <v>973</v>
      </c>
      <c r="AF246" s="36">
        <v>1443</v>
      </c>
      <c r="AG246" s="36">
        <f t="shared" si="117"/>
        <v>1404039</v>
      </c>
      <c r="AH246" s="31">
        <f t="shared" si="121"/>
        <v>1572523.6800000002</v>
      </c>
      <c r="AI246" s="35">
        <v>973</v>
      </c>
      <c r="AJ246" s="36">
        <v>1443</v>
      </c>
      <c r="AK246" s="36">
        <f t="shared" si="118"/>
        <v>1404039</v>
      </c>
      <c r="AL246" s="31">
        <f t="shared" si="122"/>
        <v>1572523.6800000002</v>
      </c>
      <c r="AM246" s="35">
        <v>973</v>
      </c>
      <c r="AN246" s="36">
        <v>1443</v>
      </c>
      <c r="AO246" s="36">
        <f t="shared" si="119"/>
        <v>1404039</v>
      </c>
      <c r="AP246" s="31">
        <f t="shared" si="123"/>
        <v>1572523.6800000002</v>
      </c>
      <c r="AQ246" s="35">
        <v>973</v>
      </c>
      <c r="AR246" s="36">
        <v>1443</v>
      </c>
      <c r="AS246" s="36">
        <f t="shared" si="120"/>
        <v>1404039</v>
      </c>
      <c r="AT246" s="31">
        <f t="shared" si="124"/>
        <v>1572523.6800000002</v>
      </c>
      <c r="AU246" s="35">
        <v>973</v>
      </c>
      <c r="AV246" s="36">
        <v>1443</v>
      </c>
      <c r="AW246" s="36">
        <f t="shared" si="125"/>
        <v>1404039</v>
      </c>
      <c r="AX246" s="31">
        <f t="shared" si="130"/>
        <v>1572523.6800000002</v>
      </c>
      <c r="AY246" s="35">
        <v>973</v>
      </c>
      <c r="AZ246" s="36">
        <v>1443</v>
      </c>
      <c r="BA246" s="36">
        <f t="shared" si="126"/>
        <v>1404039</v>
      </c>
      <c r="BB246" s="31">
        <f t="shared" si="131"/>
        <v>1572523.6800000002</v>
      </c>
      <c r="BC246" s="35">
        <v>973</v>
      </c>
      <c r="BD246" s="36">
        <v>1443</v>
      </c>
      <c r="BE246" s="36">
        <f t="shared" si="127"/>
        <v>1404039</v>
      </c>
      <c r="BF246" s="31">
        <f t="shared" si="132"/>
        <v>1572523.6800000002</v>
      </c>
      <c r="BG246" s="35">
        <v>973</v>
      </c>
      <c r="BH246" s="36">
        <v>1443</v>
      </c>
      <c r="BI246" s="36">
        <f t="shared" si="128"/>
        <v>1404039</v>
      </c>
      <c r="BJ246" s="31">
        <f t="shared" si="133"/>
        <v>1572523.6800000002</v>
      </c>
      <c r="BK246" s="35">
        <v>973</v>
      </c>
      <c r="BL246" s="36">
        <v>1443</v>
      </c>
      <c r="BM246" s="36">
        <f t="shared" si="129"/>
        <v>1404039</v>
      </c>
      <c r="BN246" s="31">
        <f t="shared" si="134"/>
        <v>1572523.6800000002</v>
      </c>
      <c r="BO246" s="36"/>
      <c r="BP246" s="36"/>
      <c r="BQ246" s="36">
        <f t="shared" si="79"/>
        <v>0</v>
      </c>
      <c r="BR246" s="36">
        <f t="shared" si="80"/>
        <v>0</v>
      </c>
      <c r="BS246" s="36"/>
      <c r="BT246" s="36"/>
      <c r="BU246" s="36">
        <f t="shared" si="81"/>
        <v>0</v>
      </c>
      <c r="BV246" s="36">
        <f t="shared" si="82"/>
        <v>0</v>
      </c>
      <c r="BW246" s="36"/>
      <c r="BX246" s="36"/>
      <c r="BY246" s="36">
        <f t="shared" si="83"/>
        <v>0</v>
      </c>
      <c r="BZ246" s="36">
        <f t="shared" si="84"/>
        <v>0</v>
      </c>
      <c r="CA246" s="36"/>
      <c r="CB246" s="36"/>
      <c r="CC246" s="36">
        <f t="shared" si="85"/>
        <v>0</v>
      </c>
      <c r="CD246" s="36">
        <f t="shared" si="86"/>
        <v>0</v>
      </c>
      <c r="CE246" s="36"/>
      <c r="CF246" s="36"/>
      <c r="CG246" s="36">
        <f t="shared" si="87"/>
        <v>0</v>
      </c>
      <c r="CH246" s="36">
        <f t="shared" si="88"/>
        <v>0</v>
      </c>
      <c r="CI246" s="36"/>
      <c r="CJ246" s="36"/>
      <c r="CK246" s="36">
        <f t="shared" si="89"/>
        <v>0</v>
      </c>
      <c r="CL246" s="36">
        <f t="shared" si="90"/>
        <v>0</v>
      </c>
      <c r="CM246" s="36"/>
      <c r="CN246" s="36"/>
      <c r="CO246" s="36">
        <f t="shared" si="91"/>
        <v>0</v>
      </c>
      <c r="CP246" s="36">
        <f t="shared" si="92"/>
        <v>0</v>
      </c>
      <c r="CQ246" s="36"/>
      <c r="CR246" s="36"/>
      <c r="CS246" s="36">
        <f t="shared" si="93"/>
        <v>0</v>
      </c>
      <c r="CT246" s="36">
        <f t="shared" si="94"/>
        <v>0</v>
      </c>
      <c r="CU246" s="36"/>
      <c r="CV246" s="36"/>
      <c r="CW246" s="36">
        <f t="shared" si="95"/>
        <v>0</v>
      </c>
      <c r="CX246" s="36">
        <f t="shared" si="96"/>
        <v>0</v>
      </c>
      <c r="CY246" s="36"/>
      <c r="CZ246" s="36"/>
      <c r="DA246" s="36">
        <f t="shared" si="97"/>
        <v>0</v>
      </c>
      <c r="DB246" s="36">
        <f t="shared" si="98"/>
        <v>0</v>
      </c>
      <c r="DC246" s="36"/>
      <c r="DD246" s="36"/>
      <c r="DE246" s="36">
        <f t="shared" si="99"/>
        <v>0</v>
      </c>
      <c r="DF246" s="36">
        <f t="shared" si="100"/>
        <v>0</v>
      </c>
      <c r="DG246" s="36"/>
      <c r="DH246" s="36"/>
      <c r="DI246" s="36">
        <f t="shared" si="101"/>
        <v>0</v>
      </c>
      <c r="DJ246" s="36">
        <f t="shared" si="102"/>
        <v>0</v>
      </c>
      <c r="DK246" s="36"/>
      <c r="DL246" s="36"/>
      <c r="DM246" s="36">
        <f t="shared" si="103"/>
        <v>0</v>
      </c>
      <c r="DN246" s="36">
        <f t="shared" si="104"/>
        <v>0</v>
      </c>
      <c r="DO246" s="36"/>
      <c r="DP246" s="36"/>
      <c r="DQ246" s="36">
        <f t="shared" si="105"/>
        <v>0</v>
      </c>
      <c r="DR246" s="36">
        <f t="shared" si="106"/>
        <v>0</v>
      </c>
      <c r="DS246" s="36"/>
      <c r="DT246" s="36"/>
      <c r="DU246" s="36">
        <f t="shared" si="107"/>
        <v>0</v>
      </c>
      <c r="DV246" s="36">
        <f t="shared" si="108"/>
        <v>0</v>
      </c>
      <c r="DW246" s="36"/>
      <c r="DX246" s="36"/>
      <c r="DY246" s="36">
        <f t="shared" si="109"/>
        <v>0</v>
      </c>
      <c r="DZ246" s="36">
        <f t="shared" si="110"/>
        <v>0</v>
      </c>
      <c r="EA246" s="36"/>
      <c r="EB246" s="36"/>
      <c r="EC246" s="36">
        <f t="shared" si="111"/>
        <v>0</v>
      </c>
      <c r="ED246" s="36">
        <f t="shared" si="112"/>
        <v>0</v>
      </c>
      <c r="EE246" s="31">
        <f t="shared" si="114"/>
        <v>9243</v>
      </c>
      <c r="EF246" s="31">
        <v>0</v>
      </c>
      <c r="EG246" s="31">
        <v>0</v>
      </c>
      <c r="EH246" s="57" t="s">
        <v>1534</v>
      </c>
      <c r="EI246" s="45" t="s">
        <v>2067</v>
      </c>
      <c r="EJ246" s="57" t="s">
        <v>2068</v>
      </c>
      <c r="EK246" s="45"/>
      <c r="EL246" s="45"/>
      <c r="EM246" s="45"/>
      <c r="EN246" s="45"/>
      <c r="EO246" s="45"/>
      <c r="EP246" s="45"/>
      <c r="EQ246" s="45"/>
      <c r="ER246" s="45"/>
      <c r="ES246" s="45"/>
    </row>
    <row r="247" spans="1:149" ht="19.5" customHeight="1">
      <c r="A247" s="28"/>
      <c r="B247" s="45" t="s">
        <v>2100</v>
      </c>
      <c r="C247" s="63"/>
      <c r="D247" s="33" t="s">
        <v>2035</v>
      </c>
      <c r="E247" s="63" t="s">
        <v>1926</v>
      </c>
      <c r="F247" s="63" t="s">
        <v>1927</v>
      </c>
      <c r="G247" s="63" t="s">
        <v>1927</v>
      </c>
      <c r="H247" s="63" t="s">
        <v>857</v>
      </c>
      <c r="I247" s="63"/>
      <c r="J247" s="63"/>
      <c r="K247" s="63">
        <v>100</v>
      </c>
      <c r="L247" s="63">
        <v>710000000</v>
      </c>
      <c r="M247" s="63" t="s">
        <v>1750</v>
      </c>
      <c r="N247" s="63" t="s">
        <v>1918</v>
      </c>
      <c r="O247" s="63" t="s">
        <v>359</v>
      </c>
      <c r="P247" s="63">
        <v>350000000</v>
      </c>
      <c r="Q247" s="63" t="s">
        <v>2036</v>
      </c>
      <c r="R247" s="63"/>
      <c r="S247" s="63" t="s">
        <v>1929</v>
      </c>
      <c r="T247" s="63"/>
      <c r="U247" s="63"/>
      <c r="V247" s="63">
        <v>0</v>
      </c>
      <c r="W247" s="63">
        <v>0</v>
      </c>
      <c r="X247" s="63">
        <v>100</v>
      </c>
      <c r="Y247" s="63" t="s">
        <v>1930</v>
      </c>
      <c r="Z247" s="63" t="s">
        <v>888</v>
      </c>
      <c r="AA247" s="35">
        <v>1260</v>
      </c>
      <c r="AB247" s="36">
        <v>1443</v>
      </c>
      <c r="AC247" s="36">
        <f t="shared" si="115"/>
        <v>1818180</v>
      </c>
      <c r="AD247" s="31">
        <f t="shared" si="116"/>
        <v>2036361.6</v>
      </c>
      <c r="AE247" s="35">
        <v>2520</v>
      </c>
      <c r="AF247" s="36">
        <v>1443</v>
      </c>
      <c r="AG247" s="36">
        <f t="shared" si="117"/>
        <v>3636360</v>
      </c>
      <c r="AH247" s="31">
        <f t="shared" si="121"/>
        <v>4072723.2</v>
      </c>
      <c r="AI247" s="35">
        <v>2520</v>
      </c>
      <c r="AJ247" s="36">
        <v>1443</v>
      </c>
      <c r="AK247" s="36">
        <f t="shared" si="118"/>
        <v>3636360</v>
      </c>
      <c r="AL247" s="31">
        <f t="shared" si="122"/>
        <v>4072723.2</v>
      </c>
      <c r="AM247" s="35">
        <v>2520</v>
      </c>
      <c r="AN247" s="36">
        <v>1443</v>
      </c>
      <c r="AO247" s="36">
        <f t="shared" si="119"/>
        <v>3636360</v>
      </c>
      <c r="AP247" s="31">
        <f t="shared" si="123"/>
        <v>4072723.2</v>
      </c>
      <c r="AQ247" s="35">
        <v>2520</v>
      </c>
      <c r="AR247" s="36">
        <v>1443</v>
      </c>
      <c r="AS247" s="36">
        <f t="shared" si="120"/>
        <v>3636360</v>
      </c>
      <c r="AT247" s="31">
        <f t="shared" si="124"/>
        <v>4072723.2</v>
      </c>
      <c r="AU247" s="35">
        <v>2520</v>
      </c>
      <c r="AV247" s="36">
        <v>1443</v>
      </c>
      <c r="AW247" s="36">
        <f t="shared" si="125"/>
        <v>3636360</v>
      </c>
      <c r="AX247" s="31">
        <f t="shared" si="130"/>
        <v>4072723.2</v>
      </c>
      <c r="AY247" s="35">
        <v>2520</v>
      </c>
      <c r="AZ247" s="36">
        <v>1443</v>
      </c>
      <c r="BA247" s="36">
        <f t="shared" si="126"/>
        <v>3636360</v>
      </c>
      <c r="BB247" s="31">
        <f t="shared" si="131"/>
        <v>4072723.2</v>
      </c>
      <c r="BC247" s="35">
        <v>2520</v>
      </c>
      <c r="BD247" s="36">
        <v>1443</v>
      </c>
      <c r="BE247" s="36">
        <f t="shared" si="127"/>
        <v>3636360</v>
      </c>
      <c r="BF247" s="31">
        <f t="shared" si="132"/>
        <v>4072723.2</v>
      </c>
      <c r="BG247" s="35">
        <v>2520</v>
      </c>
      <c r="BH247" s="36">
        <v>1443</v>
      </c>
      <c r="BI247" s="36">
        <f t="shared" si="128"/>
        <v>3636360</v>
      </c>
      <c r="BJ247" s="31">
        <f t="shared" si="133"/>
        <v>4072723.2</v>
      </c>
      <c r="BK247" s="35">
        <v>2520</v>
      </c>
      <c r="BL247" s="36">
        <v>1443</v>
      </c>
      <c r="BM247" s="36">
        <f t="shared" si="129"/>
        <v>3636360</v>
      </c>
      <c r="BN247" s="31">
        <f t="shared" si="134"/>
        <v>4072723.2</v>
      </c>
      <c r="BO247" s="36"/>
      <c r="BP247" s="36"/>
      <c r="BQ247" s="36">
        <f t="shared" si="79"/>
        <v>0</v>
      </c>
      <c r="BR247" s="36">
        <f t="shared" si="80"/>
        <v>0</v>
      </c>
      <c r="BS247" s="36"/>
      <c r="BT247" s="36"/>
      <c r="BU247" s="36">
        <f t="shared" si="81"/>
        <v>0</v>
      </c>
      <c r="BV247" s="36">
        <f t="shared" si="82"/>
        <v>0</v>
      </c>
      <c r="BW247" s="36"/>
      <c r="BX247" s="36"/>
      <c r="BY247" s="36">
        <f t="shared" si="83"/>
        <v>0</v>
      </c>
      <c r="BZ247" s="36">
        <f t="shared" si="84"/>
        <v>0</v>
      </c>
      <c r="CA247" s="36"/>
      <c r="CB247" s="36"/>
      <c r="CC247" s="36">
        <f t="shared" si="85"/>
        <v>0</v>
      </c>
      <c r="CD247" s="36">
        <f t="shared" si="86"/>
        <v>0</v>
      </c>
      <c r="CE247" s="36"/>
      <c r="CF247" s="36"/>
      <c r="CG247" s="36">
        <f t="shared" si="87"/>
        <v>0</v>
      </c>
      <c r="CH247" s="36">
        <f t="shared" si="88"/>
        <v>0</v>
      </c>
      <c r="CI247" s="36"/>
      <c r="CJ247" s="36"/>
      <c r="CK247" s="36">
        <f t="shared" si="89"/>
        <v>0</v>
      </c>
      <c r="CL247" s="36">
        <f t="shared" si="90"/>
        <v>0</v>
      </c>
      <c r="CM247" s="36"/>
      <c r="CN247" s="36"/>
      <c r="CO247" s="36">
        <f t="shared" si="91"/>
        <v>0</v>
      </c>
      <c r="CP247" s="36">
        <f t="shared" si="92"/>
        <v>0</v>
      </c>
      <c r="CQ247" s="36"/>
      <c r="CR247" s="36"/>
      <c r="CS247" s="36">
        <f t="shared" si="93"/>
        <v>0</v>
      </c>
      <c r="CT247" s="36">
        <f t="shared" si="94"/>
        <v>0</v>
      </c>
      <c r="CU247" s="36"/>
      <c r="CV247" s="36"/>
      <c r="CW247" s="36">
        <f t="shared" si="95"/>
        <v>0</v>
      </c>
      <c r="CX247" s="36">
        <f t="shared" si="96"/>
        <v>0</v>
      </c>
      <c r="CY247" s="36"/>
      <c r="CZ247" s="36"/>
      <c r="DA247" s="36">
        <f t="shared" si="97"/>
        <v>0</v>
      </c>
      <c r="DB247" s="36">
        <f t="shared" si="98"/>
        <v>0</v>
      </c>
      <c r="DC247" s="36"/>
      <c r="DD247" s="36"/>
      <c r="DE247" s="36">
        <f t="shared" si="99"/>
        <v>0</v>
      </c>
      <c r="DF247" s="36">
        <f t="shared" si="100"/>
        <v>0</v>
      </c>
      <c r="DG247" s="36"/>
      <c r="DH247" s="36"/>
      <c r="DI247" s="36">
        <f t="shared" si="101"/>
        <v>0</v>
      </c>
      <c r="DJ247" s="36">
        <f t="shared" si="102"/>
        <v>0</v>
      </c>
      <c r="DK247" s="36"/>
      <c r="DL247" s="36"/>
      <c r="DM247" s="36">
        <f t="shared" si="103"/>
        <v>0</v>
      </c>
      <c r="DN247" s="36">
        <f t="shared" si="104"/>
        <v>0</v>
      </c>
      <c r="DO247" s="36"/>
      <c r="DP247" s="36"/>
      <c r="DQ247" s="36">
        <f t="shared" si="105"/>
        <v>0</v>
      </c>
      <c r="DR247" s="36">
        <f t="shared" si="106"/>
        <v>0</v>
      </c>
      <c r="DS247" s="36"/>
      <c r="DT247" s="36"/>
      <c r="DU247" s="36">
        <f t="shared" si="107"/>
        <v>0</v>
      </c>
      <c r="DV247" s="36">
        <f t="shared" si="108"/>
        <v>0</v>
      </c>
      <c r="DW247" s="36"/>
      <c r="DX247" s="36"/>
      <c r="DY247" s="36">
        <f t="shared" si="109"/>
        <v>0</v>
      </c>
      <c r="DZ247" s="36">
        <f t="shared" si="110"/>
        <v>0</v>
      </c>
      <c r="EA247" s="36"/>
      <c r="EB247" s="36"/>
      <c r="EC247" s="36">
        <f t="shared" si="111"/>
        <v>0</v>
      </c>
      <c r="ED247" s="36">
        <f t="shared" si="112"/>
        <v>0</v>
      </c>
      <c r="EE247" s="31">
        <f t="shared" si="114"/>
        <v>23940</v>
      </c>
      <c r="EF247" s="31">
        <v>0</v>
      </c>
      <c r="EG247" s="31">
        <v>0</v>
      </c>
      <c r="EH247" s="57" t="s">
        <v>1534</v>
      </c>
      <c r="EI247" s="45" t="s">
        <v>2067</v>
      </c>
      <c r="EJ247" s="57" t="s">
        <v>2068</v>
      </c>
      <c r="EK247" s="45"/>
      <c r="EL247" s="45"/>
      <c r="EM247" s="45"/>
      <c r="EN247" s="45"/>
      <c r="EO247" s="45"/>
      <c r="EP247" s="45"/>
      <c r="EQ247" s="45"/>
      <c r="ER247" s="45"/>
      <c r="ES247" s="45"/>
    </row>
    <row r="248" spans="1:149" ht="19.5" customHeight="1">
      <c r="A248" s="28"/>
      <c r="B248" s="45" t="s">
        <v>2100</v>
      </c>
      <c r="C248" s="63"/>
      <c r="D248" s="33" t="s">
        <v>2037</v>
      </c>
      <c r="E248" s="63" t="s">
        <v>1926</v>
      </c>
      <c r="F248" s="63" t="s">
        <v>1927</v>
      </c>
      <c r="G248" s="63" t="s">
        <v>1927</v>
      </c>
      <c r="H248" s="63" t="s">
        <v>857</v>
      </c>
      <c r="I248" s="63"/>
      <c r="J248" s="63"/>
      <c r="K248" s="63">
        <v>100</v>
      </c>
      <c r="L248" s="63">
        <v>710000000</v>
      </c>
      <c r="M248" s="63" t="s">
        <v>1750</v>
      </c>
      <c r="N248" s="63" t="s">
        <v>1918</v>
      </c>
      <c r="O248" s="63" t="s">
        <v>359</v>
      </c>
      <c r="P248" s="63">
        <v>550000000</v>
      </c>
      <c r="Q248" s="63" t="s">
        <v>2038</v>
      </c>
      <c r="R248" s="63"/>
      <c r="S248" s="63" t="s">
        <v>1929</v>
      </c>
      <c r="T248" s="63"/>
      <c r="U248" s="63"/>
      <c r="V248" s="63">
        <v>0</v>
      </c>
      <c r="W248" s="63">
        <v>0</v>
      </c>
      <c r="X248" s="63">
        <v>100</v>
      </c>
      <c r="Y248" s="63" t="s">
        <v>1930</v>
      </c>
      <c r="Z248" s="63" t="s">
        <v>888</v>
      </c>
      <c r="AA248" s="35">
        <v>7634</v>
      </c>
      <c r="AB248" s="36">
        <v>1443</v>
      </c>
      <c r="AC248" s="36">
        <f t="shared" si="115"/>
        <v>11015862</v>
      </c>
      <c r="AD248" s="31">
        <f t="shared" si="116"/>
        <v>12337765.440000001</v>
      </c>
      <c r="AE248" s="35">
        <v>15268</v>
      </c>
      <c r="AF248" s="36">
        <v>1443</v>
      </c>
      <c r="AG248" s="36">
        <f t="shared" si="117"/>
        <v>22031724</v>
      </c>
      <c r="AH248" s="31">
        <f t="shared" si="121"/>
        <v>24675530.880000003</v>
      </c>
      <c r="AI248" s="35">
        <v>15268</v>
      </c>
      <c r="AJ248" s="36">
        <v>1443</v>
      </c>
      <c r="AK248" s="36">
        <f t="shared" si="118"/>
        <v>22031724</v>
      </c>
      <c r="AL248" s="31">
        <f t="shared" si="122"/>
        <v>24675530.880000003</v>
      </c>
      <c r="AM248" s="35">
        <v>15268</v>
      </c>
      <c r="AN248" s="36">
        <v>1443</v>
      </c>
      <c r="AO248" s="36">
        <f t="shared" si="119"/>
        <v>22031724</v>
      </c>
      <c r="AP248" s="31">
        <f t="shared" si="123"/>
        <v>24675530.880000003</v>
      </c>
      <c r="AQ248" s="35">
        <v>15268</v>
      </c>
      <c r="AR248" s="36">
        <v>1443</v>
      </c>
      <c r="AS248" s="36">
        <f t="shared" si="120"/>
        <v>22031724</v>
      </c>
      <c r="AT248" s="31">
        <f t="shared" si="124"/>
        <v>24675530.880000003</v>
      </c>
      <c r="AU248" s="35">
        <v>15268</v>
      </c>
      <c r="AV248" s="36">
        <v>1443</v>
      </c>
      <c r="AW248" s="36">
        <f t="shared" si="125"/>
        <v>22031724</v>
      </c>
      <c r="AX248" s="31">
        <f t="shared" si="130"/>
        <v>24675530.880000003</v>
      </c>
      <c r="AY248" s="35">
        <v>15268</v>
      </c>
      <c r="AZ248" s="36">
        <v>1443</v>
      </c>
      <c r="BA248" s="36">
        <f t="shared" si="126"/>
        <v>22031724</v>
      </c>
      <c r="BB248" s="31">
        <f t="shared" si="131"/>
        <v>24675530.880000003</v>
      </c>
      <c r="BC248" s="35">
        <v>15268</v>
      </c>
      <c r="BD248" s="36">
        <v>1443</v>
      </c>
      <c r="BE248" s="36">
        <f t="shared" si="127"/>
        <v>22031724</v>
      </c>
      <c r="BF248" s="31">
        <f t="shared" si="132"/>
        <v>24675530.880000003</v>
      </c>
      <c r="BG248" s="35">
        <v>15268</v>
      </c>
      <c r="BH248" s="36">
        <v>1443</v>
      </c>
      <c r="BI248" s="36">
        <f t="shared" si="128"/>
        <v>22031724</v>
      </c>
      <c r="BJ248" s="31">
        <f t="shared" si="133"/>
        <v>24675530.880000003</v>
      </c>
      <c r="BK248" s="35">
        <v>15268</v>
      </c>
      <c r="BL248" s="36">
        <v>1443</v>
      </c>
      <c r="BM248" s="36">
        <f t="shared" si="129"/>
        <v>22031724</v>
      </c>
      <c r="BN248" s="31">
        <f t="shared" si="134"/>
        <v>24675530.880000003</v>
      </c>
      <c r="BO248" s="36"/>
      <c r="BP248" s="36"/>
      <c r="BQ248" s="36">
        <f t="shared" si="79"/>
        <v>0</v>
      </c>
      <c r="BR248" s="36">
        <f t="shared" si="80"/>
        <v>0</v>
      </c>
      <c r="BS248" s="36"/>
      <c r="BT248" s="36"/>
      <c r="BU248" s="36">
        <f t="shared" si="81"/>
        <v>0</v>
      </c>
      <c r="BV248" s="36">
        <f t="shared" si="82"/>
        <v>0</v>
      </c>
      <c r="BW248" s="36"/>
      <c r="BX248" s="36"/>
      <c r="BY248" s="36">
        <f t="shared" si="83"/>
        <v>0</v>
      </c>
      <c r="BZ248" s="36">
        <f t="shared" si="84"/>
        <v>0</v>
      </c>
      <c r="CA248" s="36"/>
      <c r="CB248" s="36"/>
      <c r="CC248" s="36">
        <f t="shared" si="85"/>
        <v>0</v>
      </c>
      <c r="CD248" s="36">
        <f t="shared" si="86"/>
        <v>0</v>
      </c>
      <c r="CE248" s="36"/>
      <c r="CF248" s="36"/>
      <c r="CG248" s="36">
        <f t="shared" si="87"/>
        <v>0</v>
      </c>
      <c r="CH248" s="36">
        <f t="shared" si="88"/>
        <v>0</v>
      </c>
      <c r="CI248" s="36"/>
      <c r="CJ248" s="36"/>
      <c r="CK248" s="36">
        <f t="shared" si="89"/>
        <v>0</v>
      </c>
      <c r="CL248" s="36">
        <f t="shared" si="90"/>
        <v>0</v>
      </c>
      <c r="CM248" s="36"/>
      <c r="CN248" s="36"/>
      <c r="CO248" s="36">
        <f t="shared" si="91"/>
        <v>0</v>
      </c>
      <c r="CP248" s="36">
        <f t="shared" si="92"/>
        <v>0</v>
      </c>
      <c r="CQ248" s="36"/>
      <c r="CR248" s="36"/>
      <c r="CS248" s="36">
        <f t="shared" si="93"/>
        <v>0</v>
      </c>
      <c r="CT248" s="36">
        <f t="shared" si="94"/>
        <v>0</v>
      </c>
      <c r="CU248" s="36"/>
      <c r="CV248" s="36"/>
      <c r="CW248" s="36">
        <f t="shared" si="95"/>
        <v>0</v>
      </c>
      <c r="CX248" s="36">
        <f t="shared" si="96"/>
        <v>0</v>
      </c>
      <c r="CY248" s="36"/>
      <c r="CZ248" s="36"/>
      <c r="DA248" s="36">
        <f t="shared" si="97"/>
        <v>0</v>
      </c>
      <c r="DB248" s="36">
        <f t="shared" si="98"/>
        <v>0</v>
      </c>
      <c r="DC248" s="36"/>
      <c r="DD248" s="36"/>
      <c r="DE248" s="36">
        <f t="shared" si="99"/>
        <v>0</v>
      </c>
      <c r="DF248" s="36">
        <f t="shared" si="100"/>
        <v>0</v>
      </c>
      <c r="DG248" s="36"/>
      <c r="DH248" s="36"/>
      <c r="DI248" s="36">
        <f t="shared" si="101"/>
        <v>0</v>
      </c>
      <c r="DJ248" s="36">
        <f t="shared" si="102"/>
        <v>0</v>
      </c>
      <c r="DK248" s="36"/>
      <c r="DL248" s="36"/>
      <c r="DM248" s="36">
        <f t="shared" si="103"/>
        <v>0</v>
      </c>
      <c r="DN248" s="36">
        <f t="shared" si="104"/>
        <v>0</v>
      </c>
      <c r="DO248" s="36"/>
      <c r="DP248" s="36"/>
      <c r="DQ248" s="36">
        <f t="shared" si="105"/>
        <v>0</v>
      </c>
      <c r="DR248" s="36">
        <f t="shared" si="106"/>
        <v>0</v>
      </c>
      <c r="DS248" s="36"/>
      <c r="DT248" s="36"/>
      <c r="DU248" s="36">
        <f t="shared" si="107"/>
        <v>0</v>
      </c>
      <c r="DV248" s="36">
        <f t="shared" si="108"/>
        <v>0</v>
      </c>
      <c r="DW248" s="36"/>
      <c r="DX248" s="36"/>
      <c r="DY248" s="36">
        <f t="shared" si="109"/>
        <v>0</v>
      </c>
      <c r="DZ248" s="36">
        <f t="shared" si="110"/>
        <v>0</v>
      </c>
      <c r="EA248" s="36"/>
      <c r="EB248" s="36"/>
      <c r="EC248" s="36">
        <f t="shared" si="111"/>
        <v>0</v>
      </c>
      <c r="ED248" s="36">
        <f t="shared" si="112"/>
        <v>0</v>
      </c>
      <c r="EE248" s="31">
        <f t="shared" si="114"/>
        <v>145046</v>
      </c>
      <c r="EF248" s="31">
        <v>0</v>
      </c>
      <c r="EG248" s="31">
        <v>0</v>
      </c>
      <c r="EH248" s="57" t="s">
        <v>1534</v>
      </c>
      <c r="EI248" s="45" t="s">
        <v>2067</v>
      </c>
      <c r="EJ248" s="57" t="s">
        <v>2068</v>
      </c>
      <c r="EK248" s="45"/>
      <c r="EL248" s="45"/>
      <c r="EM248" s="45"/>
      <c r="EN248" s="45"/>
      <c r="EO248" s="45"/>
      <c r="EP248" s="45"/>
      <c r="EQ248" s="45"/>
      <c r="ER248" s="45"/>
      <c r="ES248" s="45"/>
    </row>
    <row r="249" spans="1:149" ht="19.5" customHeight="1">
      <c r="A249" s="28"/>
      <c r="B249" s="45" t="s">
        <v>2100</v>
      </c>
      <c r="C249" s="63"/>
      <c r="D249" s="33" t="s">
        <v>2039</v>
      </c>
      <c r="E249" s="63" t="s">
        <v>1926</v>
      </c>
      <c r="F249" s="63" t="s">
        <v>1927</v>
      </c>
      <c r="G249" s="63" t="s">
        <v>1927</v>
      </c>
      <c r="H249" s="63" t="s">
        <v>857</v>
      </c>
      <c r="I249" s="63"/>
      <c r="J249" s="63"/>
      <c r="K249" s="63">
        <v>100</v>
      </c>
      <c r="L249" s="63">
        <v>710000000</v>
      </c>
      <c r="M249" s="63" t="s">
        <v>1750</v>
      </c>
      <c r="N249" s="63" t="s">
        <v>1918</v>
      </c>
      <c r="O249" s="63" t="s">
        <v>359</v>
      </c>
      <c r="P249" s="63">
        <v>550000000</v>
      </c>
      <c r="Q249" s="63" t="s">
        <v>2040</v>
      </c>
      <c r="R249" s="63"/>
      <c r="S249" s="63" t="s">
        <v>1929</v>
      </c>
      <c r="T249" s="63"/>
      <c r="U249" s="63"/>
      <c r="V249" s="63">
        <v>0</v>
      </c>
      <c r="W249" s="63">
        <v>0</v>
      </c>
      <c r="X249" s="63">
        <v>100</v>
      </c>
      <c r="Y249" s="63" t="s">
        <v>1930</v>
      </c>
      <c r="Z249" s="63" t="s">
        <v>888</v>
      </c>
      <c r="AA249" s="35">
        <v>2035</v>
      </c>
      <c r="AB249" s="36">
        <v>1443</v>
      </c>
      <c r="AC249" s="36">
        <f t="shared" si="115"/>
        <v>2936505</v>
      </c>
      <c r="AD249" s="31">
        <f t="shared" si="116"/>
        <v>3288885.6</v>
      </c>
      <c r="AE249" s="35">
        <v>4070</v>
      </c>
      <c r="AF249" s="36">
        <v>1443</v>
      </c>
      <c r="AG249" s="36">
        <f t="shared" si="117"/>
        <v>5873010</v>
      </c>
      <c r="AH249" s="31">
        <f t="shared" si="121"/>
        <v>6577771.2</v>
      </c>
      <c r="AI249" s="35">
        <v>4070</v>
      </c>
      <c r="AJ249" s="36">
        <v>1443</v>
      </c>
      <c r="AK249" s="36">
        <f t="shared" si="118"/>
        <v>5873010</v>
      </c>
      <c r="AL249" s="31">
        <f t="shared" si="122"/>
        <v>6577771.2</v>
      </c>
      <c r="AM249" s="35">
        <v>4070</v>
      </c>
      <c r="AN249" s="36">
        <v>1443</v>
      </c>
      <c r="AO249" s="36">
        <f t="shared" si="119"/>
        <v>5873010</v>
      </c>
      <c r="AP249" s="31">
        <f t="shared" si="123"/>
        <v>6577771.2</v>
      </c>
      <c r="AQ249" s="35">
        <v>4070</v>
      </c>
      <c r="AR249" s="36">
        <v>1443</v>
      </c>
      <c r="AS249" s="36">
        <f t="shared" si="120"/>
        <v>5873010</v>
      </c>
      <c r="AT249" s="31">
        <f t="shared" si="124"/>
        <v>6577771.2</v>
      </c>
      <c r="AU249" s="35">
        <v>4070</v>
      </c>
      <c r="AV249" s="36">
        <v>1443</v>
      </c>
      <c r="AW249" s="36">
        <f t="shared" si="125"/>
        <v>5873010</v>
      </c>
      <c r="AX249" s="31">
        <f t="shared" si="130"/>
        <v>6577771.2</v>
      </c>
      <c r="AY249" s="35">
        <v>4070</v>
      </c>
      <c r="AZ249" s="36">
        <v>1443</v>
      </c>
      <c r="BA249" s="36">
        <f t="shared" si="126"/>
        <v>5873010</v>
      </c>
      <c r="BB249" s="31">
        <f t="shared" si="131"/>
        <v>6577771.2</v>
      </c>
      <c r="BC249" s="35">
        <v>4070</v>
      </c>
      <c r="BD249" s="36">
        <v>1443</v>
      </c>
      <c r="BE249" s="36">
        <f t="shared" si="127"/>
        <v>5873010</v>
      </c>
      <c r="BF249" s="31">
        <f t="shared" si="132"/>
        <v>6577771.2</v>
      </c>
      <c r="BG249" s="35">
        <v>4070</v>
      </c>
      <c r="BH249" s="36">
        <v>1443</v>
      </c>
      <c r="BI249" s="36">
        <f t="shared" si="128"/>
        <v>5873010</v>
      </c>
      <c r="BJ249" s="31">
        <f t="shared" si="133"/>
        <v>6577771.2</v>
      </c>
      <c r="BK249" s="35">
        <v>4070</v>
      </c>
      <c r="BL249" s="36">
        <v>1443</v>
      </c>
      <c r="BM249" s="36">
        <f t="shared" si="129"/>
        <v>5873010</v>
      </c>
      <c r="BN249" s="31">
        <f t="shared" si="134"/>
        <v>6577771.2</v>
      </c>
      <c r="BO249" s="36"/>
      <c r="BP249" s="36"/>
      <c r="BQ249" s="36">
        <f t="shared" si="79"/>
        <v>0</v>
      </c>
      <c r="BR249" s="36">
        <f t="shared" si="80"/>
        <v>0</v>
      </c>
      <c r="BS249" s="36"/>
      <c r="BT249" s="36"/>
      <c r="BU249" s="36">
        <f t="shared" si="81"/>
        <v>0</v>
      </c>
      <c r="BV249" s="36">
        <f t="shared" si="82"/>
        <v>0</v>
      </c>
      <c r="BW249" s="36"/>
      <c r="BX249" s="36"/>
      <c r="BY249" s="36">
        <f t="shared" si="83"/>
        <v>0</v>
      </c>
      <c r="BZ249" s="36">
        <f t="shared" si="84"/>
        <v>0</v>
      </c>
      <c r="CA249" s="36"/>
      <c r="CB249" s="36"/>
      <c r="CC249" s="36">
        <f t="shared" si="85"/>
        <v>0</v>
      </c>
      <c r="CD249" s="36">
        <f t="shared" si="86"/>
        <v>0</v>
      </c>
      <c r="CE249" s="36"/>
      <c r="CF249" s="36"/>
      <c r="CG249" s="36">
        <f t="shared" si="87"/>
        <v>0</v>
      </c>
      <c r="CH249" s="36">
        <f t="shared" si="88"/>
        <v>0</v>
      </c>
      <c r="CI249" s="36"/>
      <c r="CJ249" s="36"/>
      <c r="CK249" s="36">
        <f t="shared" si="89"/>
        <v>0</v>
      </c>
      <c r="CL249" s="36">
        <f t="shared" si="90"/>
        <v>0</v>
      </c>
      <c r="CM249" s="36"/>
      <c r="CN249" s="36"/>
      <c r="CO249" s="36">
        <f t="shared" si="91"/>
        <v>0</v>
      </c>
      <c r="CP249" s="36">
        <f t="shared" si="92"/>
        <v>0</v>
      </c>
      <c r="CQ249" s="36"/>
      <c r="CR249" s="36"/>
      <c r="CS249" s="36">
        <f t="shared" si="93"/>
        <v>0</v>
      </c>
      <c r="CT249" s="36">
        <f t="shared" si="94"/>
        <v>0</v>
      </c>
      <c r="CU249" s="36"/>
      <c r="CV249" s="36"/>
      <c r="CW249" s="36">
        <f t="shared" si="95"/>
        <v>0</v>
      </c>
      <c r="CX249" s="36">
        <f t="shared" si="96"/>
        <v>0</v>
      </c>
      <c r="CY249" s="36"/>
      <c r="CZ249" s="36"/>
      <c r="DA249" s="36">
        <f t="shared" si="97"/>
        <v>0</v>
      </c>
      <c r="DB249" s="36">
        <f t="shared" si="98"/>
        <v>0</v>
      </c>
      <c r="DC249" s="36"/>
      <c r="DD249" s="36"/>
      <c r="DE249" s="36">
        <f t="shared" si="99"/>
        <v>0</v>
      </c>
      <c r="DF249" s="36">
        <f t="shared" si="100"/>
        <v>0</v>
      </c>
      <c r="DG249" s="36"/>
      <c r="DH249" s="36"/>
      <c r="DI249" s="36">
        <f t="shared" si="101"/>
        <v>0</v>
      </c>
      <c r="DJ249" s="36">
        <f t="shared" si="102"/>
        <v>0</v>
      </c>
      <c r="DK249" s="36"/>
      <c r="DL249" s="36"/>
      <c r="DM249" s="36">
        <f t="shared" si="103"/>
        <v>0</v>
      </c>
      <c r="DN249" s="36">
        <f t="shared" si="104"/>
        <v>0</v>
      </c>
      <c r="DO249" s="36"/>
      <c r="DP249" s="36"/>
      <c r="DQ249" s="36">
        <f t="shared" si="105"/>
        <v>0</v>
      </c>
      <c r="DR249" s="36">
        <f t="shared" si="106"/>
        <v>0</v>
      </c>
      <c r="DS249" s="36"/>
      <c r="DT249" s="36"/>
      <c r="DU249" s="36">
        <f t="shared" si="107"/>
        <v>0</v>
      </c>
      <c r="DV249" s="36">
        <f t="shared" si="108"/>
        <v>0</v>
      </c>
      <c r="DW249" s="36"/>
      <c r="DX249" s="36"/>
      <c r="DY249" s="36">
        <f t="shared" si="109"/>
        <v>0</v>
      </c>
      <c r="DZ249" s="36">
        <f t="shared" si="110"/>
        <v>0</v>
      </c>
      <c r="EA249" s="36"/>
      <c r="EB249" s="36"/>
      <c r="EC249" s="36">
        <f t="shared" si="111"/>
        <v>0</v>
      </c>
      <c r="ED249" s="36">
        <f t="shared" si="112"/>
        <v>0</v>
      </c>
      <c r="EE249" s="31">
        <f t="shared" si="114"/>
        <v>38665</v>
      </c>
      <c r="EF249" s="31">
        <v>0</v>
      </c>
      <c r="EG249" s="31">
        <v>0</v>
      </c>
      <c r="EH249" s="57" t="s">
        <v>1534</v>
      </c>
      <c r="EI249" s="45" t="s">
        <v>2067</v>
      </c>
      <c r="EJ249" s="57" t="s">
        <v>2068</v>
      </c>
      <c r="EK249" s="45"/>
      <c r="EL249" s="45"/>
      <c r="EM249" s="45"/>
      <c r="EN249" s="45"/>
      <c r="EO249" s="45"/>
      <c r="EP249" s="45"/>
      <c r="EQ249" s="45"/>
      <c r="ER249" s="45"/>
      <c r="ES249" s="45"/>
    </row>
    <row r="250" spans="1:149" ht="19.5" customHeight="1">
      <c r="A250" s="28"/>
      <c r="B250" s="45" t="s">
        <v>2100</v>
      </c>
      <c r="C250" s="63"/>
      <c r="D250" s="33" t="s">
        <v>2041</v>
      </c>
      <c r="E250" s="63" t="s">
        <v>1926</v>
      </c>
      <c r="F250" s="63" t="s">
        <v>1927</v>
      </c>
      <c r="G250" s="63" t="s">
        <v>1927</v>
      </c>
      <c r="H250" s="63" t="s">
        <v>857</v>
      </c>
      <c r="I250" s="63"/>
      <c r="J250" s="63"/>
      <c r="K250" s="63">
        <v>100</v>
      </c>
      <c r="L250" s="63">
        <v>710000000</v>
      </c>
      <c r="M250" s="63" t="s">
        <v>1750</v>
      </c>
      <c r="N250" s="63" t="s">
        <v>1918</v>
      </c>
      <c r="O250" s="63" t="s">
        <v>359</v>
      </c>
      <c r="P250" s="63">
        <v>550000000</v>
      </c>
      <c r="Q250" s="63" t="s">
        <v>2042</v>
      </c>
      <c r="R250" s="63"/>
      <c r="S250" s="63" t="s">
        <v>1929</v>
      </c>
      <c r="T250" s="63"/>
      <c r="U250" s="63"/>
      <c r="V250" s="63">
        <v>0</v>
      </c>
      <c r="W250" s="63">
        <v>0</v>
      </c>
      <c r="X250" s="63">
        <v>100</v>
      </c>
      <c r="Y250" s="63" t="s">
        <v>1930</v>
      </c>
      <c r="Z250" s="63" t="s">
        <v>888</v>
      </c>
      <c r="AA250" s="35">
        <v>321</v>
      </c>
      <c r="AB250" s="36">
        <v>1443</v>
      </c>
      <c r="AC250" s="36">
        <f t="shared" si="115"/>
        <v>463203</v>
      </c>
      <c r="AD250" s="31">
        <f t="shared" si="116"/>
        <v>518787.36000000004</v>
      </c>
      <c r="AE250" s="35">
        <v>642</v>
      </c>
      <c r="AF250" s="36">
        <v>1443</v>
      </c>
      <c r="AG250" s="36">
        <f t="shared" si="117"/>
        <v>926406</v>
      </c>
      <c r="AH250" s="31">
        <f t="shared" si="121"/>
        <v>1037574.7200000001</v>
      </c>
      <c r="AI250" s="35">
        <v>642</v>
      </c>
      <c r="AJ250" s="36">
        <v>1443</v>
      </c>
      <c r="AK250" s="36">
        <f t="shared" si="118"/>
        <v>926406</v>
      </c>
      <c r="AL250" s="31">
        <f t="shared" si="122"/>
        <v>1037574.7200000001</v>
      </c>
      <c r="AM250" s="35">
        <v>642</v>
      </c>
      <c r="AN250" s="36">
        <v>1443</v>
      </c>
      <c r="AO250" s="36">
        <f t="shared" si="119"/>
        <v>926406</v>
      </c>
      <c r="AP250" s="31">
        <f t="shared" si="123"/>
        <v>1037574.7200000001</v>
      </c>
      <c r="AQ250" s="35">
        <v>642</v>
      </c>
      <c r="AR250" s="36">
        <v>1443</v>
      </c>
      <c r="AS250" s="36">
        <f t="shared" si="120"/>
        <v>926406</v>
      </c>
      <c r="AT250" s="31">
        <f t="shared" si="124"/>
        <v>1037574.7200000001</v>
      </c>
      <c r="AU250" s="35">
        <v>642</v>
      </c>
      <c r="AV250" s="36">
        <v>1443</v>
      </c>
      <c r="AW250" s="36">
        <f t="shared" si="125"/>
        <v>926406</v>
      </c>
      <c r="AX250" s="31">
        <f t="shared" si="130"/>
        <v>1037574.7200000001</v>
      </c>
      <c r="AY250" s="35">
        <v>642</v>
      </c>
      <c r="AZ250" s="36">
        <v>1443</v>
      </c>
      <c r="BA250" s="36">
        <f t="shared" si="126"/>
        <v>926406</v>
      </c>
      <c r="BB250" s="31">
        <f t="shared" si="131"/>
        <v>1037574.7200000001</v>
      </c>
      <c r="BC250" s="35">
        <v>642</v>
      </c>
      <c r="BD250" s="36">
        <v>1443</v>
      </c>
      <c r="BE250" s="36">
        <f t="shared" si="127"/>
        <v>926406</v>
      </c>
      <c r="BF250" s="31">
        <f t="shared" si="132"/>
        <v>1037574.7200000001</v>
      </c>
      <c r="BG250" s="35">
        <v>642</v>
      </c>
      <c r="BH250" s="36">
        <v>1443</v>
      </c>
      <c r="BI250" s="36">
        <f t="shared" si="128"/>
        <v>926406</v>
      </c>
      <c r="BJ250" s="31">
        <f t="shared" si="133"/>
        <v>1037574.7200000001</v>
      </c>
      <c r="BK250" s="35">
        <v>642</v>
      </c>
      <c r="BL250" s="36">
        <v>1443</v>
      </c>
      <c r="BM250" s="36">
        <f t="shared" si="129"/>
        <v>926406</v>
      </c>
      <c r="BN250" s="31">
        <f t="shared" si="134"/>
        <v>1037574.7200000001</v>
      </c>
      <c r="BO250" s="36"/>
      <c r="BP250" s="36"/>
      <c r="BQ250" s="36">
        <f t="shared" si="79"/>
        <v>0</v>
      </c>
      <c r="BR250" s="36">
        <f t="shared" si="80"/>
        <v>0</v>
      </c>
      <c r="BS250" s="36"/>
      <c r="BT250" s="36"/>
      <c r="BU250" s="36">
        <f t="shared" si="81"/>
        <v>0</v>
      </c>
      <c r="BV250" s="36">
        <f t="shared" si="82"/>
        <v>0</v>
      </c>
      <c r="BW250" s="36"/>
      <c r="BX250" s="36"/>
      <c r="BY250" s="36">
        <f t="shared" si="83"/>
        <v>0</v>
      </c>
      <c r="BZ250" s="36">
        <f t="shared" si="84"/>
        <v>0</v>
      </c>
      <c r="CA250" s="36"/>
      <c r="CB250" s="36"/>
      <c r="CC250" s="36">
        <f t="shared" si="85"/>
        <v>0</v>
      </c>
      <c r="CD250" s="36">
        <f t="shared" si="86"/>
        <v>0</v>
      </c>
      <c r="CE250" s="36"/>
      <c r="CF250" s="36"/>
      <c r="CG250" s="36">
        <f t="shared" si="87"/>
        <v>0</v>
      </c>
      <c r="CH250" s="36">
        <f t="shared" si="88"/>
        <v>0</v>
      </c>
      <c r="CI250" s="36"/>
      <c r="CJ250" s="36"/>
      <c r="CK250" s="36">
        <f t="shared" si="89"/>
        <v>0</v>
      </c>
      <c r="CL250" s="36">
        <f t="shared" si="90"/>
        <v>0</v>
      </c>
      <c r="CM250" s="36"/>
      <c r="CN250" s="36"/>
      <c r="CO250" s="36">
        <f t="shared" si="91"/>
        <v>0</v>
      </c>
      <c r="CP250" s="36">
        <f t="shared" si="92"/>
        <v>0</v>
      </c>
      <c r="CQ250" s="36"/>
      <c r="CR250" s="36"/>
      <c r="CS250" s="36">
        <f t="shared" si="93"/>
        <v>0</v>
      </c>
      <c r="CT250" s="36">
        <f t="shared" si="94"/>
        <v>0</v>
      </c>
      <c r="CU250" s="36"/>
      <c r="CV250" s="36"/>
      <c r="CW250" s="36">
        <f t="shared" si="95"/>
        <v>0</v>
      </c>
      <c r="CX250" s="36">
        <f t="shared" si="96"/>
        <v>0</v>
      </c>
      <c r="CY250" s="36"/>
      <c r="CZ250" s="36"/>
      <c r="DA250" s="36">
        <f t="shared" si="97"/>
        <v>0</v>
      </c>
      <c r="DB250" s="36">
        <f t="shared" si="98"/>
        <v>0</v>
      </c>
      <c r="DC250" s="36"/>
      <c r="DD250" s="36"/>
      <c r="DE250" s="36">
        <f t="shared" si="99"/>
        <v>0</v>
      </c>
      <c r="DF250" s="36">
        <f t="shared" si="100"/>
        <v>0</v>
      </c>
      <c r="DG250" s="36"/>
      <c r="DH250" s="36"/>
      <c r="DI250" s="36">
        <f t="shared" si="101"/>
        <v>0</v>
      </c>
      <c r="DJ250" s="36">
        <f t="shared" si="102"/>
        <v>0</v>
      </c>
      <c r="DK250" s="36"/>
      <c r="DL250" s="36"/>
      <c r="DM250" s="36">
        <f t="shared" si="103"/>
        <v>0</v>
      </c>
      <c r="DN250" s="36">
        <f t="shared" si="104"/>
        <v>0</v>
      </c>
      <c r="DO250" s="36"/>
      <c r="DP250" s="36"/>
      <c r="DQ250" s="36">
        <f t="shared" si="105"/>
        <v>0</v>
      </c>
      <c r="DR250" s="36">
        <f t="shared" si="106"/>
        <v>0</v>
      </c>
      <c r="DS250" s="36"/>
      <c r="DT250" s="36"/>
      <c r="DU250" s="36">
        <f t="shared" si="107"/>
        <v>0</v>
      </c>
      <c r="DV250" s="36">
        <f t="shared" si="108"/>
        <v>0</v>
      </c>
      <c r="DW250" s="36"/>
      <c r="DX250" s="36"/>
      <c r="DY250" s="36">
        <f t="shared" si="109"/>
        <v>0</v>
      </c>
      <c r="DZ250" s="36">
        <f t="shared" si="110"/>
        <v>0</v>
      </c>
      <c r="EA250" s="36"/>
      <c r="EB250" s="36"/>
      <c r="EC250" s="36">
        <f t="shared" si="111"/>
        <v>0</v>
      </c>
      <c r="ED250" s="36">
        <f t="shared" si="112"/>
        <v>0</v>
      </c>
      <c r="EE250" s="31">
        <f t="shared" si="114"/>
        <v>6099</v>
      </c>
      <c r="EF250" s="31">
        <v>0</v>
      </c>
      <c r="EG250" s="31">
        <v>0</v>
      </c>
      <c r="EH250" s="57" t="s">
        <v>1534</v>
      </c>
      <c r="EI250" s="45" t="s">
        <v>2067</v>
      </c>
      <c r="EJ250" s="57" t="s">
        <v>2068</v>
      </c>
      <c r="EK250" s="45"/>
      <c r="EL250" s="45"/>
      <c r="EM250" s="45"/>
      <c r="EN250" s="45"/>
      <c r="EO250" s="45"/>
      <c r="EP250" s="45"/>
      <c r="EQ250" s="45"/>
      <c r="ER250" s="45"/>
      <c r="ES250" s="45"/>
    </row>
    <row r="251" spans="1:149" ht="19.5" customHeight="1">
      <c r="A251" s="28"/>
      <c r="B251" s="45" t="s">
        <v>2100</v>
      </c>
      <c r="C251" s="63"/>
      <c r="D251" s="33" t="s">
        <v>2043</v>
      </c>
      <c r="E251" s="63" t="s">
        <v>1926</v>
      </c>
      <c r="F251" s="63" t="s">
        <v>1927</v>
      </c>
      <c r="G251" s="63" t="s">
        <v>1927</v>
      </c>
      <c r="H251" s="63" t="s">
        <v>857</v>
      </c>
      <c r="I251" s="63"/>
      <c r="J251" s="63"/>
      <c r="K251" s="63">
        <v>100</v>
      </c>
      <c r="L251" s="63">
        <v>710000000</v>
      </c>
      <c r="M251" s="63" t="s">
        <v>1750</v>
      </c>
      <c r="N251" s="63" t="s">
        <v>1918</v>
      </c>
      <c r="O251" s="63" t="s">
        <v>359</v>
      </c>
      <c r="P251" s="63">
        <v>110000000</v>
      </c>
      <c r="Q251" s="63" t="s">
        <v>2044</v>
      </c>
      <c r="R251" s="63"/>
      <c r="S251" s="63" t="s">
        <v>1929</v>
      </c>
      <c r="T251" s="63"/>
      <c r="U251" s="63"/>
      <c r="V251" s="63">
        <v>0</v>
      </c>
      <c r="W251" s="63">
        <v>0</v>
      </c>
      <c r="X251" s="63">
        <v>100</v>
      </c>
      <c r="Y251" s="63" t="s">
        <v>1930</v>
      </c>
      <c r="Z251" s="63" t="s">
        <v>888</v>
      </c>
      <c r="AA251" s="35">
        <v>6464</v>
      </c>
      <c r="AB251" s="36">
        <v>1443</v>
      </c>
      <c r="AC251" s="36">
        <f t="shared" si="115"/>
        <v>9327552</v>
      </c>
      <c r="AD251" s="31">
        <f t="shared" si="116"/>
        <v>10446858.24</v>
      </c>
      <c r="AE251" s="35">
        <v>12928</v>
      </c>
      <c r="AF251" s="36">
        <v>1443</v>
      </c>
      <c r="AG251" s="36">
        <f t="shared" si="117"/>
        <v>18655104</v>
      </c>
      <c r="AH251" s="31">
        <f t="shared" si="121"/>
        <v>20893716.48</v>
      </c>
      <c r="AI251" s="35">
        <v>12928</v>
      </c>
      <c r="AJ251" s="36">
        <v>1443</v>
      </c>
      <c r="AK251" s="36">
        <f t="shared" si="118"/>
        <v>18655104</v>
      </c>
      <c r="AL251" s="31">
        <f t="shared" si="122"/>
        <v>20893716.48</v>
      </c>
      <c r="AM251" s="35">
        <v>12928</v>
      </c>
      <c r="AN251" s="36">
        <v>1443</v>
      </c>
      <c r="AO251" s="36">
        <f t="shared" si="119"/>
        <v>18655104</v>
      </c>
      <c r="AP251" s="31">
        <f t="shared" si="123"/>
        <v>20893716.48</v>
      </c>
      <c r="AQ251" s="35">
        <v>12928</v>
      </c>
      <c r="AR251" s="36">
        <v>1443</v>
      </c>
      <c r="AS251" s="36">
        <f t="shared" si="120"/>
        <v>18655104</v>
      </c>
      <c r="AT251" s="31">
        <f t="shared" si="124"/>
        <v>20893716.48</v>
      </c>
      <c r="AU251" s="35">
        <v>12928</v>
      </c>
      <c r="AV251" s="36">
        <v>1443</v>
      </c>
      <c r="AW251" s="36">
        <f t="shared" si="125"/>
        <v>18655104</v>
      </c>
      <c r="AX251" s="31">
        <f t="shared" si="130"/>
        <v>20893716.48</v>
      </c>
      <c r="AY251" s="35">
        <v>12928</v>
      </c>
      <c r="AZ251" s="36">
        <v>1443</v>
      </c>
      <c r="BA251" s="36">
        <f t="shared" si="126"/>
        <v>18655104</v>
      </c>
      <c r="BB251" s="31">
        <f t="shared" si="131"/>
        <v>20893716.48</v>
      </c>
      <c r="BC251" s="35">
        <v>12928</v>
      </c>
      <c r="BD251" s="36">
        <v>1443</v>
      </c>
      <c r="BE251" s="36">
        <f t="shared" si="127"/>
        <v>18655104</v>
      </c>
      <c r="BF251" s="31">
        <f t="shared" si="132"/>
        <v>20893716.48</v>
      </c>
      <c r="BG251" s="35">
        <v>12928</v>
      </c>
      <c r="BH251" s="36">
        <v>1443</v>
      </c>
      <c r="BI251" s="36">
        <f t="shared" si="128"/>
        <v>18655104</v>
      </c>
      <c r="BJ251" s="31">
        <f t="shared" si="133"/>
        <v>20893716.48</v>
      </c>
      <c r="BK251" s="35">
        <v>12928</v>
      </c>
      <c r="BL251" s="36">
        <v>1443</v>
      </c>
      <c r="BM251" s="36">
        <f t="shared" si="129"/>
        <v>18655104</v>
      </c>
      <c r="BN251" s="31">
        <f t="shared" si="134"/>
        <v>20893716.48</v>
      </c>
      <c r="BO251" s="36"/>
      <c r="BP251" s="36"/>
      <c r="BQ251" s="36">
        <f t="shared" si="79"/>
        <v>0</v>
      </c>
      <c r="BR251" s="36">
        <f t="shared" si="80"/>
        <v>0</v>
      </c>
      <c r="BS251" s="36"/>
      <c r="BT251" s="36"/>
      <c r="BU251" s="36">
        <f t="shared" si="81"/>
        <v>0</v>
      </c>
      <c r="BV251" s="36">
        <f t="shared" si="82"/>
        <v>0</v>
      </c>
      <c r="BW251" s="36"/>
      <c r="BX251" s="36"/>
      <c r="BY251" s="36">
        <f t="shared" si="83"/>
        <v>0</v>
      </c>
      <c r="BZ251" s="36">
        <f t="shared" si="84"/>
        <v>0</v>
      </c>
      <c r="CA251" s="36"/>
      <c r="CB251" s="36"/>
      <c r="CC251" s="36">
        <f t="shared" si="85"/>
        <v>0</v>
      </c>
      <c r="CD251" s="36">
        <f t="shared" si="86"/>
        <v>0</v>
      </c>
      <c r="CE251" s="36"/>
      <c r="CF251" s="36"/>
      <c r="CG251" s="36">
        <f t="shared" si="87"/>
        <v>0</v>
      </c>
      <c r="CH251" s="36">
        <f t="shared" si="88"/>
        <v>0</v>
      </c>
      <c r="CI251" s="36"/>
      <c r="CJ251" s="36"/>
      <c r="CK251" s="36">
        <f t="shared" si="89"/>
        <v>0</v>
      </c>
      <c r="CL251" s="36">
        <f t="shared" si="90"/>
        <v>0</v>
      </c>
      <c r="CM251" s="36"/>
      <c r="CN251" s="36"/>
      <c r="CO251" s="36">
        <f t="shared" si="91"/>
        <v>0</v>
      </c>
      <c r="CP251" s="36">
        <f t="shared" si="92"/>
        <v>0</v>
      </c>
      <c r="CQ251" s="36"/>
      <c r="CR251" s="36"/>
      <c r="CS251" s="36">
        <f t="shared" si="93"/>
        <v>0</v>
      </c>
      <c r="CT251" s="36">
        <f t="shared" si="94"/>
        <v>0</v>
      </c>
      <c r="CU251" s="36"/>
      <c r="CV251" s="36"/>
      <c r="CW251" s="36">
        <f t="shared" si="95"/>
        <v>0</v>
      </c>
      <c r="CX251" s="36">
        <f t="shared" si="96"/>
        <v>0</v>
      </c>
      <c r="CY251" s="36"/>
      <c r="CZ251" s="36"/>
      <c r="DA251" s="36">
        <f t="shared" si="97"/>
        <v>0</v>
      </c>
      <c r="DB251" s="36">
        <f t="shared" si="98"/>
        <v>0</v>
      </c>
      <c r="DC251" s="36"/>
      <c r="DD251" s="36"/>
      <c r="DE251" s="36">
        <f t="shared" si="99"/>
        <v>0</v>
      </c>
      <c r="DF251" s="36">
        <f t="shared" si="100"/>
        <v>0</v>
      </c>
      <c r="DG251" s="36"/>
      <c r="DH251" s="36"/>
      <c r="DI251" s="36">
        <f t="shared" si="101"/>
        <v>0</v>
      </c>
      <c r="DJ251" s="36">
        <f t="shared" si="102"/>
        <v>0</v>
      </c>
      <c r="DK251" s="36"/>
      <c r="DL251" s="36"/>
      <c r="DM251" s="36">
        <f t="shared" si="103"/>
        <v>0</v>
      </c>
      <c r="DN251" s="36">
        <f t="shared" si="104"/>
        <v>0</v>
      </c>
      <c r="DO251" s="36"/>
      <c r="DP251" s="36"/>
      <c r="DQ251" s="36">
        <f t="shared" si="105"/>
        <v>0</v>
      </c>
      <c r="DR251" s="36">
        <f t="shared" si="106"/>
        <v>0</v>
      </c>
      <c r="DS251" s="36"/>
      <c r="DT251" s="36"/>
      <c r="DU251" s="36">
        <f t="shared" si="107"/>
        <v>0</v>
      </c>
      <c r="DV251" s="36">
        <f t="shared" si="108"/>
        <v>0</v>
      </c>
      <c r="DW251" s="36"/>
      <c r="DX251" s="36"/>
      <c r="DY251" s="36">
        <f t="shared" si="109"/>
        <v>0</v>
      </c>
      <c r="DZ251" s="36">
        <f t="shared" si="110"/>
        <v>0</v>
      </c>
      <c r="EA251" s="36"/>
      <c r="EB251" s="36"/>
      <c r="EC251" s="36">
        <f t="shared" si="111"/>
        <v>0</v>
      </c>
      <c r="ED251" s="36">
        <f t="shared" si="112"/>
        <v>0</v>
      </c>
      <c r="EE251" s="31">
        <f t="shared" si="114"/>
        <v>122816</v>
      </c>
      <c r="EF251" s="31">
        <v>0</v>
      </c>
      <c r="EG251" s="31">
        <v>0</v>
      </c>
      <c r="EH251" s="57" t="s">
        <v>1534</v>
      </c>
      <c r="EI251" s="45" t="s">
        <v>2067</v>
      </c>
      <c r="EJ251" s="57" t="s">
        <v>2068</v>
      </c>
      <c r="EK251" s="45"/>
      <c r="EL251" s="45"/>
      <c r="EM251" s="45"/>
      <c r="EN251" s="45"/>
      <c r="EO251" s="45"/>
      <c r="EP251" s="45"/>
      <c r="EQ251" s="45"/>
      <c r="ER251" s="45"/>
      <c r="ES251" s="45"/>
    </row>
    <row r="252" spans="1:149" ht="19.5" customHeight="1">
      <c r="A252" s="28"/>
      <c r="B252" s="45" t="s">
        <v>2100</v>
      </c>
      <c r="C252" s="63"/>
      <c r="D252" s="33" t="s">
        <v>2045</v>
      </c>
      <c r="E252" s="63" t="s">
        <v>1926</v>
      </c>
      <c r="F252" s="63" t="s">
        <v>1927</v>
      </c>
      <c r="G252" s="63" t="s">
        <v>1927</v>
      </c>
      <c r="H252" s="63" t="s">
        <v>857</v>
      </c>
      <c r="I252" s="63"/>
      <c r="J252" s="63"/>
      <c r="K252" s="63">
        <v>100</v>
      </c>
      <c r="L252" s="63">
        <v>710000000</v>
      </c>
      <c r="M252" s="63" t="s">
        <v>1750</v>
      </c>
      <c r="N252" s="63" t="s">
        <v>1918</v>
      </c>
      <c r="O252" s="63" t="s">
        <v>359</v>
      </c>
      <c r="P252" s="63" t="s">
        <v>2046</v>
      </c>
      <c r="Q252" s="63" t="s">
        <v>2047</v>
      </c>
      <c r="R252" s="63"/>
      <c r="S252" s="63" t="s">
        <v>1929</v>
      </c>
      <c r="T252" s="63"/>
      <c r="U252" s="63"/>
      <c r="V252" s="63">
        <v>0</v>
      </c>
      <c r="W252" s="63">
        <v>0</v>
      </c>
      <c r="X252" s="63">
        <v>100</v>
      </c>
      <c r="Y252" s="63" t="s">
        <v>1930</v>
      </c>
      <c r="Z252" s="63" t="s">
        <v>888</v>
      </c>
      <c r="AA252" s="35">
        <v>8500</v>
      </c>
      <c r="AB252" s="36">
        <v>1443</v>
      </c>
      <c r="AC252" s="36">
        <f t="shared" si="115"/>
        <v>12265500</v>
      </c>
      <c r="AD252" s="31">
        <f t="shared" si="116"/>
        <v>13737360.000000002</v>
      </c>
      <c r="AE252" s="35">
        <v>17000</v>
      </c>
      <c r="AF252" s="36">
        <v>1443</v>
      </c>
      <c r="AG252" s="36">
        <f t="shared" si="117"/>
        <v>24531000</v>
      </c>
      <c r="AH252" s="31">
        <f t="shared" si="121"/>
        <v>27474720.000000004</v>
      </c>
      <c r="AI252" s="35">
        <v>17000</v>
      </c>
      <c r="AJ252" s="36">
        <v>1443</v>
      </c>
      <c r="AK252" s="36">
        <f t="shared" si="118"/>
        <v>24531000</v>
      </c>
      <c r="AL252" s="31">
        <f t="shared" si="122"/>
        <v>27474720.000000004</v>
      </c>
      <c r="AM252" s="35">
        <v>17000</v>
      </c>
      <c r="AN252" s="36">
        <v>1443</v>
      </c>
      <c r="AO252" s="36">
        <f t="shared" si="119"/>
        <v>24531000</v>
      </c>
      <c r="AP252" s="31">
        <f t="shared" si="123"/>
        <v>27474720.000000004</v>
      </c>
      <c r="AQ252" s="35">
        <v>17000</v>
      </c>
      <c r="AR252" s="36">
        <v>1443</v>
      </c>
      <c r="AS252" s="36">
        <f t="shared" si="120"/>
        <v>24531000</v>
      </c>
      <c r="AT252" s="31">
        <f t="shared" si="124"/>
        <v>27474720.000000004</v>
      </c>
      <c r="AU252" s="35">
        <v>17000</v>
      </c>
      <c r="AV252" s="36">
        <v>1443</v>
      </c>
      <c r="AW252" s="36">
        <f t="shared" si="125"/>
        <v>24531000</v>
      </c>
      <c r="AX252" s="31">
        <f t="shared" si="130"/>
        <v>27474720.000000004</v>
      </c>
      <c r="AY252" s="35">
        <v>17000</v>
      </c>
      <c r="AZ252" s="36">
        <v>1443</v>
      </c>
      <c r="BA252" s="36">
        <f t="shared" si="126"/>
        <v>24531000</v>
      </c>
      <c r="BB252" s="31">
        <f t="shared" si="131"/>
        <v>27474720.000000004</v>
      </c>
      <c r="BC252" s="35">
        <v>17000</v>
      </c>
      <c r="BD252" s="36">
        <v>1443</v>
      </c>
      <c r="BE252" s="36">
        <f t="shared" si="127"/>
        <v>24531000</v>
      </c>
      <c r="BF252" s="31">
        <f t="shared" si="132"/>
        <v>27474720.000000004</v>
      </c>
      <c r="BG252" s="35">
        <v>17000</v>
      </c>
      <c r="BH252" s="36">
        <v>1443</v>
      </c>
      <c r="BI252" s="36">
        <f t="shared" si="128"/>
        <v>24531000</v>
      </c>
      <c r="BJ252" s="31">
        <f t="shared" si="133"/>
        <v>27474720.000000004</v>
      </c>
      <c r="BK252" s="35">
        <v>17000</v>
      </c>
      <c r="BL252" s="36">
        <v>1443</v>
      </c>
      <c r="BM252" s="36">
        <f t="shared" si="129"/>
        <v>24531000</v>
      </c>
      <c r="BN252" s="31">
        <f t="shared" si="134"/>
        <v>27474720.000000004</v>
      </c>
      <c r="BO252" s="36"/>
      <c r="BP252" s="36"/>
      <c r="BQ252" s="36">
        <f t="shared" si="79"/>
        <v>0</v>
      </c>
      <c r="BR252" s="36">
        <f t="shared" si="80"/>
        <v>0</v>
      </c>
      <c r="BS252" s="36"/>
      <c r="BT252" s="36"/>
      <c r="BU252" s="36">
        <f t="shared" si="81"/>
        <v>0</v>
      </c>
      <c r="BV252" s="36">
        <f t="shared" si="82"/>
        <v>0</v>
      </c>
      <c r="BW252" s="36"/>
      <c r="BX252" s="36"/>
      <c r="BY252" s="36">
        <f t="shared" si="83"/>
        <v>0</v>
      </c>
      <c r="BZ252" s="36">
        <f t="shared" si="84"/>
        <v>0</v>
      </c>
      <c r="CA252" s="36"/>
      <c r="CB252" s="36"/>
      <c r="CC252" s="36">
        <f t="shared" si="85"/>
        <v>0</v>
      </c>
      <c r="CD252" s="36">
        <f t="shared" si="86"/>
        <v>0</v>
      </c>
      <c r="CE252" s="36"/>
      <c r="CF252" s="36"/>
      <c r="CG252" s="36">
        <f t="shared" si="87"/>
        <v>0</v>
      </c>
      <c r="CH252" s="36">
        <f t="shared" si="88"/>
        <v>0</v>
      </c>
      <c r="CI252" s="36"/>
      <c r="CJ252" s="36"/>
      <c r="CK252" s="36">
        <f t="shared" si="89"/>
        <v>0</v>
      </c>
      <c r="CL252" s="36">
        <f t="shared" si="90"/>
        <v>0</v>
      </c>
      <c r="CM252" s="36"/>
      <c r="CN252" s="36"/>
      <c r="CO252" s="36">
        <f t="shared" si="91"/>
        <v>0</v>
      </c>
      <c r="CP252" s="36">
        <f t="shared" si="92"/>
        <v>0</v>
      </c>
      <c r="CQ252" s="36"/>
      <c r="CR252" s="36"/>
      <c r="CS252" s="36">
        <f t="shared" si="93"/>
        <v>0</v>
      </c>
      <c r="CT252" s="36">
        <f t="shared" si="94"/>
        <v>0</v>
      </c>
      <c r="CU252" s="36"/>
      <c r="CV252" s="36"/>
      <c r="CW252" s="36">
        <f t="shared" si="95"/>
        <v>0</v>
      </c>
      <c r="CX252" s="36">
        <f t="shared" si="96"/>
        <v>0</v>
      </c>
      <c r="CY252" s="36"/>
      <c r="CZ252" s="36"/>
      <c r="DA252" s="36">
        <f t="shared" si="97"/>
        <v>0</v>
      </c>
      <c r="DB252" s="36">
        <f t="shared" si="98"/>
        <v>0</v>
      </c>
      <c r="DC252" s="36"/>
      <c r="DD252" s="36"/>
      <c r="DE252" s="36">
        <f t="shared" si="99"/>
        <v>0</v>
      </c>
      <c r="DF252" s="36">
        <f t="shared" si="100"/>
        <v>0</v>
      </c>
      <c r="DG252" s="36"/>
      <c r="DH252" s="36"/>
      <c r="DI252" s="36">
        <f t="shared" si="101"/>
        <v>0</v>
      </c>
      <c r="DJ252" s="36">
        <f t="shared" si="102"/>
        <v>0</v>
      </c>
      <c r="DK252" s="36"/>
      <c r="DL252" s="36"/>
      <c r="DM252" s="36">
        <f t="shared" si="103"/>
        <v>0</v>
      </c>
      <c r="DN252" s="36">
        <f t="shared" si="104"/>
        <v>0</v>
      </c>
      <c r="DO252" s="36"/>
      <c r="DP252" s="36"/>
      <c r="DQ252" s="36">
        <f t="shared" si="105"/>
        <v>0</v>
      </c>
      <c r="DR252" s="36">
        <f t="shared" si="106"/>
        <v>0</v>
      </c>
      <c r="DS252" s="36"/>
      <c r="DT252" s="36"/>
      <c r="DU252" s="36">
        <f t="shared" si="107"/>
        <v>0</v>
      </c>
      <c r="DV252" s="36">
        <f t="shared" si="108"/>
        <v>0</v>
      </c>
      <c r="DW252" s="36"/>
      <c r="DX252" s="36"/>
      <c r="DY252" s="36">
        <f t="shared" si="109"/>
        <v>0</v>
      </c>
      <c r="DZ252" s="36">
        <f t="shared" si="110"/>
        <v>0</v>
      </c>
      <c r="EA252" s="36"/>
      <c r="EB252" s="36"/>
      <c r="EC252" s="36">
        <f t="shared" si="111"/>
        <v>0</v>
      </c>
      <c r="ED252" s="36">
        <f t="shared" si="112"/>
        <v>0</v>
      </c>
      <c r="EE252" s="31">
        <f t="shared" si="114"/>
        <v>161500</v>
      </c>
      <c r="EF252" s="31">
        <v>0</v>
      </c>
      <c r="EG252" s="31">
        <v>0</v>
      </c>
      <c r="EH252" s="57" t="s">
        <v>1534</v>
      </c>
      <c r="EI252" s="45" t="s">
        <v>2067</v>
      </c>
      <c r="EJ252" s="57" t="s">
        <v>2068</v>
      </c>
      <c r="EK252" s="45"/>
      <c r="EL252" s="45"/>
      <c r="EM252" s="45"/>
      <c r="EN252" s="45"/>
      <c r="EO252" s="45"/>
      <c r="EP252" s="45"/>
      <c r="EQ252" s="45"/>
      <c r="ER252" s="45"/>
      <c r="ES252" s="45"/>
    </row>
    <row r="253" spans="1:149" ht="19.5" customHeight="1">
      <c r="A253" s="28"/>
      <c r="B253" s="45" t="s">
        <v>2100</v>
      </c>
      <c r="C253" s="63"/>
      <c r="D253" s="33" t="s">
        <v>2048</v>
      </c>
      <c r="E253" s="63" t="s">
        <v>1926</v>
      </c>
      <c r="F253" s="63" t="s">
        <v>1927</v>
      </c>
      <c r="G253" s="63" t="s">
        <v>1927</v>
      </c>
      <c r="H253" s="63" t="s">
        <v>857</v>
      </c>
      <c r="I253" s="63"/>
      <c r="J253" s="63"/>
      <c r="K253" s="63">
        <v>100</v>
      </c>
      <c r="L253" s="63">
        <v>710000000</v>
      </c>
      <c r="M253" s="63" t="s">
        <v>1750</v>
      </c>
      <c r="N253" s="63" t="s">
        <v>1918</v>
      </c>
      <c r="O253" s="63" t="s">
        <v>359</v>
      </c>
      <c r="P253" s="63">
        <v>390000000</v>
      </c>
      <c r="Q253" s="63" t="s">
        <v>2049</v>
      </c>
      <c r="R253" s="63"/>
      <c r="S253" s="63" t="s">
        <v>1929</v>
      </c>
      <c r="T253" s="63"/>
      <c r="U253" s="63"/>
      <c r="V253" s="63">
        <v>0</v>
      </c>
      <c r="W253" s="63">
        <v>0</v>
      </c>
      <c r="X253" s="63">
        <v>100</v>
      </c>
      <c r="Y253" s="63" t="s">
        <v>1930</v>
      </c>
      <c r="Z253" s="63" t="s">
        <v>888</v>
      </c>
      <c r="AA253" s="35">
        <v>270</v>
      </c>
      <c r="AB253" s="36">
        <v>1443</v>
      </c>
      <c r="AC253" s="36">
        <f t="shared" si="115"/>
        <v>389610</v>
      </c>
      <c r="AD253" s="31">
        <f t="shared" si="116"/>
        <v>436363.20000000007</v>
      </c>
      <c r="AE253" s="35">
        <v>540</v>
      </c>
      <c r="AF253" s="36">
        <v>1443</v>
      </c>
      <c r="AG253" s="36">
        <f t="shared" si="117"/>
        <v>779220</v>
      </c>
      <c r="AH253" s="31">
        <f t="shared" si="121"/>
        <v>872726.4000000001</v>
      </c>
      <c r="AI253" s="35">
        <v>540</v>
      </c>
      <c r="AJ253" s="36">
        <v>1443</v>
      </c>
      <c r="AK253" s="36">
        <f t="shared" si="118"/>
        <v>779220</v>
      </c>
      <c r="AL253" s="31">
        <f t="shared" si="122"/>
        <v>872726.4000000001</v>
      </c>
      <c r="AM253" s="35">
        <v>540</v>
      </c>
      <c r="AN253" s="36">
        <v>1443</v>
      </c>
      <c r="AO253" s="36">
        <f t="shared" si="119"/>
        <v>779220</v>
      </c>
      <c r="AP253" s="31">
        <f t="shared" si="123"/>
        <v>872726.4000000001</v>
      </c>
      <c r="AQ253" s="35">
        <v>540</v>
      </c>
      <c r="AR253" s="36">
        <v>1443</v>
      </c>
      <c r="AS253" s="36">
        <f t="shared" si="120"/>
        <v>779220</v>
      </c>
      <c r="AT253" s="31">
        <f t="shared" si="124"/>
        <v>872726.4000000001</v>
      </c>
      <c r="AU253" s="35">
        <v>540</v>
      </c>
      <c r="AV253" s="36">
        <v>1443</v>
      </c>
      <c r="AW253" s="36">
        <f t="shared" si="125"/>
        <v>779220</v>
      </c>
      <c r="AX253" s="31">
        <f t="shared" si="130"/>
        <v>872726.4000000001</v>
      </c>
      <c r="AY253" s="35">
        <v>540</v>
      </c>
      <c r="AZ253" s="36">
        <v>1443</v>
      </c>
      <c r="BA253" s="36">
        <f t="shared" si="126"/>
        <v>779220</v>
      </c>
      <c r="BB253" s="31">
        <f t="shared" si="131"/>
        <v>872726.4000000001</v>
      </c>
      <c r="BC253" s="35">
        <v>540</v>
      </c>
      <c r="BD253" s="36">
        <v>1443</v>
      </c>
      <c r="BE253" s="36">
        <f t="shared" si="127"/>
        <v>779220</v>
      </c>
      <c r="BF253" s="31">
        <f t="shared" si="132"/>
        <v>872726.4000000001</v>
      </c>
      <c r="BG253" s="35">
        <v>540</v>
      </c>
      <c r="BH253" s="36">
        <v>1443</v>
      </c>
      <c r="BI253" s="36">
        <f t="shared" si="128"/>
        <v>779220</v>
      </c>
      <c r="BJ253" s="31">
        <f t="shared" si="133"/>
        <v>872726.4000000001</v>
      </c>
      <c r="BK253" s="35">
        <v>540</v>
      </c>
      <c r="BL253" s="36">
        <v>1443</v>
      </c>
      <c r="BM253" s="36">
        <f t="shared" si="129"/>
        <v>779220</v>
      </c>
      <c r="BN253" s="31">
        <f t="shared" si="134"/>
        <v>872726.4000000001</v>
      </c>
      <c r="BO253" s="36"/>
      <c r="BP253" s="36"/>
      <c r="BQ253" s="36">
        <f t="shared" si="79"/>
        <v>0</v>
      </c>
      <c r="BR253" s="36">
        <f t="shared" si="80"/>
        <v>0</v>
      </c>
      <c r="BS253" s="36"/>
      <c r="BT253" s="36"/>
      <c r="BU253" s="36">
        <f t="shared" si="81"/>
        <v>0</v>
      </c>
      <c r="BV253" s="36">
        <f t="shared" si="82"/>
        <v>0</v>
      </c>
      <c r="BW253" s="36"/>
      <c r="BX253" s="36"/>
      <c r="BY253" s="36">
        <f t="shared" si="83"/>
        <v>0</v>
      </c>
      <c r="BZ253" s="36">
        <f t="shared" si="84"/>
        <v>0</v>
      </c>
      <c r="CA253" s="36"/>
      <c r="CB253" s="36"/>
      <c r="CC253" s="36">
        <f t="shared" si="85"/>
        <v>0</v>
      </c>
      <c r="CD253" s="36">
        <f t="shared" si="86"/>
        <v>0</v>
      </c>
      <c r="CE253" s="36"/>
      <c r="CF253" s="36"/>
      <c r="CG253" s="36">
        <f t="shared" si="87"/>
        <v>0</v>
      </c>
      <c r="CH253" s="36">
        <f t="shared" si="88"/>
        <v>0</v>
      </c>
      <c r="CI253" s="36"/>
      <c r="CJ253" s="36"/>
      <c r="CK253" s="36">
        <f t="shared" si="89"/>
        <v>0</v>
      </c>
      <c r="CL253" s="36">
        <f t="shared" si="90"/>
        <v>0</v>
      </c>
      <c r="CM253" s="36"/>
      <c r="CN253" s="36"/>
      <c r="CO253" s="36">
        <f t="shared" si="91"/>
        <v>0</v>
      </c>
      <c r="CP253" s="36">
        <f t="shared" si="92"/>
        <v>0</v>
      </c>
      <c r="CQ253" s="36"/>
      <c r="CR253" s="36"/>
      <c r="CS253" s="36">
        <f t="shared" si="93"/>
        <v>0</v>
      </c>
      <c r="CT253" s="36">
        <f t="shared" si="94"/>
        <v>0</v>
      </c>
      <c r="CU253" s="36"/>
      <c r="CV253" s="36"/>
      <c r="CW253" s="36">
        <f t="shared" si="95"/>
        <v>0</v>
      </c>
      <c r="CX253" s="36">
        <f t="shared" si="96"/>
        <v>0</v>
      </c>
      <c r="CY253" s="36"/>
      <c r="CZ253" s="36"/>
      <c r="DA253" s="36">
        <f t="shared" si="97"/>
        <v>0</v>
      </c>
      <c r="DB253" s="36">
        <f t="shared" si="98"/>
        <v>0</v>
      </c>
      <c r="DC253" s="36"/>
      <c r="DD253" s="36"/>
      <c r="DE253" s="36">
        <f t="shared" si="99"/>
        <v>0</v>
      </c>
      <c r="DF253" s="36">
        <f t="shared" si="100"/>
        <v>0</v>
      </c>
      <c r="DG253" s="36"/>
      <c r="DH253" s="36"/>
      <c r="DI253" s="36">
        <f t="shared" si="101"/>
        <v>0</v>
      </c>
      <c r="DJ253" s="36">
        <f t="shared" si="102"/>
        <v>0</v>
      </c>
      <c r="DK253" s="36"/>
      <c r="DL253" s="36"/>
      <c r="DM253" s="36">
        <f t="shared" si="103"/>
        <v>0</v>
      </c>
      <c r="DN253" s="36">
        <f t="shared" si="104"/>
        <v>0</v>
      </c>
      <c r="DO253" s="36"/>
      <c r="DP253" s="36"/>
      <c r="DQ253" s="36">
        <f t="shared" si="105"/>
        <v>0</v>
      </c>
      <c r="DR253" s="36">
        <f t="shared" si="106"/>
        <v>0</v>
      </c>
      <c r="DS253" s="36"/>
      <c r="DT253" s="36"/>
      <c r="DU253" s="36">
        <f t="shared" si="107"/>
        <v>0</v>
      </c>
      <c r="DV253" s="36">
        <f t="shared" si="108"/>
        <v>0</v>
      </c>
      <c r="DW253" s="36"/>
      <c r="DX253" s="36"/>
      <c r="DY253" s="36">
        <f t="shared" si="109"/>
        <v>0</v>
      </c>
      <c r="DZ253" s="36">
        <f t="shared" si="110"/>
        <v>0</v>
      </c>
      <c r="EA253" s="36"/>
      <c r="EB253" s="36"/>
      <c r="EC253" s="36">
        <f t="shared" si="111"/>
        <v>0</v>
      </c>
      <c r="ED253" s="36">
        <f t="shared" si="112"/>
        <v>0</v>
      </c>
      <c r="EE253" s="31">
        <f t="shared" si="114"/>
        <v>5130</v>
      </c>
      <c r="EF253" s="31">
        <v>0</v>
      </c>
      <c r="EG253" s="31">
        <v>0</v>
      </c>
      <c r="EH253" s="57" t="s">
        <v>1534</v>
      </c>
      <c r="EI253" s="45" t="s">
        <v>2067</v>
      </c>
      <c r="EJ253" s="57" t="s">
        <v>2068</v>
      </c>
      <c r="EK253" s="45"/>
      <c r="EL253" s="45"/>
      <c r="EM253" s="45"/>
      <c r="EN253" s="45"/>
      <c r="EO253" s="45"/>
      <c r="EP253" s="45"/>
      <c r="EQ253" s="45"/>
      <c r="ER253" s="45"/>
      <c r="ES253" s="45"/>
    </row>
    <row r="254" spans="1:149" ht="19.5" customHeight="1">
      <c r="A254" s="28"/>
      <c r="B254" s="45" t="s">
        <v>2100</v>
      </c>
      <c r="C254" s="63"/>
      <c r="D254" s="33" t="s">
        <v>2050</v>
      </c>
      <c r="E254" s="63" t="s">
        <v>1926</v>
      </c>
      <c r="F254" s="63" t="s">
        <v>1927</v>
      </c>
      <c r="G254" s="63" t="s">
        <v>1927</v>
      </c>
      <c r="H254" s="63" t="s">
        <v>857</v>
      </c>
      <c r="I254" s="63"/>
      <c r="J254" s="63"/>
      <c r="K254" s="63">
        <v>100</v>
      </c>
      <c r="L254" s="63">
        <v>710000000</v>
      </c>
      <c r="M254" s="63" t="s">
        <v>1750</v>
      </c>
      <c r="N254" s="63" t="s">
        <v>1918</v>
      </c>
      <c r="O254" s="63" t="s">
        <v>359</v>
      </c>
      <c r="P254" s="63" t="s">
        <v>2046</v>
      </c>
      <c r="Q254" s="63" t="s">
        <v>2051</v>
      </c>
      <c r="R254" s="63"/>
      <c r="S254" s="63" t="s">
        <v>1929</v>
      </c>
      <c r="T254" s="63"/>
      <c r="U254" s="63"/>
      <c r="V254" s="63">
        <v>0</v>
      </c>
      <c r="W254" s="63">
        <v>0</v>
      </c>
      <c r="X254" s="63">
        <v>100</v>
      </c>
      <c r="Y254" s="63" t="s">
        <v>1930</v>
      </c>
      <c r="Z254" s="63" t="s">
        <v>888</v>
      </c>
      <c r="AA254" s="35">
        <v>4464</v>
      </c>
      <c r="AB254" s="36">
        <v>1443</v>
      </c>
      <c r="AC254" s="36">
        <f t="shared" si="115"/>
        <v>6441552</v>
      </c>
      <c r="AD254" s="31">
        <f t="shared" si="116"/>
        <v>7214538.24</v>
      </c>
      <c r="AE254" s="35">
        <v>8928</v>
      </c>
      <c r="AF254" s="36">
        <v>1443</v>
      </c>
      <c r="AG254" s="36">
        <f t="shared" si="117"/>
        <v>12883104</v>
      </c>
      <c r="AH254" s="31">
        <f t="shared" si="121"/>
        <v>14429076.48</v>
      </c>
      <c r="AI254" s="35">
        <v>8928</v>
      </c>
      <c r="AJ254" s="36">
        <v>1443</v>
      </c>
      <c r="AK254" s="36">
        <f t="shared" si="118"/>
        <v>12883104</v>
      </c>
      <c r="AL254" s="31">
        <f t="shared" si="122"/>
        <v>14429076.48</v>
      </c>
      <c r="AM254" s="35">
        <v>8928</v>
      </c>
      <c r="AN254" s="36">
        <v>1443</v>
      </c>
      <c r="AO254" s="36">
        <f t="shared" si="119"/>
        <v>12883104</v>
      </c>
      <c r="AP254" s="31">
        <f t="shared" si="123"/>
        <v>14429076.48</v>
      </c>
      <c r="AQ254" s="35">
        <v>8928</v>
      </c>
      <c r="AR254" s="36">
        <v>1443</v>
      </c>
      <c r="AS254" s="36">
        <f t="shared" si="120"/>
        <v>12883104</v>
      </c>
      <c r="AT254" s="31">
        <f t="shared" si="124"/>
        <v>14429076.48</v>
      </c>
      <c r="AU254" s="35">
        <v>8928</v>
      </c>
      <c r="AV254" s="36">
        <v>1443</v>
      </c>
      <c r="AW254" s="36">
        <f t="shared" si="125"/>
        <v>12883104</v>
      </c>
      <c r="AX254" s="31">
        <f t="shared" si="130"/>
        <v>14429076.48</v>
      </c>
      <c r="AY254" s="35">
        <v>8928</v>
      </c>
      <c r="AZ254" s="36">
        <v>1443</v>
      </c>
      <c r="BA254" s="36">
        <f t="shared" si="126"/>
        <v>12883104</v>
      </c>
      <c r="BB254" s="31">
        <f t="shared" si="131"/>
        <v>14429076.48</v>
      </c>
      <c r="BC254" s="35">
        <v>8928</v>
      </c>
      <c r="BD254" s="36">
        <v>1443</v>
      </c>
      <c r="BE254" s="36">
        <f t="shared" si="127"/>
        <v>12883104</v>
      </c>
      <c r="BF254" s="31">
        <f t="shared" si="132"/>
        <v>14429076.48</v>
      </c>
      <c r="BG254" s="35">
        <v>8928</v>
      </c>
      <c r="BH254" s="36">
        <v>1443</v>
      </c>
      <c r="BI254" s="36">
        <f t="shared" si="128"/>
        <v>12883104</v>
      </c>
      <c r="BJ254" s="31">
        <f t="shared" si="133"/>
        <v>14429076.48</v>
      </c>
      <c r="BK254" s="35">
        <v>8928</v>
      </c>
      <c r="BL254" s="36">
        <v>1443</v>
      </c>
      <c r="BM254" s="36">
        <f t="shared" si="129"/>
        <v>12883104</v>
      </c>
      <c r="BN254" s="31">
        <f t="shared" si="134"/>
        <v>14429076.48</v>
      </c>
      <c r="BO254" s="36"/>
      <c r="BP254" s="36"/>
      <c r="BQ254" s="36">
        <f t="shared" si="79"/>
        <v>0</v>
      </c>
      <c r="BR254" s="36">
        <f t="shared" si="80"/>
        <v>0</v>
      </c>
      <c r="BS254" s="36"/>
      <c r="BT254" s="36"/>
      <c r="BU254" s="36">
        <f t="shared" si="81"/>
        <v>0</v>
      </c>
      <c r="BV254" s="36">
        <f t="shared" si="82"/>
        <v>0</v>
      </c>
      <c r="BW254" s="36"/>
      <c r="BX254" s="36"/>
      <c r="BY254" s="36">
        <f t="shared" si="83"/>
        <v>0</v>
      </c>
      <c r="BZ254" s="36">
        <f t="shared" si="84"/>
        <v>0</v>
      </c>
      <c r="CA254" s="36"/>
      <c r="CB254" s="36"/>
      <c r="CC254" s="36">
        <f t="shared" si="85"/>
        <v>0</v>
      </c>
      <c r="CD254" s="36">
        <f t="shared" si="86"/>
        <v>0</v>
      </c>
      <c r="CE254" s="36"/>
      <c r="CF254" s="36"/>
      <c r="CG254" s="36">
        <f t="shared" si="87"/>
        <v>0</v>
      </c>
      <c r="CH254" s="36">
        <f t="shared" si="88"/>
        <v>0</v>
      </c>
      <c r="CI254" s="36"/>
      <c r="CJ254" s="36"/>
      <c r="CK254" s="36">
        <f t="shared" si="89"/>
        <v>0</v>
      </c>
      <c r="CL254" s="36">
        <f t="shared" si="90"/>
        <v>0</v>
      </c>
      <c r="CM254" s="36"/>
      <c r="CN254" s="36"/>
      <c r="CO254" s="36">
        <f t="shared" si="91"/>
        <v>0</v>
      </c>
      <c r="CP254" s="36">
        <f t="shared" si="92"/>
        <v>0</v>
      </c>
      <c r="CQ254" s="36"/>
      <c r="CR254" s="36"/>
      <c r="CS254" s="36">
        <f t="shared" si="93"/>
        <v>0</v>
      </c>
      <c r="CT254" s="36">
        <f t="shared" si="94"/>
        <v>0</v>
      </c>
      <c r="CU254" s="36"/>
      <c r="CV254" s="36"/>
      <c r="CW254" s="36">
        <f t="shared" si="95"/>
        <v>0</v>
      </c>
      <c r="CX254" s="36">
        <f t="shared" si="96"/>
        <v>0</v>
      </c>
      <c r="CY254" s="36"/>
      <c r="CZ254" s="36"/>
      <c r="DA254" s="36">
        <f t="shared" si="97"/>
        <v>0</v>
      </c>
      <c r="DB254" s="36">
        <f t="shared" si="98"/>
        <v>0</v>
      </c>
      <c r="DC254" s="36"/>
      <c r="DD254" s="36"/>
      <c r="DE254" s="36">
        <f t="shared" si="99"/>
        <v>0</v>
      </c>
      <c r="DF254" s="36">
        <f t="shared" si="100"/>
        <v>0</v>
      </c>
      <c r="DG254" s="36"/>
      <c r="DH254" s="36"/>
      <c r="DI254" s="36">
        <f t="shared" si="101"/>
        <v>0</v>
      </c>
      <c r="DJ254" s="36">
        <f t="shared" si="102"/>
        <v>0</v>
      </c>
      <c r="DK254" s="36"/>
      <c r="DL254" s="36"/>
      <c r="DM254" s="36">
        <f t="shared" si="103"/>
        <v>0</v>
      </c>
      <c r="DN254" s="36">
        <f t="shared" si="104"/>
        <v>0</v>
      </c>
      <c r="DO254" s="36"/>
      <c r="DP254" s="36"/>
      <c r="DQ254" s="36">
        <f t="shared" si="105"/>
        <v>0</v>
      </c>
      <c r="DR254" s="36">
        <f t="shared" si="106"/>
        <v>0</v>
      </c>
      <c r="DS254" s="36"/>
      <c r="DT254" s="36"/>
      <c r="DU254" s="36">
        <f t="shared" si="107"/>
        <v>0</v>
      </c>
      <c r="DV254" s="36">
        <f t="shared" si="108"/>
        <v>0</v>
      </c>
      <c r="DW254" s="36"/>
      <c r="DX254" s="36"/>
      <c r="DY254" s="36">
        <f t="shared" si="109"/>
        <v>0</v>
      </c>
      <c r="DZ254" s="36">
        <f t="shared" si="110"/>
        <v>0</v>
      </c>
      <c r="EA254" s="36"/>
      <c r="EB254" s="36"/>
      <c r="EC254" s="36">
        <f t="shared" si="111"/>
        <v>0</v>
      </c>
      <c r="ED254" s="36">
        <f t="shared" si="112"/>
        <v>0</v>
      </c>
      <c r="EE254" s="31">
        <f t="shared" si="114"/>
        <v>84816</v>
      </c>
      <c r="EF254" s="31">
        <v>0</v>
      </c>
      <c r="EG254" s="31">
        <v>0</v>
      </c>
      <c r="EH254" s="57" t="s">
        <v>1534</v>
      </c>
      <c r="EI254" s="45" t="s">
        <v>2067</v>
      </c>
      <c r="EJ254" s="57" t="s">
        <v>2068</v>
      </c>
      <c r="EK254" s="45"/>
      <c r="EL254" s="45"/>
      <c r="EM254" s="45"/>
      <c r="EN254" s="45"/>
      <c r="EO254" s="45"/>
      <c r="EP254" s="45"/>
      <c r="EQ254" s="45"/>
      <c r="ER254" s="45"/>
      <c r="ES254" s="45"/>
    </row>
    <row r="255" spans="1:149" ht="19.5" customHeight="1">
      <c r="A255" s="28"/>
      <c r="B255" s="45" t="s">
        <v>2100</v>
      </c>
      <c r="C255" s="63"/>
      <c r="D255" s="33" t="s">
        <v>2052</v>
      </c>
      <c r="E255" s="63" t="s">
        <v>1926</v>
      </c>
      <c r="F255" s="63" t="s">
        <v>1927</v>
      </c>
      <c r="G255" s="63" t="s">
        <v>1927</v>
      </c>
      <c r="H255" s="63" t="s">
        <v>857</v>
      </c>
      <c r="I255" s="63"/>
      <c r="J255" s="63"/>
      <c r="K255" s="63">
        <v>100</v>
      </c>
      <c r="L255" s="63">
        <v>710000000</v>
      </c>
      <c r="M255" s="63" t="s">
        <v>1750</v>
      </c>
      <c r="N255" s="63" t="s">
        <v>1918</v>
      </c>
      <c r="O255" s="63" t="s">
        <v>359</v>
      </c>
      <c r="P255" s="63">
        <v>390000000</v>
      </c>
      <c r="Q255" s="63" t="s">
        <v>2053</v>
      </c>
      <c r="R255" s="63"/>
      <c r="S255" s="63" t="s">
        <v>1929</v>
      </c>
      <c r="T255" s="63"/>
      <c r="U255" s="63"/>
      <c r="V255" s="63">
        <v>0</v>
      </c>
      <c r="W255" s="63">
        <v>0</v>
      </c>
      <c r="X255" s="63">
        <v>100</v>
      </c>
      <c r="Y255" s="63" t="s">
        <v>1930</v>
      </c>
      <c r="Z255" s="63" t="s">
        <v>888</v>
      </c>
      <c r="AA255" s="35">
        <v>1933</v>
      </c>
      <c r="AB255" s="36">
        <v>1443</v>
      </c>
      <c r="AC255" s="36">
        <f t="shared" si="115"/>
        <v>2789319</v>
      </c>
      <c r="AD255" s="31">
        <f t="shared" si="116"/>
        <v>3124037.2800000003</v>
      </c>
      <c r="AE255" s="35">
        <v>3867</v>
      </c>
      <c r="AF255" s="36">
        <v>1443</v>
      </c>
      <c r="AG255" s="36">
        <f t="shared" si="117"/>
        <v>5580081</v>
      </c>
      <c r="AH255" s="31">
        <f t="shared" si="121"/>
        <v>6249690.720000001</v>
      </c>
      <c r="AI255" s="35">
        <v>3867</v>
      </c>
      <c r="AJ255" s="36">
        <v>1443</v>
      </c>
      <c r="AK255" s="36">
        <f t="shared" si="118"/>
        <v>5580081</v>
      </c>
      <c r="AL255" s="31">
        <f t="shared" si="122"/>
        <v>6249690.720000001</v>
      </c>
      <c r="AM255" s="35">
        <v>3867</v>
      </c>
      <c r="AN255" s="36">
        <v>1443</v>
      </c>
      <c r="AO255" s="36">
        <f t="shared" si="119"/>
        <v>5580081</v>
      </c>
      <c r="AP255" s="31">
        <f t="shared" si="123"/>
        <v>6249690.720000001</v>
      </c>
      <c r="AQ255" s="35">
        <v>3867</v>
      </c>
      <c r="AR255" s="36">
        <v>1443</v>
      </c>
      <c r="AS255" s="36">
        <f t="shared" si="120"/>
        <v>5580081</v>
      </c>
      <c r="AT255" s="31">
        <f t="shared" si="124"/>
        <v>6249690.720000001</v>
      </c>
      <c r="AU255" s="35">
        <v>3867</v>
      </c>
      <c r="AV255" s="36">
        <v>1443</v>
      </c>
      <c r="AW255" s="36">
        <f t="shared" si="125"/>
        <v>5580081</v>
      </c>
      <c r="AX255" s="31">
        <f t="shared" si="130"/>
        <v>6249690.720000001</v>
      </c>
      <c r="AY255" s="35">
        <v>3867</v>
      </c>
      <c r="AZ255" s="36">
        <v>1443</v>
      </c>
      <c r="BA255" s="36">
        <f t="shared" si="126"/>
        <v>5580081</v>
      </c>
      <c r="BB255" s="31">
        <f t="shared" si="131"/>
        <v>6249690.720000001</v>
      </c>
      <c r="BC255" s="35">
        <v>3867</v>
      </c>
      <c r="BD255" s="36">
        <v>1443</v>
      </c>
      <c r="BE255" s="36">
        <f t="shared" si="127"/>
        <v>5580081</v>
      </c>
      <c r="BF255" s="31">
        <f t="shared" si="132"/>
        <v>6249690.720000001</v>
      </c>
      <c r="BG255" s="35">
        <v>3867</v>
      </c>
      <c r="BH255" s="36">
        <v>1443</v>
      </c>
      <c r="BI255" s="36">
        <f t="shared" si="128"/>
        <v>5580081</v>
      </c>
      <c r="BJ255" s="31">
        <f t="shared" si="133"/>
        <v>6249690.720000001</v>
      </c>
      <c r="BK255" s="35">
        <v>3867</v>
      </c>
      <c r="BL255" s="36">
        <v>1443</v>
      </c>
      <c r="BM255" s="36">
        <f t="shared" si="129"/>
        <v>5580081</v>
      </c>
      <c r="BN255" s="31">
        <f t="shared" si="134"/>
        <v>6249690.720000001</v>
      </c>
      <c r="BO255" s="36"/>
      <c r="BP255" s="36"/>
      <c r="BQ255" s="36">
        <f t="shared" si="79"/>
        <v>0</v>
      </c>
      <c r="BR255" s="36">
        <f t="shared" si="80"/>
        <v>0</v>
      </c>
      <c r="BS255" s="36"/>
      <c r="BT255" s="36"/>
      <c r="BU255" s="36">
        <f t="shared" si="81"/>
        <v>0</v>
      </c>
      <c r="BV255" s="36">
        <f t="shared" si="82"/>
        <v>0</v>
      </c>
      <c r="BW255" s="36"/>
      <c r="BX255" s="36"/>
      <c r="BY255" s="36">
        <f t="shared" si="83"/>
        <v>0</v>
      </c>
      <c r="BZ255" s="36">
        <f t="shared" si="84"/>
        <v>0</v>
      </c>
      <c r="CA255" s="36"/>
      <c r="CB255" s="36"/>
      <c r="CC255" s="36">
        <f t="shared" si="85"/>
        <v>0</v>
      </c>
      <c r="CD255" s="36">
        <f t="shared" si="86"/>
        <v>0</v>
      </c>
      <c r="CE255" s="36"/>
      <c r="CF255" s="36"/>
      <c r="CG255" s="36">
        <f t="shared" si="87"/>
        <v>0</v>
      </c>
      <c r="CH255" s="36">
        <f t="shared" si="88"/>
        <v>0</v>
      </c>
      <c r="CI255" s="36"/>
      <c r="CJ255" s="36"/>
      <c r="CK255" s="36">
        <f t="shared" si="89"/>
        <v>0</v>
      </c>
      <c r="CL255" s="36">
        <f t="shared" si="90"/>
        <v>0</v>
      </c>
      <c r="CM255" s="36"/>
      <c r="CN255" s="36"/>
      <c r="CO255" s="36">
        <f t="shared" si="91"/>
        <v>0</v>
      </c>
      <c r="CP255" s="36">
        <f t="shared" si="92"/>
        <v>0</v>
      </c>
      <c r="CQ255" s="36"/>
      <c r="CR255" s="36"/>
      <c r="CS255" s="36">
        <f t="shared" si="93"/>
        <v>0</v>
      </c>
      <c r="CT255" s="36">
        <f t="shared" si="94"/>
        <v>0</v>
      </c>
      <c r="CU255" s="36"/>
      <c r="CV255" s="36"/>
      <c r="CW255" s="36">
        <f t="shared" si="95"/>
        <v>0</v>
      </c>
      <c r="CX255" s="36">
        <f t="shared" si="96"/>
        <v>0</v>
      </c>
      <c r="CY255" s="36"/>
      <c r="CZ255" s="36"/>
      <c r="DA255" s="36">
        <f t="shared" si="97"/>
        <v>0</v>
      </c>
      <c r="DB255" s="36">
        <f t="shared" si="98"/>
        <v>0</v>
      </c>
      <c r="DC255" s="36"/>
      <c r="DD255" s="36"/>
      <c r="DE255" s="36">
        <f t="shared" si="99"/>
        <v>0</v>
      </c>
      <c r="DF255" s="36">
        <f t="shared" si="100"/>
        <v>0</v>
      </c>
      <c r="DG255" s="36"/>
      <c r="DH255" s="36"/>
      <c r="DI255" s="36">
        <f t="shared" si="101"/>
        <v>0</v>
      </c>
      <c r="DJ255" s="36">
        <f t="shared" si="102"/>
        <v>0</v>
      </c>
      <c r="DK255" s="36"/>
      <c r="DL255" s="36"/>
      <c r="DM255" s="36">
        <f t="shared" si="103"/>
        <v>0</v>
      </c>
      <c r="DN255" s="36">
        <f t="shared" si="104"/>
        <v>0</v>
      </c>
      <c r="DO255" s="36"/>
      <c r="DP255" s="36"/>
      <c r="DQ255" s="36">
        <f t="shared" si="105"/>
        <v>0</v>
      </c>
      <c r="DR255" s="36">
        <f t="shared" si="106"/>
        <v>0</v>
      </c>
      <c r="DS255" s="36"/>
      <c r="DT255" s="36"/>
      <c r="DU255" s="36">
        <f t="shared" si="107"/>
        <v>0</v>
      </c>
      <c r="DV255" s="36">
        <f t="shared" si="108"/>
        <v>0</v>
      </c>
      <c r="DW255" s="36"/>
      <c r="DX255" s="36"/>
      <c r="DY255" s="36">
        <f t="shared" si="109"/>
        <v>0</v>
      </c>
      <c r="DZ255" s="36">
        <f t="shared" si="110"/>
        <v>0</v>
      </c>
      <c r="EA255" s="36"/>
      <c r="EB255" s="36"/>
      <c r="EC255" s="36">
        <f t="shared" si="111"/>
        <v>0</v>
      </c>
      <c r="ED255" s="36">
        <f t="shared" si="112"/>
        <v>0</v>
      </c>
      <c r="EE255" s="31">
        <f t="shared" si="114"/>
        <v>36736</v>
      </c>
      <c r="EF255" s="31">
        <v>0</v>
      </c>
      <c r="EG255" s="31">
        <v>0</v>
      </c>
      <c r="EH255" s="57" t="s">
        <v>1534</v>
      </c>
      <c r="EI255" s="45" t="s">
        <v>2067</v>
      </c>
      <c r="EJ255" s="57" t="s">
        <v>2068</v>
      </c>
      <c r="EK255" s="45"/>
      <c r="EL255" s="45"/>
      <c r="EM255" s="45"/>
      <c r="EN255" s="45"/>
      <c r="EO255" s="45"/>
      <c r="EP255" s="45"/>
      <c r="EQ255" s="45"/>
      <c r="ER255" s="45"/>
      <c r="ES255" s="45"/>
    </row>
    <row r="256" spans="1:149" ht="19.5" customHeight="1">
      <c r="A256" s="28"/>
      <c r="B256" s="45" t="s">
        <v>2100</v>
      </c>
      <c r="C256" s="63"/>
      <c r="D256" s="33" t="s">
        <v>2054</v>
      </c>
      <c r="E256" s="63" t="s">
        <v>1926</v>
      </c>
      <c r="F256" s="63" t="s">
        <v>1927</v>
      </c>
      <c r="G256" s="63" t="s">
        <v>1927</v>
      </c>
      <c r="H256" s="63" t="s">
        <v>857</v>
      </c>
      <c r="I256" s="63"/>
      <c r="J256" s="63"/>
      <c r="K256" s="63">
        <v>100</v>
      </c>
      <c r="L256" s="63">
        <v>710000000</v>
      </c>
      <c r="M256" s="63" t="s">
        <v>1750</v>
      </c>
      <c r="N256" s="63" t="s">
        <v>1918</v>
      </c>
      <c r="O256" s="63" t="s">
        <v>359</v>
      </c>
      <c r="P256" s="63">
        <v>110000000</v>
      </c>
      <c r="Q256" s="63" t="s">
        <v>2055</v>
      </c>
      <c r="R256" s="63"/>
      <c r="S256" s="63" t="s">
        <v>1929</v>
      </c>
      <c r="T256" s="63"/>
      <c r="U256" s="63"/>
      <c r="V256" s="63">
        <v>0</v>
      </c>
      <c r="W256" s="63">
        <v>0</v>
      </c>
      <c r="X256" s="63">
        <v>100</v>
      </c>
      <c r="Y256" s="63" t="s">
        <v>1930</v>
      </c>
      <c r="Z256" s="63" t="s">
        <v>888</v>
      </c>
      <c r="AA256" s="35">
        <v>5931</v>
      </c>
      <c r="AB256" s="36">
        <v>1443</v>
      </c>
      <c r="AC256" s="36">
        <f t="shared" si="115"/>
        <v>8558433</v>
      </c>
      <c r="AD256" s="31">
        <f t="shared" si="116"/>
        <v>9585444.96</v>
      </c>
      <c r="AE256" s="35">
        <v>11862</v>
      </c>
      <c r="AF256" s="36">
        <v>1443</v>
      </c>
      <c r="AG256" s="36">
        <f t="shared" si="117"/>
        <v>17116866</v>
      </c>
      <c r="AH256" s="31">
        <f t="shared" si="121"/>
        <v>19170889.92</v>
      </c>
      <c r="AI256" s="35">
        <v>11862</v>
      </c>
      <c r="AJ256" s="36">
        <v>1443</v>
      </c>
      <c r="AK256" s="36">
        <f t="shared" si="118"/>
        <v>17116866</v>
      </c>
      <c r="AL256" s="31">
        <f t="shared" si="122"/>
        <v>19170889.92</v>
      </c>
      <c r="AM256" s="35">
        <v>11862</v>
      </c>
      <c r="AN256" s="36">
        <v>1443</v>
      </c>
      <c r="AO256" s="36">
        <f t="shared" si="119"/>
        <v>17116866</v>
      </c>
      <c r="AP256" s="31">
        <f t="shared" si="123"/>
        <v>19170889.92</v>
      </c>
      <c r="AQ256" s="35">
        <v>11862</v>
      </c>
      <c r="AR256" s="36">
        <v>1443</v>
      </c>
      <c r="AS256" s="36">
        <f t="shared" si="120"/>
        <v>17116866</v>
      </c>
      <c r="AT256" s="31">
        <f t="shared" si="124"/>
        <v>19170889.92</v>
      </c>
      <c r="AU256" s="35">
        <v>11862</v>
      </c>
      <c r="AV256" s="36">
        <v>1443</v>
      </c>
      <c r="AW256" s="36">
        <f t="shared" si="125"/>
        <v>17116866</v>
      </c>
      <c r="AX256" s="31">
        <f t="shared" si="130"/>
        <v>19170889.92</v>
      </c>
      <c r="AY256" s="35">
        <v>11862</v>
      </c>
      <c r="AZ256" s="36">
        <v>1443</v>
      </c>
      <c r="BA256" s="36">
        <f t="shared" si="126"/>
        <v>17116866</v>
      </c>
      <c r="BB256" s="31">
        <f t="shared" si="131"/>
        <v>19170889.92</v>
      </c>
      <c r="BC256" s="35">
        <v>11862</v>
      </c>
      <c r="BD256" s="36">
        <v>1443</v>
      </c>
      <c r="BE256" s="36">
        <f t="shared" si="127"/>
        <v>17116866</v>
      </c>
      <c r="BF256" s="31">
        <f t="shared" si="132"/>
        <v>19170889.92</v>
      </c>
      <c r="BG256" s="35">
        <v>11862</v>
      </c>
      <c r="BH256" s="36">
        <v>1443</v>
      </c>
      <c r="BI256" s="36">
        <f t="shared" si="128"/>
        <v>17116866</v>
      </c>
      <c r="BJ256" s="31">
        <f t="shared" si="133"/>
        <v>19170889.92</v>
      </c>
      <c r="BK256" s="35">
        <v>11862</v>
      </c>
      <c r="BL256" s="36">
        <v>1443</v>
      </c>
      <c r="BM256" s="36">
        <f t="shared" si="129"/>
        <v>17116866</v>
      </c>
      <c r="BN256" s="31">
        <f t="shared" si="134"/>
        <v>19170889.92</v>
      </c>
      <c r="BO256" s="36"/>
      <c r="BP256" s="36"/>
      <c r="BQ256" s="36">
        <f t="shared" si="79"/>
        <v>0</v>
      </c>
      <c r="BR256" s="36">
        <f t="shared" si="80"/>
        <v>0</v>
      </c>
      <c r="BS256" s="36"/>
      <c r="BT256" s="36"/>
      <c r="BU256" s="36">
        <f t="shared" si="81"/>
        <v>0</v>
      </c>
      <c r="BV256" s="36">
        <f t="shared" si="82"/>
        <v>0</v>
      </c>
      <c r="BW256" s="36"/>
      <c r="BX256" s="36"/>
      <c r="BY256" s="36">
        <f t="shared" si="83"/>
        <v>0</v>
      </c>
      <c r="BZ256" s="36">
        <f t="shared" si="84"/>
        <v>0</v>
      </c>
      <c r="CA256" s="36"/>
      <c r="CB256" s="36"/>
      <c r="CC256" s="36">
        <f t="shared" si="85"/>
        <v>0</v>
      </c>
      <c r="CD256" s="36">
        <f t="shared" si="86"/>
        <v>0</v>
      </c>
      <c r="CE256" s="36"/>
      <c r="CF256" s="36"/>
      <c r="CG256" s="36">
        <f t="shared" si="87"/>
        <v>0</v>
      </c>
      <c r="CH256" s="36">
        <f t="shared" si="88"/>
        <v>0</v>
      </c>
      <c r="CI256" s="36"/>
      <c r="CJ256" s="36"/>
      <c r="CK256" s="36">
        <f t="shared" si="89"/>
        <v>0</v>
      </c>
      <c r="CL256" s="36">
        <f t="shared" si="90"/>
        <v>0</v>
      </c>
      <c r="CM256" s="36"/>
      <c r="CN256" s="36"/>
      <c r="CO256" s="36">
        <f t="shared" si="91"/>
        <v>0</v>
      </c>
      <c r="CP256" s="36">
        <f t="shared" si="92"/>
        <v>0</v>
      </c>
      <c r="CQ256" s="36"/>
      <c r="CR256" s="36"/>
      <c r="CS256" s="36">
        <f t="shared" si="93"/>
        <v>0</v>
      </c>
      <c r="CT256" s="36">
        <f t="shared" si="94"/>
        <v>0</v>
      </c>
      <c r="CU256" s="36"/>
      <c r="CV256" s="36"/>
      <c r="CW256" s="36">
        <f t="shared" si="95"/>
        <v>0</v>
      </c>
      <c r="CX256" s="36">
        <f t="shared" si="96"/>
        <v>0</v>
      </c>
      <c r="CY256" s="36"/>
      <c r="CZ256" s="36"/>
      <c r="DA256" s="36">
        <f t="shared" si="97"/>
        <v>0</v>
      </c>
      <c r="DB256" s="36">
        <f t="shared" si="98"/>
        <v>0</v>
      </c>
      <c r="DC256" s="36"/>
      <c r="DD256" s="36"/>
      <c r="DE256" s="36">
        <f t="shared" si="99"/>
        <v>0</v>
      </c>
      <c r="DF256" s="36">
        <f t="shared" si="100"/>
        <v>0</v>
      </c>
      <c r="DG256" s="36"/>
      <c r="DH256" s="36"/>
      <c r="DI256" s="36">
        <f t="shared" si="101"/>
        <v>0</v>
      </c>
      <c r="DJ256" s="36">
        <f t="shared" si="102"/>
        <v>0</v>
      </c>
      <c r="DK256" s="36"/>
      <c r="DL256" s="36"/>
      <c r="DM256" s="36">
        <f t="shared" si="103"/>
        <v>0</v>
      </c>
      <c r="DN256" s="36">
        <f t="shared" si="104"/>
        <v>0</v>
      </c>
      <c r="DO256" s="36"/>
      <c r="DP256" s="36"/>
      <c r="DQ256" s="36">
        <f t="shared" si="105"/>
        <v>0</v>
      </c>
      <c r="DR256" s="36">
        <f t="shared" si="106"/>
        <v>0</v>
      </c>
      <c r="DS256" s="36"/>
      <c r="DT256" s="36"/>
      <c r="DU256" s="36">
        <f t="shared" si="107"/>
        <v>0</v>
      </c>
      <c r="DV256" s="36">
        <f t="shared" si="108"/>
        <v>0</v>
      </c>
      <c r="DW256" s="36"/>
      <c r="DX256" s="36"/>
      <c r="DY256" s="36">
        <f t="shared" si="109"/>
        <v>0</v>
      </c>
      <c r="DZ256" s="36">
        <f t="shared" si="110"/>
        <v>0</v>
      </c>
      <c r="EA256" s="36"/>
      <c r="EB256" s="36"/>
      <c r="EC256" s="36">
        <f t="shared" si="111"/>
        <v>0</v>
      </c>
      <c r="ED256" s="36">
        <f t="shared" si="112"/>
        <v>0</v>
      </c>
      <c r="EE256" s="31">
        <f t="shared" si="114"/>
        <v>112689</v>
      </c>
      <c r="EF256" s="31">
        <v>0</v>
      </c>
      <c r="EG256" s="31">
        <v>0</v>
      </c>
      <c r="EH256" s="57" t="s">
        <v>1534</v>
      </c>
      <c r="EI256" s="45" t="s">
        <v>2067</v>
      </c>
      <c r="EJ256" s="57" t="s">
        <v>2068</v>
      </c>
      <c r="EK256" s="45"/>
      <c r="EL256" s="45"/>
      <c r="EM256" s="45"/>
      <c r="EN256" s="45"/>
      <c r="EO256" s="45"/>
      <c r="EP256" s="45"/>
      <c r="EQ256" s="45"/>
      <c r="ER256" s="45"/>
      <c r="ES256" s="45"/>
    </row>
    <row r="257" spans="1:149" ht="19.5" customHeight="1">
      <c r="A257" s="28"/>
      <c r="B257" s="45" t="s">
        <v>2100</v>
      </c>
      <c r="C257" s="63"/>
      <c r="D257" s="33" t="s">
        <v>2056</v>
      </c>
      <c r="E257" s="63" t="s">
        <v>1926</v>
      </c>
      <c r="F257" s="63" t="s">
        <v>1927</v>
      </c>
      <c r="G257" s="63" t="s">
        <v>1927</v>
      </c>
      <c r="H257" s="63" t="s">
        <v>857</v>
      </c>
      <c r="I257" s="63"/>
      <c r="J257" s="63"/>
      <c r="K257" s="63">
        <v>100</v>
      </c>
      <c r="L257" s="63">
        <v>710000000</v>
      </c>
      <c r="M257" s="63" t="s">
        <v>1750</v>
      </c>
      <c r="N257" s="63" t="s">
        <v>1918</v>
      </c>
      <c r="O257" s="63" t="s">
        <v>359</v>
      </c>
      <c r="P257" s="63">
        <v>710000000</v>
      </c>
      <c r="Q257" s="63" t="s">
        <v>2057</v>
      </c>
      <c r="R257" s="63"/>
      <c r="S257" s="63" t="s">
        <v>1929</v>
      </c>
      <c r="T257" s="63"/>
      <c r="U257" s="63"/>
      <c r="V257" s="63">
        <v>0</v>
      </c>
      <c r="W257" s="63">
        <v>0</v>
      </c>
      <c r="X257" s="63">
        <v>100</v>
      </c>
      <c r="Y257" s="63" t="s">
        <v>1930</v>
      </c>
      <c r="Z257" s="63" t="s">
        <v>888</v>
      </c>
      <c r="AA257" s="43">
        <v>30067</v>
      </c>
      <c r="AB257" s="36">
        <v>1443</v>
      </c>
      <c r="AC257" s="36">
        <f aca="true" t="shared" si="135" ref="AC257:AC267">AA257*AB257</f>
        <v>43386681</v>
      </c>
      <c r="AD257" s="31">
        <f aca="true" t="shared" si="136" ref="AD257:AD267">IF(Z257="С НДС",AC257*1.12,AC257)</f>
        <v>48593082.720000006</v>
      </c>
      <c r="AE257" s="43">
        <v>60134</v>
      </c>
      <c r="AF257" s="36">
        <v>1443</v>
      </c>
      <c r="AG257" s="36">
        <f aca="true" t="shared" si="137" ref="AG257:AG267">AE257*AF257</f>
        <v>86773362</v>
      </c>
      <c r="AH257" s="31">
        <f t="shared" si="121"/>
        <v>97186165.44000001</v>
      </c>
      <c r="AI257" s="43">
        <v>60134</v>
      </c>
      <c r="AJ257" s="36">
        <v>1443</v>
      </c>
      <c r="AK257" s="36">
        <f aca="true" t="shared" si="138" ref="AK257:AK267">AI257*AJ257</f>
        <v>86773362</v>
      </c>
      <c r="AL257" s="31">
        <f t="shared" si="122"/>
        <v>97186165.44000001</v>
      </c>
      <c r="AM257" s="43">
        <v>60134</v>
      </c>
      <c r="AN257" s="36">
        <v>1443</v>
      </c>
      <c r="AO257" s="36">
        <f aca="true" t="shared" si="139" ref="AO257:AO267">AM257*AN257</f>
        <v>86773362</v>
      </c>
      <c r="AP257" s="31">
        <f t="shared" si="123"/>
        <v>97186165.44000001</v>
      </c>
      <c r="AQ257" s="43">
        <v>60134</v>
      </c>
      <c r="AR257" s="36">
        <v>1443</v>
      </c>
      <c r="AS257" s="36">
        <f aca="true" t="shared" si="140" ref="AS257:AS267">AQ257*AR257</f>
        <v>86773362</v>
      </c>
      <c r="AT257" s="31">
        <f t="shared" si="124"/>
        <v>97186165.44000001</v>
      </c>
      <c r="AU257" s="43">
        <v>60134</v>
      </c>
      <c r="AV257" s="36">
        <v>1443</v>
      </c>
      <c r="AW257" s="36">
        <f t="shared" si="125"/>
        <v>86773362</v>
      </c>
      <c r="AX257" s="31">
        <f t="shared" si="130"/>
        <v>97186165.44000001</v>
      </c>
      <c r="AY257" s="43">
        <v>60134</v>
      </c>
      <c r="AZ257" s="36">
        <v>1443</v>
      </c>
      <c r="BA257" s="36">
        <f t="shared" si="126"/>
        <v>86773362</v>
      </c>
      <c r="BB257" s="31">
        <f t="shared" si="131"/>
        <v>97186165.44000001</v>
      </c>
      <c r="BC257" s="43">
        <v>60134</v>
      </c>
      <c r="BD257" s="36">
        <v>1443</v>
      </c>
      <c r="BE257" s="36">
        <f t="shared" si="127"/>
        <v>86773362</v>
      </c>
      <c r="BF257" s="31">
        <f t="shared" si="132"/>
        <v>97186165.44000001</v>
      </c>
      <c r="BG257" s="43">
        <v>60134</v>
      </c>
      <c r="BH257" s="36">
        <v>1443</v>
      </c>
      <c r="BI257" s="36">
        <f t="shared" si="128"/>
        <v>86773362</v>
      </c>
      <c r="BJ257" s="31">
        <f t="shared" si="133"/>
        <v>97186165.44000001</v>
      </c>
      <c r="BK257" s="43">
        <v>60134</v>
      </c>
      <c r="BL257" s="36">
        <v>1443</v>
      </c>
      <c r="BM257" s="36">
        <f t="shared" si="129"/>
        <v>86773362</v>
      </c>
      <c r="BN257" s="31">
        <f t="shared" si="134"/>
        <v>97186165.44000001</v>
      </c>
      <c r="BO257" s="36"/>
      <c r="BP257" s="36"/>
      <c r="BQ257" s="36">
        <f t="shared" si="79"/>
        <v>0</v>
      </c>
      <c r="BR257" s="36">
        <f t="shared" si="80"/>
        <v>0</v>
      </c>
      <c r="BS257" s="36"/>
      <c r="BT257" s="36"/>
      <c r="BU257" s="36">
        <f t="shared" si="81"/>
        <v>0</v>
      </c>
      <c r="BV257" s="36">
        <f t="shared" si="82"/>
        <v>0</v>
      </c>
      <c r="BW257" s="36"/>
      <c r="BX257" s="36"/>
      <c r="BY257" s="36">
        <f t="shared" si="83"/>
        <v>0</v>
      </c>
      <c r="BZ257" s="36">
        <f t="shared" si="84"/>
        <v>0</v>
      </c>
      <c r="CA257" s="36"/>
      <c r="CB257" s="36"/>
      <c r="CC257" s="36">
        <f t="shared" si="85"/>
        <v>0</v>
      </c>
      <c r="CD257" s="36">
        <f t="shared" si="86"/>
        <v>0</v>
      </c>
      <c r="CE257" s="36"/>
      <c r="CF257" s="36"/>
      <c r="CG257" s="36">
        <f t="shared" si="87"/>
        <v>0</v>
      </c>
      <c r="CH257" s="36">
        <f t="shared" si="88"/>
        <v>0</v>
      </c>
      <c r="CI257" s="36"/>
      <c r="CJ257" s="36"/>
      <c r="CK257" s="36">
        <f t="shared" si="89"/>
        <v>0</v>
      </c>
      <c r="CL257" s="36">
        <f t="shared" si="90"/>
        <v>0</v>
      </c>
      <c r="CM257" s="36"/>
      <c r="CN257" s="36"/>
      <c r="CO257" s="36">
        <f t="shared" si="91"/>
        <v>0</v>
      </c>
      <c r="CP257" s="36">
        <f t="shared" si="92"/>
        <v>0</v>
      </c>
      <c r="CQ257" s="36"/>
      <c r="CR257" s="36"/>
      <c r="CS257" s="36">
        <f t="shared" si="93"/>
        <v>0</v>
      </c>
      <c r="CT257" s="36">
        <f t="shared" si="94"/>
        <v>0</v>
      </c>
      <c r="CU257" s="36"/>
      <c r="CV257" s="36"/>
      <c r="CW257" s="36">
        <f t="shared" si="95"/>
        <v>0</v>
      </c>
      <c r="CX257" s="36">
        <f t="shared" si="96"/>
        <v>0</v>
      </c>
      <c r="CY257" s="36"/>
      <c r="CZ257" s="36"/>
      <c r="DA257" s="36">
        <f t="shared" si="97"/>
        <v>0</v>
      </c>
      <c r="DB257" s="36">
        <f t="shared" si="98"/>
        <v>0</v>
      </c>
      <c r="DC257" s="36"/>
      <c r="DD257" s="36"/>
      <c r="DE257" s="36">
        <f t="shared" si="99"/>
        <v>0</v>
      </c>
      <c r="DF257" s="36">
        <f t="shared" si="100"/>
        <v>0</v>
      </c>
      <c r="DG257" s="36"/>
      <c r="DH257" s="36"/>
      <c r="DI257" s="36">
        <f t="shared" si="101"/>
        <v>0</v>
      </c>
      <c r="DJ257" s="36">
        <f t="shared" si="102"/>
        <v>0</v>
      </c>
      <c r="DK257" s="36"/>
      <c r="DL257" s="36"/>
      <c r="DM257" s="36">
        <f t="shared" si="103"/>
        <v>0</v>
      </c>
      <c r="DN257" s="36">
        <f t="shared" si="104"/>
        <v>0</v>
      </c>
      <c r="DO257" s="36"/>
      <c r="DP257" s="36"/>
      <c r="DQ257" s="36">
        <f t="shared" si="105"/>
        <v>0</v>
      </c>
      <c r="DR257" s="36">
        <f t="shared" si="106"/>
        <v>0</v>
      </c>
      <c r="DS257" s="36"/>
      <c r="DT257" s="36"/>
      <c r="DU257" s="36">
        <f t="shared" si="107"/>
        <v>0</v>
      </c>
      <c r="DV257" s="36">
        <f t="shared" si="108"/>
        <v>0</v>
      </c>
      <c r="DW257" s="36"/>
      <c r="DX257" s="36"/>
      <c r="DY257" s="36">
        <f t="shared" si="109"/>
        <v>0</v>
      </c>
      <c r="DZ257" s="36">
        <f t="shared" si="110"/>
        <v>0</v>
      </c>
      <c r="EA257" s="36"/>
      <c r="EB257" s="36"/>
      <c r="EC257" s="36">
        <f t="shared" si="111"/>
        <v>0</v>
      </c>
      <c r="ED257" s="36">
        <f t="shared" si="112"/>
        <v>0</v>
      </c>
      <c r="EE257" s="31">
        <f t="shared" si="114"/>
        <v>571273</v>
      </c>
      <c r="EF257" s="31">
        <v>0</v>
      </c>
      <c r="EG257" s="31">
        <v>0</v>
      </c>
      <c r="EH257" s="57" t="s">
        <v>1534</v>
      </c>
      <c r="EI257" s="45" t="s">
        <v>2067</v>
      </c>
      <c r="EJ257" s="57" t="s">
        <v>2068</v>
      </c>
      <c r="EK257" s="45"/>
      <c r="EL257" s="45"/>
      <c r="EM257" s="45"/>
      <c r="EN257" s="45"/>
      <c r="EO257" s="45"/>
      <c r="EP257" s="45"/>
      <c r="EQ257" s="45"/>
      <c r="ER257" s="45"/>
      <c r="ES257" s="45"/>
    </row>
    <row r="258" spans="1:149" ht="19.5" customHeight="1">
      <c r="A258" s="28"/>
      <c r="B258" s="45" t="s">
        <v>2100</v>
      </c>
      <c r="C258" s="63"/>
      <c r="D258" s="33" t="s">
        <v>2058</v>
      </c>
      <c r="E258" s="63" t="s">
        <v>1926</v>
      </c>
      <c r="F258" s="63" t="s">
        <v>1927</v>
      </c>
      <c r="G258" s="63" t="s">
        <v>1927</v>
      </c>
      <c r="H258" s="63" t="s">
        <v>857</v>
      </c>
      <c r="I258" s="63"/>
      <c r="J258" s="63"/>
      <c r="K258" s="63">
        <v>100</v>
      </c>
      <c r="L258" s="63">
        <v>710000000</v>
      </c>
      <c r="M258" s="63" t="s">
        <v>1750</v>
      </c>
      <c r="N258" s="63" t="s">
        <v>1918</v>
      </c>
      <c r="O258" s="63" t="s">
        <v>359</v>
      </c>
      <c r="P258" s="63" t="s">
        <v>2059</v>
      </c>
      <c r="Q258" s="63" t="s">
        <v>2060</v>
      </c>
      <c r="R258" s="63"/>
      <c r="S258" s="63" t="s">
        <v>1929</v>
      </c>
      <c r="T258" s="63"/>
      <c r="U258" s="63"/>
      <c r="V258" s="63">
        <v>0</v>
      </c>
      <c r="W258" s="63">
        <v>0</v>
      </c>
      <c r="X258" s="63">
        <v>100</v>
      </c>
      <c r="Y258" s="63" t="s">
        <v>1930</v>
      </c>
      <c r="Z258" s="63" t="s">
        <v>888</v>
      </c>
      <c r="AA258" s="43">
        <v>7592</v>
      </c>
      <c r="AB258" s="36">
        <v>1443</v>
      </c>
      <c r="AC258" s="36">
        <f t="shared" si="135"/>
        <v>10955256</v>
      </c>
      <c r="AD258" s="31">
        <f t="shared" si="136"/>
        <v>12269886.72</v>
      </c>
      <c r="AE258" s="43">
        <v>15185</v>
      </c>
      <c r="AF258" s="36">
        <v>1443</v>
      </c>
      <c r="AG258" s="36">
        <f t="shared" si="137"/>
        <v>21911955</v>
      </c>
      <c r="AH258" s="31">
        <f>AG258*1.12</f>
        <v>24541389.6</v>
      </c>
      <c r="AI258" s="43">
        <v>15185</v>
      </c>
      <c r="AJ258" s="36">
        <v>1443</v>
      </c>
      <c r="AK258" s="36">
        <f t="shared" si="138"/>
        <v>21911955</v>
      </c>
      <c r="AL258" s="31">
        <f>AK258*1.12</f>
        <v>24541389.6</v>
      </c>
      <c r="AM258" s="43">
        <v>15185</v>
      </c>
      <c r="AN258" s="36">
        <v>1443</v>
      </c>
      <c r="AO258" s="36">
        <f t="shared" si="139"/>
        <v>21911955</v>
      </c>
      <c r="AP258" s="31">
        <f>AO258*1.12</f>
        <v>24541389.6</v>
      </c>
      <c r="AQ258" s="43">
        <v>15185</v>
      </c>
      <c r="AR258" s="36">
        <v>1443</v>
      </c>
      <c r="AS258" s="36">
        <f t="shared" si="140"/>
        <v>21911955</v>
      </c>
      <c r="AT258" s="31">
        <f>AS258*1.12</f>
        <v>24541389.6</v>
      </c>
      <c r="AU258" s="43">
        <v>15185</v>
      </c>
      <c r="AV258" s="36">
        <v>1443</v>
      </c>
      <c r="AW258" s="36">
        <f aca="true" t="shared" si="141" ref="AW258:AW267">AU258*AV258</f>
        <v>21911955</v>
      </c>
      <c r="AX258" s="31">
        <f t="shared" si="130"/>
        <v>24541389.6</v>
      </c>
      <c r="AY258" s="43">
        <v>15185</v>
      </c>
      <c r="AZ258" s="36">
        <v>1443</v>
      </c>
      <c r="BA258" s="36">
        <f aca="true" t="shared" si="142" ref="BA258:BA267">AY258*AZ258</f>
        <v>21911955</v>
      </c>
      <c r="BB258" s="31">
        <f t="shared" si="131"/>
        <v>24541389.6</v>
      </c>
      <c r="BC258" s="43">
        <v>15185</v>
      </c>
      <c r="BD258" s="36">
        <v>1443</v>
      </c>
      <c r="BE258" s="36">
        <f aca="true" t="shared" si="143" ref="BE258:BE267">BC258*BD258</f>
        <v>21911955</v>
      </c>
      <c r="BF258" s="31">
        <f t="shared" si="132"/>
        <v>24541389.6</v>
      </c>
      <c r="BG258" s="43">
        <v>15185</v>
      </c>
      <c r="BH258" s="36">
        <v>1443</v>
      </c>
      <c r="BI258" s="36">
        <f aca="true" t="shared" si="144" ref="BI258:BI267">BG258*BH258</f>
        <v>21911955</v>
      </c>
      <c r="BJ258" s="31">
        <f t="shared" si="133"/>
        <v>24541389.6</v>
      </c>
      <c r="BK258" s="43">
        <v>15185</v>
      </c>
      <c r="BL258" s="36">
        <v>1443</v>
      </c>
      <c r="BM258" s="36">
        <f aca="true" t="shared" si="145" ref="BM258:BM267">BK258*BL258</f>
        <v>21911955</v>
      </c>
      <c r="BN258" s="31">
        <f t="shared" si="134"/>
        <v>24541389.6</v>
      </c>
      <c r="BO258" s="36"/>
      <c r="BP258" s="36"/>
      <c r="BQ258" s="36">
        <f t="shared" si="79"/>
        <v>0</v>
      </c>
      <c r="BR258" s="36">
        <f t="shared" si="80"/>
        <v>0</v>
      </c>
      <c r="BS258" s="36"/>
      <c r="BT258" s="36"/>
      <c r="BU258" s="36">
        <f t="shared" si="81"/>
        <v>0</v>
      </c>
      <c r="BV258" s="36">
        <f t="shared" si="82"/>
        <v>0</v>
      </c>
      <c r="BW258" s="36"/>
      <c r="BX258" s="36"/>
      <c r="BY258" s="36">
        <f t="shared" si="83"/>
        <v>0</v>
      </c>
      <c r="BZ258" s="36">
        <f t="shared" si="84"/>
        <v>0</v>
      </c>
      <c r="CA258" s="36"/>
      <c r="CB258" s="36"/>
      <c r="CC258" s="36">
        <f t="shared" si="85"/>
        <v>0</v>
      </c>
      <c r="CD258" s="36">
        <f t="shared" si="86"/>
        <v>0</v>
      </c>
      <c r="CE258" s="36"/>
      <c r="CF258" s="36"/>
      <c r="CG258" s="36">
        <f t="shared" si="87"/>
        <v>0</v>
      </c>
      <c r="CH258" s="36">
        <f t="shared" si="88"/>
        <v>0</v>
      </c>
      <c r="CI258" s="36"/>
      <c r="CJ258" s="36"/>
      <c r="CK258" s="36">
        <f t="shared" si="89"/>
        <v>0</v>
      </c>
      <c r="CL258" s="36">
        <f t="shared" si="90"/>
        <v>0</v>
      </c>
      <c r="CM258" s="36"/>
      <c r="CN258" s="36"/>
      <c r="CO258" s="36">
        <f t="shared" si="91"/>
        <v>0</v>
      </c>
      <c r="CP258" s="36">
        <f t="shared" si="92"/>
        <v>0</v>
      </c>
      <c r="CQ258" s="36"/>
      <c r="CR258" s="36"/>
      <c r="CS258" s="36">
        <f t="shared" si="93"/>
        <v>0</v>
      </c>
      <c r="CT258" s="36">
        <f t="shared" si="94"/>
        <v>0</v>
      </c>
      <c r="CU258" s="36"/>
      <c r="CV258" s="36"/>
      <c r="CW258" s="36">
        <f t="shared" si="95"/>
        <v>0</v>
      </c>
      <c r="CX258" s="36">
        <f t="shared" si="96"/>
        <v>0</v>
      </c>
      <c r="CY258" s="36"/>
      <c r="CZ258" s="36"/>
      <c r="DA258" s="36">
        <f t="shared" si="97"/>
        <v>0</v>
      </c>
      <c r="DB258" s="36">
        <f t="shared" si="98"/>
        <v>0</v>
      </c>
      <c r="DC258" s="36"/>
      <c r="DD258" s="36"/>
      <c r="DE258" s="36">
        <f t="shared" si="99"/>
        <v>0</v>
      </c>
      <c r="DF258" s="36">
        <f t="shared" si="100"/>
        <v>0</v>
      </c>
      <c r="DG258" s="36"/>
      <c r="DH258" s="36"/>
      <c r="DI258" s="36">
        <f t="shared" si="101"/>
        <v>0</v>
      </c>
      <c r="DJ258" s="36">
        <f t="shared" si="102"/>
        <v>0</v>
      </c>
      <c r="DK258" s="36"/>
      <c r="DL258" s="36"/>
      <c r="DM258" s="36">
        <f t="shared" si="103"/>
        <v>0</v>
      </c>
      <c r="DN258" s="36">
        <f t="shared" si="104"/>
        <v>0</v>
      </c>
      <c r="DO258" s="36"/>
      <c r="DP258" s="36"/>
      <c r="DQ258" s="36">
        <f t="shared" si="105"/>
        <v>0</v>
      </c>
      <c r="DR258" s="36">
        <f t="shared" si="106"/>
        <v>0</v>
      </c>
      <c r="DS258" s="36"/>
      <c r="DT258" s="36"/>
      <c r="DU258" s="36">
        <f t="shared" si="107"/>
        <v>0</v>
      </c>
      <c r="DV258" s="36">
        <f t="shared" si="108"/>
        <v>0</v>
      </c>
      <c r="DW258" s="36"/>
      <c r="DX258" s="36"/>
      <c r="DY258" s="36">
        <f t="shared" si="109"/>
        <v>0</v>
      </c>
      <c r="DZ258" s="36">
        <f t="shared" si="110"/>
        <v>0</v>
      </c>
      <c r="EA258" s="36"/>
      <c r="EB258" s="36"/>
      <c r="EC258" s="36">
        <f t="shared" si="111"/>
        <v>0</v>
      </c>
      <c r="ED258" s="36">
        <f t="shared" si="112"/>
        <v>0</v>
      </c>
      <c r="EE258" s="31">
        <f t="shared" si="114"/>
        <v>144257</v>
      </c>
      <c r="EF258" s="31">
        <v>0</v>
      </c>
      <c r="EG258" s="31">
        <v>0</v>
      </c>
      <c r="EH258" s="57" t="s">
        <v>1534</v>
      </c>
      <c r="EI258" s="45" t="s">
        <v>2067</v>
      </c>
      <c r="EJ258" s="57" t="s">
        <v>2068</v>
      </c>
      <c r="EK258" s="45"/>
      <c r="EL258" s="45"/>
      <c r="EM258" s="45"/>
      <c r="EN258" s="45"/>
      <c r="EO258" s="45"/>
      <c r="EP258" s="45"/>
      <c r="EQ258" s="45"/>
      <c r="ER258" s="45"/>
      <c r="ES258" s="45"/>
    </row>
    <row r="259" spans="1:149" ht="19.5" customHeight="1">
      <c r="A259" s="28"/>
      <c r="B259" s="45" t="s">
        <v>2100</v>
      </c>
      <c r="C259" s="63"/>
      <c r="D259" s="33" t="s">
        <v>2061</v>
      </c>
      <c r="E259" s="63" t="s">
        <v>1926</v>
      </c>
      <c r="F259" s="63" t="s">
        <v>1927</v>
      </c>
      <c r="G259" s="63" t="s">
        <v>1927</v>
      </c>
      <c r="H259" s="63" t="s">
        <v>857</v>
      </c>
      <c r="I259" s="63"/>
      <c r="J259" s="63"/>
      <c r="K259" s="63">
        <v>100</v>
      </c>
      <c r="L259" s="63">
        <v>710000000</v>
      </c>
      <c r="M259" s="63" t="s">
        <v>1750</v>
      </c>
      <c r="N259" s="63" t="s">
        <v>1918</v>
      </c>
      <c r="O259" s="63" t="s">
        <v>359</v>
      </c>
      <c r="P259" s="63">
        <v>110000000</v>
      </c>
      <c r="Q259" s="63" t="s">
        <v>2062</v>
      </c>
      <c r="R259" s="63"/>
      <c r="S259" s="63" t="s">
        <v>1929</v>
      </c>
      <c r="T259" s="63"/>
      <c r="U259" s="63"/>
      <c r="V259" s="63">
        <v>0</v>
      </c>
      <c r="W259" s="63">
        <v>0</v>
      </c>
      <c r="X259" s="63">
        <v>100</v>
      </c>
      <c r="Y259" s="63" t="s">
        <v>1930</v>
      </c>
      <c r="Z259" s="63" t="s">
        <v>888</v>
      </c>
      <c r="AA259" s="43">
        <v>143</v>
      </c>
      <c r="AB259" s="36">
        <v>1443</v>
      </c>
      <c r="AC259" s="36">
        <f t="shared" si="135"/>
        <v>206349</v>
      </c>
      <c r="AD259" s="31">
        <f t="shared" si="136"/>
        <v>231110.88000000003</v>
      </c>
      <c r="AE259" s="43">
        <v>286</v>
      </c>
      <c r="AF259" s="36">
        <v>1443</v>
      </c>
      <c r="AG259" s="36">
        <f t="shared" si="137"/>
        <v>412698</v>
      </c>
      <c r="AH259" s="31">
        <f>AG259*1.12</f>
        <v>462221.76000000007</v>
      </c>
      <c r="AI259" s="43">
        <v>286</v>
      </c>
      <c r="AJ259" s="36">
        <v>1443</v>
      </c>
      <c r="AK259" s="36">
        <f t="shared" si="138"/>
        <v>412698</v>
      </c>
      <c r="AL259" s="31">
        <f>AK259*1.12</f>
        <v>462221.76000000007</v>
      </c>
      <c r="AM259" s="43">
        <v>286</v>
      </c>
      <c r="AN259" s="36">
        <v>1443</v>
      </c>
      <c r="AO259" s="36">
        <f t="shared" si="139"/>
        <v>412698</v>
      </c>
      <c r="AP259" s="31">
        <f>AO259*1.12</f>
        <v>462221.76000000007</v>
      </c>
      <c r="AQ259" s="43">
        <v>286</v>
      </c>
      <c r="AR259" s="36">
        <v>1443</v>
      </c>
      <c r="AS259" s="36">
        <f t="shared" si="140"/>
        <v>412698</v>
      </c>
      <c r="AT259" s="31">
        <f>AS259*1.12</f>
        <v>462221.76000000007</v>
      </c>
      <c r="AU259" s="43">
        <v>286</v>
      </c>
      <c r="AV259" s="36">
        <v>1443</v>
      </c>
      <c r="AW259" s="36">
        <f t="shared" si="141"/>
        <v>412698</v>
      </c>
      <c r="AX259" s="31">
        <f aca="true" t="shared" si="146" ref="AX259:AX264">AW259*1.12</f>
        <v>462221.76000000007</v>
      </c>
      <c r="AY259" s="43">
        <v>286</v>
      </c>
      <c r="AZ259" s="36">
        <v>1443</v>
      </c>
      <c r="BA259" s="36">
        <f t="shared" si="142"/>
        <v>412698</v>
      </c>
      <c r="BB259" s="31">
        <f aca="true" t="shared" si="147" ref="BB259:BB264">BA259*1.12</f>
        <v>462221.76000000007</v>
      </c>
      <c r="BC259" s="43">
        <v>286</v>
      </c>
      <c r="BD259" s="36">
        <v>1443</v>
      </c>
      <c r="BE259" s="36">
        <f t="shared" si="143"/>
        <v>412698</v>
      </c>
      <c r="BF259" s="31">
        <f aca="true" t="shared" si="148" ref="BF259:BF264">BE259*1.12</f>
        <v>462221.76000000007</v>
      </c>
      <c r="BG259" s="43">
        <v>286</v>
      </c>
      <c r="BH259" s="36">
        <v>1443</v>
      </c>
      <c r="BI259" s="36">
        <f t="shared" si="144"/>
        <v>412698</v>
      </c>
      <c r="BJ259" s="31">
        <f aca="true" t="shared" si="149" ref="BJ259:BJ264">BI259*1.12</f>
        <v>462221.76000000007</v>
      </c>
      <c r="BK259" s="43">
        <v>286</v>
      </c>
      <c r="BL259" s="36">
        <v>1443</v>
      </c>
      <c r="BM259" s="36">
        <f t="shared" si="145"/>
        <v>412698</v>
      </c>
      <c r="BN259" s="31">
        <f aca="true" t="shared" si="150" ref="BN259:BN264">BM259*1.12</f>
        <v>462221.76000000007</v>
      </c>
      <c r="BO259" s="36"/>
      <c r="BP259" s="36"/>
      <c r="BQ259" s="36">
        <f aca="true" t="shared" si="151" ref="BQ259:BQ267">BO259*BP259</f>
        <v>0</v>
      </c>
      <c r="BR259" s="36">
        <f aca="true" t="shared" si="152" ref="BR259:BR267">IF(AT259="С НДС",BQ259*1.12,BQ259)</f>
        <v>0</v>
      </c>
      <c r="BS259" s="36"/>
      <c r="BT259" s="36"/>
      <c r="BU259" s="36">
        <f aca="true" t="shared" si="153" ref="BU259:BU267">BS259*BT259</f>
        <v>0</v>
      </c>
      <c r="BV259" s="36">
        <f aca="true" t="shared" si="154" ref="BV259:BV267">IF(AX259="С НДС",BU259*1.12,BU259)</f>
        <v>0</v>
      </c>
      <c r="BW259" s="36"/>
      <c r="BX259" s="36"/>
      <c r="BY259" s="36">
        <f aca="true" t="shared" si="155" ref="BY259:BY267">BW259*BX259</f>
        <v>0</v>
      </c>
      <c r="BZ259" s="36">
        <f aca="true" t="shared" si="156" ref="BZ259:BZ267">IF(BB259="С НДС",BY259*1.12,BY259)</f>
        <v>0</v>
      </c>
      <c r="CA259" s="36"/>
      <c r="CB259" s="36"/>
      <c r="CC259" s="36">
        <f aca="true" t="shared" si="157" ref="CC259:CC267">CA259*CB259</f>
        <v>0</v>
      </c>
      <c r="CD259" s="36">
        <f aca="true" t="shared" si="158" ref="CD259:CD267">IF(BF259="С НДС",CC259*1.12,CC259)</f>
        <v>0</v>
      </c>
      <c r="CE259" s="36"/>
      <c r="CF259" s="36"/>
      <c r="CG259" s="36">
        <f aca="true" t="shared" si="159" ref="CG259:CG267">CE259*CF259</f>
        <v>0</v>
      </c>
      <c r="CH259" s="36">
        <f aca="true" t="shared" si="160" ref="CH259:CH267">IF(BJ259="С НДС",CG259*1.12,CG259)</f>
        <v>0</v>
      </c>
      <c r="CI259" s="36"/>
      <c r="CJ259" s="36"/>
      <c r="CK259" s="36">
        <f aca="true" t="shared" si="161" ref="CK259:CK267">CI259*CJ259</f>
        <v>0</v>
      </c>
      <c r="CL259" s="36">
        <f aca="true" t="shared" si="162" ref="CL259:CL267">IF(BN259="С НДС",CK259*1.12,CK259)</f>
        <v>0</v>
      </c>
      <c r="CM259" s="36"/>
      <c r="CN259" s="36"/>
      <c r="CO259" s="36">
        <f aca="true" t="shared" si="163" ref="CO259:CO267">CM259*CN259</f>
        <v>0</v>
      </c>
      <c r="CP259" s="36">
        <f aca="true" t="shared" si="164" ref="CP259:CP267">IF(BR259="С НДС",CO259*1.12,CO259)</f>
        <v>0</v>
      </c>
      <c r="CQ259" s="36"/>
      <c r="CR259" s="36"/>
      <c r="CS259" s="36">
        <f aca="true" t="shared" si="165" ref="CS259:CS267">CQ259*CR259</f>
        <v>0</v>
      </c>
      <c r="CT259" s="36">
        <f aca="true" t="shared" si="166" ref="CT259:CT267">IF(BV259="С НДС",CS259*1.12,CS259)</f>
        <v>0</v>
      </c>
      <c r="CU259" s="36"/>
      <c r="CV259" s="36"/>
      <c r="CW259" s="36">
        <f aca="true" t="shared" si="167" ref="CW259:CW267">CU259*CV259</f>
        <v>0</v>
      </c>
      <c r="CX259" s="36">
        <f aca="true" t="shared" si="168" ref="CX259:CX267">IF(BZ259="С НДС",CW259*1.12,CW259)</f>
        <v>0</v>
      </c>
      <c r="CY259" s="36"/>
      <c r="CZ259" s="36"/>
      <c r="DA259" s="36">
        <f aca="true" t="shared" si="169" ref="DA259:DA267">CY259*CZ259</f>
        <v>0</v>
      </c>
      <c r="DB259" s="36">
        <f aca="true" t="shared" si="170" ref="DB259:DB267">IF(CD259="С НДС",DA259*1.12,DA259)</f>
        <v>0</v>
      </c>
      <c r="DC259" s="36"/>
      <c r="DD259" s="36"/>
      <c r="DE259" s="36">
        <f aca="true" t="shared" si="171" ref="DE259:DE267">DC259*DD259</f>
        <v>0</v>
      </c>
      <c r="DF259" s="36">
        <f aca="true" t="shared" si="172" ref="DF259:DF267">IF(CH259="С НДС",DE259*1.12,DE259)</f>
        <v>0</v>
      </c>
      <c r="DG259" s="36"/>
      <c r="DH259" s="36"/>
      <c r="DI259" s="36">
        <f aca="true" t="shared" si="173" ref="DI259:DI267">DG259*DH259</f>
        <v>0</v>
      </c>
      <c r="DJ259" s="36">
        <f aca="true" t="shared" si="174" ref="DJ259:DJ267">IF(CL259="С НДС",DI259*1.12,DI259)</f>
        <v>0</v>
      </c>
      <c r="DK259" s="36"/>
      <c r="DL259" s="36"/>
      <c r="DM259" s="36">
        <f aca="true" t="shared" si="175" ref="DM259:DM267">DK259*DL259</f>
        <v>0</v>
      </c>
      <c r="DN259" s="36">
        <f aca="true" t="shared" si="176" ref="DN259:DN267">IF(CP259="С НДС",DM259*1.12,DM259)</f>
        <v>0</v>
      </c>
      <c r="DO259" s="36"/>
      <c r="DP259" s="36"/>
      <c r="DQ259" s="36">
        <f aca="true" t="shared" si="177" ref="DQ259:DQ267">DO259*DP259</f>
        <v>0</v>
      </c>
      <c r="DR259" s="36">
        <f aca="true" t="shared" si="178" ref="DR259:DR267">IF(CT259="С НДС",DQ259*1.12,DQ259)</f>
        <v>0</v>
      </c>
      <c r="DS259" s="36"/>
      <c r="DT259" s="36"/>
      <c r="DU259" s="36">
        <f aca="true" t="shared" si="179" ref="DU259:DU267">DS259*DT259</f>
        <v>0</v>
      </c>
      <c r="DV259" s="36">
        <f aca="true" t="shared" si="180" ref="DV259:DV267">IF(CX259="С НДС",DU259*1.12,DU259)</f>
        <v>0</v>
      </c>
      <c r="DW259" s="36"/>
      <c r="DX259" s="36"/>
      <c r="DY259" s="36">
        <f aca="true" t="shared" si="181" ref="DY259:DY267">DW259*DX259</f>
        <v>0</v>
      </c>
      <c r="DZ259" s="36">
        <f aca="true" t="shared" si="182" ref="DZ259:DZ267">IF(DB259="С НДС",DY259*1.12,DY259)</f>
        <v>0</v>
      </c>
      <c r="EA259" s="36"/>
      <c r="EB259" s="36"/>
      <c r="EC259" s="36">
        <f aca="true" t="shared" si="183" ref="EC259:EC267">EA259*EB259</f>
        <v>0</v>
      </c>
      <c r="ED259" s="36">
        <f aca="true" t="shared" si="184" ref="ED259:ED267">IF(DF259="С НДС",EC259*1.12,EC259)</f>
        <v>0</v>
      </c>
      <c r="EE259" s="31">
        <f t="shared" si="114"/>
        <v>2717</v>
      </c>
      <c r="EF259" s="31">
        <v>0</v>
      </c>
      <c r="EG259" s="31">
        <v>0</v>
      </c>
      <c r="EH259" s="57" t="s">
        <v>1534</v>
      </c>
      <c r="EI259" s="45" t="s">
        <v>2067</v>
      </c>
      <c r="EJ259" s="57" t="s">
        <v>2068</v>
      </c>
      <c r="EK259" s="45"/>
      <c r="EL259" s="45"/>
      <c r="EM259" s="45"/>
      <c r="EN259" s="45"/>
      <c r="EO259" s="45"/>
      <c r="EP259" s="45"/>
      <c r="EQ259" s="45"/>
      <c r="ER259" s="45"/>
      <c r="ES259" s="45"/>
    </row>
    <row r="260" spans="1:149" ht="19.5" customHeight="1">
      <c r="A260" s="28"/>
      <c r="B260" s="45" t="s">
        <v>2100</v>
      </c>
      <c r="C260" s="63"/>
      <c r="D260" s="33" t="s">
        <v>2063</v>
      </c>
      <c r="E260" s="63" t="s">
        <v>1926</v>
      </c>
      <c r="F260" s="63" t="s">
        <v>1927</v>
      </c>
      <c r="G260" s="63" t="s">
        <v>1927</v>
      </c>
      <c r="H260" s="63" t="s">
        <v>857</v>
      </c>
      <c r="I260" s="63"/>
      <c r="J260" s="63"/>
      <c r="K260" s="63">
        <v>100</v>
      </c>
      <c r="L260" s="63">
        <v>710000000</v>
      </c>
      <c r="M260" s="63" t="s">
        <v>1750</v>
      </c>
      <c r="N260" s="63" t="s">
        <v>1918</v>
      </c>
      <c r="O260" s="63" t="s">
        <v>359</v>
      </c>
      <c r="P260" s="63">
        <v>390000000</v>
      </c>
      <c r="Q260" s="63" t="s">
        <v>2064</v>
      </c>
      <c r="R260" s="63"/>
      <c r="S260" s="63" t="s">
        <v>1929</v>
      </c>
      <c r="T260" s="63"/>
      <c r="U260" s="63"/>
      <c r="V260" s="63">
        <v>0</v>
      </c>
      <c r="W260" s="63">
        <v>0</v>
      </c>
      <c r="X260" s="63">
        <v>100</v>
      </c>
      <c r="Y260" s="63" t="s">
        <v>1930</v>
      </c>
      <c r="Z260" s="63" t="s">
        <v>888</v>
      </c>
      <c r="AA260" s="36">
        <v>1350</v>
      </c>
      <c r="AB260" s="36">
        <v>1443</v>
      </c>
      <c r="AC260" s="36">
        <f t="shared" si="135"/>
        <v>1948050</v>
      </c>
      <c r="AD260" s="31">
        <f t="shared" si="136"/>
        <v>2181816</v>
      </c>
      <c r="AE260" s="36">
        <v>2700</v>
      </c>
      <c r="AF260" s="36">
        <v>1443</v>
      </c>
      <c r="AG260" s="36">
        <f t="shared" si="137"/>
        <v>3896100</v>
      </c>
      <c r="AH260" s="31">
        <f>AG260*1.12</f>
        <v>4363632</v>
      </c>
      <c r="AI260" s="36">
        <v>2700</v>
      </c>
      <c r="AJ260" s="36">
        <v>1443</v>
      </c>
      <c r="AK260" s="36">
        <f t="shared" si="138"/>
        <v>3896100</v>
      </c>
      <c r="AL260" s="31">
        <f>AK260*1.12</f>
        <v>4363632</v>
      </c>
      <c r="AM260" s="36">
        <v>2700</v>
      </c>
      <c r="AN260" s="36">
        <v>1443</v>
      </c>
      <c r="AO260" s="36">
        <f t="shared" si="139"/>
        <v>3896100</v>
      </c>
      <c r="AP260" s="31">
        <f>AO260*1.12</f>
        <v>4363632</v>
      </c>
      <c r="AQ260" s="36">
        <v>2700</v>
      </c>
      <c r="AR260" s="36">
        <v>1443</v>
      </c>
      <c r="AS260" s="36">
        <f t="shared" si="140"/>
        <v>3896100</v>
      </c>
      <c r="AT260" s="31">
        <f>AS260*1.12</f>
        <v>4363632</v>
      </c>
      <c r="AU260" s="36">
        <v>2700</v>
      </c>
      <c r="AV260" s="36">
        <v>1443</v>
      </c>
      <c r="AW260" s="36">
        <f t="shared" si="141"/>
        <v>3896100</v>
      </c>
      <c r="AX260" s="31">
        <f t="shared" si="146"/>
        <v>4363632</v>
      </c>
      <c r="AY260" s="36">
        <v>2700</v>
      </c>
      <c r="AZ260" s="36">
        <v>1443</v>
      </c>
      <c r="BA260" s="36">
        <f t="shared" si="142"/>
        <v>3896100</v>
      </c>
      <c r="BB260" s="31">
        <f t="shared" si="147"/>
        <v>4363632</v>
      </c>
      <c r="BC260" s="36">
        <v>2700</v>
      </c>
      <c r="BD260" s="36">
        <v>1443</v>
      </c>
      <c r="BE260" s="36">
        <f t="shared" si="143"/>
        <v>3896100</v>
      </c>
      <c r="BF260" s="31">
        <f t="shared" si="148"/>
        <v>4363632</v>
      </c>
      <c r="BG260" s="36">
        <v>2700</v>
      </c>
      <c r="BH260" s="36">
        <v>1443</v>
      </c>
      <c r="BI260" s="36">
        <f t="shared" si="144"/>
        <v>3896100</v>
      </c>
      <c r="BJ260" s="31">
        <f t="shared" si="149"/>
        <v>4363632</v>
      </c>
      <c r="BK260" s="36">
        <v>2700</v>
      </c>
      <c r="BL260" s="36">
        <v>1443</v>
      </c>
      <c r="BM260" s="36">
        <f t="shared" si="145"/>
        <v>3896100</v>
      </c>
      <c r="BN260" s="31">
        <f t="shared" si="150"/>
        <v>4363632</v>
      </c>
      <c r="BO260" s="36"/>
      <c r="BP260" s="36"/>
      <c r="BQ260" s="36">
        <f t="shared" si="151"/>
        <v>0</v>
      </c>
      <c r="BR260" s="36">
        <f t="shared" si="152"/>
        <v>0</v>
      </c>
      <c r="BS260" s="36"/>
      <c r="BT260" s="36"/>
      <c r="BU260" s="36">
        <f t="shared" si="153"/>
        <v>0</v>
      </c>
      <c r="BV260" s="36">
        <f t="shared" si="154"/>
        <v>0</v>
      </c>
      <c r="BW260" s="36"/>
      <c r="BX260" s="36"/>
      <c r="BY260" s="36">
        <f t="shared" si="155"/>
        <v>0</v>
      </c>
      <c r="BZ260" s="36">
        <f t="shared" si="156"/>
        <v>0</v>
      </c>
      <c r="CA260" s="36"/>
      <c r="CB260" s="36"/>
      <c r="CC260" s="36">
        <f t="shared" si="157"/>
        <v>0</v>
      </c>
      <c r="CD260" s="36">
        <f t="shared" si="158"/>
        <v>0</v>
      </c>
      <c r="CE260" s="36"/>
      <c r="CF260" s="36"/>
      <c r="CG260" s="36">
        <f t="shared" si="159"/>
        <v>0</v>
      </c>
      <c r="CH260" s="36">
        <f t="shared" si="160"/>
        <v>0</v>
      </c>
      <c r="CI260" s="36"/>
      <c r="CJ260" s="36"/>
      <c r="CK260" s="36">
        <f t="shared" si="161"/>
        <v>0</v>
      </c>
      <c r="CL260" s="36">
        <f t="shared" si="162"/>
        <v>0</v>
      </c>
      <c r="CM260" s="36"/>
      <c r="CN260" s="36"/>
      <c r="CO260" s="36">
        <f t="shared" si="163"/>
        <v>0</v>
      </c>
      <c r="CP260" s="36">
        <f t="shared" si="164"/>
        <v>0</v>
      </c>
      <c r="CQ260" s="36"/>
      <c r="CR260" s="36"/>
      <c r="CS260" s="36">
        <f t="shared" si="165"/>
        <v>0</v>
      </c>
      <c r="CT260" s="36">
        <f t="shared" si="166"/>
        <v>0</v>
      </c>
      <c r="CU260" s="36"/>
      <c r="CV260" s="36"/>
      <c r="CW260" s="36">
        <f t="shared" si="167"/>
        <v>0</v>
      </c>
      <c r="CX260" s="36">
        <f t="shared" si="168"/>
        <v>0</v>
      </c>
      <c r="CY260" s="36"/>
      <c r="CZ260" s="36"/>
      <c r="DA260" s="36">
        <f t="shared" si="169"/>
        <v>0</v>
      </c>
      <c r="DB260" s="36">
        <f t="shared" si="170"/>
        <v>0</v>
      </c>
      <c r="DC260" s="36"/>
      <c r="DD260" s="36"/>
      <c r="DE260" s="36">
        <f t="shared" si="171"/>
        <v>0</v>
      </c>
      <c r="DF260" s="36">
        <f t="shared" si="172"/>
        <v>0</v>
      </c>
      <c r="DG260" s="36"/>
      <c r="DH260" s="36"/>
      <c r="DI260" s="36">
        <f t="shared" si="173"/>
        <v>0</v>
      </c>
      <c r="DJ260" s="36">
        <f t="shared" si="174"/>
        <v>0</v>
      </c>
      <c r="DK260" s="36"/>
      <c r="DL260" s="36"/>
      <c r="DM260" s="36">
        <f t="shared" si="175"/>
        <v>0</v>
      </c>
      <c r="DN260" s="36">
        <f t="shared" si="176"/>
        <v>0</v>
      </c>
      <c r="DO260" s="36"/>
      <c r="DP260" s="36"/>
      <c r="DQ260" s="36">
        <f t="shared" si="177"/>
        <v>0</v>
      </c>
      <c r="DR260" s="36">
        <f t="shared" si="178"/>
        <v>0</v>
      </c>
      <c r="DS260" s="36"/>
      <c r="DT260" s="36"/>
      <c r="DU260" s="36">
        <f t="shared" si="179"/>
        <v>0</v>
      </c>
      <c r="DV260" s="36">
        <f t="shared" si="180"/>
        <v>0</v>
      </c>
      <c r="DW260" s="36"/>
      <c r="DX260" s="36"/>
      <c r="DY260" s="36">
        <f t="shared" si="181"/>
        <v>0</v>
      </c>
      <c r="DZ260" s="36">
        <f t="shared" si="182"/>
        <v>0</v>
      </c>
      <c r="EA260" s="36"/>
      <c r="EB260" s="36"/>
      <c r="EC260" s="36">
        <f t="shared" si="183"/>
        <v>0</v>
      </c>
      <c r="ED260" s="36">
        <f t="shared" si="184"/>
        <v>0</v>
      </c>
      <c r="EE260" s="31">
        <f t="shared" si="114"/>
        <v>25650</v>
      </c>
      <c r="EF260" s="31">
        <v>0</v>
      </c>
      <c r="EG260" s="31">
        <v>0</v>
      </c>
      <c r="EH260" s="57" t="s">
        <v>1534</v>
      </c>
      <c r="EI260" s="45" t="s">
        <v>2067</v>
      </c>
      <c r="EJ260" s="57" t="s">
        <v>2068</v>
      </c>
      <c r="EK260" s="45"/>
      <c r="EL260" s="45"/>
      <c r="EM260" s="45"/>
      <c r="EN260" s="45"/>
      <c r="EO260" s="45"/>
      <c r="EP260" s="45"/>
      <c r="EQ260" s="45"/>
      <c r="ER260" s="45"/>
      <c r="ES260" s="45"/>
    </row>
    <row r="261" spans="1:149" ht="19.5" customHeight="1">
      <c r="A261" s="28"/>
      <c r="B261" s="45" t="s">
        <v>2100</v>
      </c>
      <c r="C261" s="63"/>
      <c r="D261" s="61" t="s">
        <v>2065</v>
      </c>
      <c r="E261" s="63" t="s">
        <v>1926</v>
      </c>
      <c r="F261" s="63" t="s">
        <v>1927</v>
      </c>
      <c r="G261" s="63" t="s">
        <v>1927</v>
      </c>
      <c r="H261" s="63" t="s">
        <v>857</v>
      </c>
      <c r="I261" s="63"/>
      <c r="J261" s="63"/>
      <c r="K261" s="63">
        <v>100</v>
      </c>
      <c r="L261" s="63">
        <v>710000000</v>
      </c>
      <c r="M261" s="63" t="s">
        <v>1750</v>
      </c>
      <c r="N261" s="63" t="s">
        <v>1918</v>
      </c>
      <c r="O261" s="63" t="s">
        <v>359</v>
      </c>
      <c r="P261" s="63">
        <v>590000000</v>
      </c>
      <c r="Q261" s="63" t="s">
        <v>2066</v>
      </c>
      <c r="R261" s="63"/>
      <c r="S261" s="63" t="s">
        <v>1929</v>
      </c>
      <c r="T261" s="63"/>
      <c r="U261" s="63"/>
      <c r="V261" s="63">
        <v>0</v>
      </c>
      <c r="W261" s="63">
        <v>0</v>
      </c>
      <c r="X261" s="63">
        <v>100</v>
      </c>
      <c r="Y261" s="63" t="s">
        <v>1930</v>
      </c>
      <c r="Z261" s="63" t="s">
        <v>888</v>
      </c>
      <c r="AA261" s="46">
        <v>7500</v>
      </c>
      <c r="AB261" s="36">
        <v>1443</v>
      </c>
      <c r="AC261" s="36">
        <f t="shared" si="135"/>
        <v>10822500</v>
      </c>
      <c r="AD261" s="31">
        <f t="shared" si="136"/>
        <v>12121200.000000002</v>
      </c>
      <c r="AE261" s="46">
        <v>15000</v>
      </c>
      <c r="AF261" s="36">
        <v>1443</v>
      </c>
      <c r="AG261" s="36">
        <f t="shared" si="137"/>
        <v>21645000</v>
      </c>
      <c r="AH261" s="31">
        <f>AG261*1.12</f>
        <v>24242400.000000004</v>
      </c>
      <c r="AI261" s="46">
        <v>15000</v>
      </c>
      <c r="AJ261" s="36">
        <v>1443</v>
      </c>
      <c r="AK261" s="36">
        <f t="shared" si="138"/>
        <v>21645000</v>
      </c>
      <c r="AL261" s="31">
        <f>AK261*1.12</f>
        <v>24242400.000000004</v>
      </c>
      <c r="AM261" s="46">
        <v>15000</v>
      </c>
      <c r="AN261" s="36">
        <v>1443</v>
      </c>
      <c r="AO261" s="36">
        <f t="shared" si="139"/>
        <v>21645000</v>
      </c>
      <c r="AP261" s="31">
        <f>AO261*1.12</f>
        <v>24242400.000000004</v>
      </c>
      <c r="AQ261" s="46">
        <v>15000</v>
      </c>
      <c r="AR261" s="36">
        <v>1443</v>
      </c>
      <c r="AS261" s="36">
        <f t="shared" si="140"/>
        <v>21645000</v>
      </c>
      <c r="AT261" s="31">
        <f>AS261*1.12</f>
        <v>24242400.000000004</v>
      </c>
      <c r="AU261" s="46">
        <v>15000</v>
      </c>
      <c r="AV261" s="36">
        <v>1443</v>
      </c>
      <c r="AW261" s="36">
        <f t="shared" si="141"/>
        <v>21645000</v>
      </c>
      <c r="AX261" s="31">
        <f t="shared" si="146"/>
        <v>24242400.000000004</v>
      </c>
      <c r="AY261" s="46">
        <v>15000</v>
      </c>
      <c r="AZ261" s="36">
        <v>1443</v>
      </c>
      <c r="BA261" s="36">
        <f t="shared" si="142"/>
        <v>21645000</v>
      </c>
      <c r="BB261" s="31">
        <f t="shared" si="147"/>
        <v>24242400.000000004</v>
      </c>
      <c r="BC261" s="46">
        <v>15000</v>
      </c>
      <c r="BD261" s="36">
        <v>1443</v>
      </c>
      <c r="BE261" s="36">
        <f t="shared" si="143"/>
        <v>21645000</v>
      </c>
      <c r="BF261" s="31">
        <f t="shared" si="148"/>
        <v>24242400.000000004</v>
      </c>
      <c r="BG261" s="46">
        <v>15000</v>
      </c>
      <c r="BH261" s="36">
        <v>1443</v>
      </c>
      <c r="BI261" s="36">
        <f t="shared" si="144"/>
        <v>21645000</v>
      </c>
      <c r="BJ261" s="31">
        <f t="shared" si="149"/>
        <v>24242400.000000004</v>
      </c>
      <c r="BK261" s="46">
        <v>15000</v>
      </c>
      <c r="BL261" s="36">
        <v>1443</v>
      </c>
      <c r="BM261" s="36">
        <f t="shared" si="145"/>
        <v>21645000</v>
      </c>
      <c r="BN261" s="31">
        <f t="shared" si="150"/>
        <v>24242400.000000004</v>
      </c>
      <c r="BO261" s="36"/>
      <c r="BP261" s="36"/>
      <c r="BQ261" s="36">
        <f t="shared" si="151"/>
        <v>0</v>
      </c>
      <c r="BR261" s="36">
        <f t="shared" si="152"/>
        <v>0</v>
      </c>
      <c r="BS261" s="36"/>
      <c r="BT261" s="36"/>
      <c r="BU261" s="36">
        <f t="shared" si="153"/>
        <v>0</v>
      </c>
      <c r="BV261" s="36">
        <f t="shared" si="154"/>
        <v>0</v>
      </c>
      <c r="BW261" s="36"/>
      <c r="BX261" s="36"/>
      <c r="BY261" s="36">
        <f t="shared" si="155"/>
        <v>0</v>
      </c>
      <c r="BZ261" s="36">
        <f t="shared" si="156"/>
        <v>0</v>
      </c>
      <c r="CA261" s="36"/>
      <c r="CB261" s="36"/>
      <c r="CC261" s="36">
        <f t="shared" si="157"/>
        <v>0</v>
      </c>
      <c r="CD261" s="36">
        <f t="shared" si="158"/>
        <v>0</v>
      </c>
      <c r="CE261" s="36"/>
      <c r="CF261" s="36"/>
      <c r="CG261" s="36">
        <f t="shared" si="159"/>
        <v>0</v>
      </c>
      <c r="CH261" s="36">
        <f t="shared" si="160"/>
        <v>0</v>
      </c>
      <c r="CI261" s="36"/>
      <c r="CJ261" s="36"/>
      <c r="CK261" s="36">
        <f t="shared" si="161"/>
        <v>0</v>
      </c>
      <c r="CL261" s="36">
        <f t="shared" si="162"/>
        <v>0</v>
      </c>
      <c r="CM261" s="36"/>
      <c r="CN261" s="36"/>
      <c r="CO261" s="36">
        <f t="shared" si="163"/>
        <v>0</v>
      </c>
      <c r="CP261" s="36">
        <f t="shared" si="164"/>
        <v>0</v>
      </c>
      <c r="CQ261" s="36"/>
      <c r="CR261" s="36"/>
      <c r="CS261" s="36">
        <f t="shared" si="165"/>
        <v>0</v>
      </c>
      <c r="CT261" s="36">
        <f t="shared" si="166"/>
        <v>0</v>
      </c>
      <c r="CU261" s="36"/>
      <c r="CV261" s="36"/>
      <c r="CW261" s="36">
        <f t="shared" si="167"/>
        <v>0</v>
      </c>
      <c r="CX261" s="36">
        <f t="shared" si="168"/>
        <v>0</v>
      </c>
      <c r="CY261" s="36"/>
      <c r="CZ261" s="36"/>
      <c r="DA261" s="36">
        <f t="shared" si="169"/>
        <v>0</v>
      </c>
      <c r="DB261" s="36">
        <f t="shared" si="170"/>
        <v>0</v>
      </c>
      <c r="DC261" s="36"/>
      <c r="DD261" s="36"/>
      <c r="DE261" s="36">
        <f t="shared" si="171"/>
        <v>0</v>
      </c>
      <c r="DF261" s="36">
        <f t="shared" si="172"/>
        <v>0</v>
      </c>
      <c r="DG261" s="36"/>
      <c r="DH261" s="36"/>
      <c r="DI261" s="36">
        <f t="shared" si="173"/>
        <v>0</v>
      </c>
      <c r="DJ261" s="36">
        <f t="shared" si="174"/>
        <v>0</v>
      </c>
      <c r="DK261" s="36"/>
      <c r="DL261" s="36"/>
      <c r="DM261" s="36">
        <f t="shared" si="175"/>
        <v>0</v>
      </c>
      <c r="DN261" s="36">
        <f t="shared" si="176"/>
        <v>0</v>
      </c>
      <c r="DO261" s="36"/>
      <c r="DP261" s="36"/>
      <c r="DQ261" s="36">
        <f t="shared" si="177"/>
        <v>0</v>
      </c>
      <c r="DR261" s="36">
        <f t="shared" si="178"/>
        <v>0</v>
      </c>
      <c r="DS261" s="36"/>
      <c r="DT261" s="36"/>
      <c r="DU261" s="36">
        <f t="shared" si="179"/>
        <v>0</v>
      </c>
      <c r="DV261" s="36">
        <f t="shared" si="180"/>
        <v>0</v>
      </c>
      <c r="DW261" s="36"/>
      <c r="DX261" s="36"/>
      <c r="DY261" s="36">
        <f t="shared" si="181"/>
        <v>0</v>
      </c>
      <c r="DZ261" s="36">
        <f t="shared" si="182"/>
        <v>0</v>
      </c>
      <c r="EA261" s="36"/>
      <c r="EB261" s="36"/>
      <c r="EC261" s="36">
        <f t="shared" si="183"/>
        <v>0</v>
      </c>
      <c r="ED261" s="36">
        <f t="shared" si="184"/>
        <v>0</v>
      </c>
      <c r="EE261" s="31">
        <f t="shared" si="114"/>
        <v>142500</v>
      </c>
      <c r="EF261" s="31">
        <v>0</v>
      </c>
      <c r="EG261" s="31">
        <v>0</v>
      </c>
      <c r="EH261" s="57" t="s">
        <v>1534</v>
      </c>
      <c r="EI261" s="45" t="s">
        <v>2067</v>
      </c>
      <c r="EJ261" s="57" t="s">
        <v>2068</v>
      </c>
      <c r="EK261" s="45"/>
      <c r="EL261" s="45"/>
      <c r="EM261" s="45"/>
      <c r="EN261" s="45"/>
      <c r="EO261" s="45"/>
      <c r="EP261" s="45"/>
      <c r="EQ261" s="45"/>
      <c r="ER261" s="45"/>
      <c r="ES261" s="45"/>
    </row>
    <row r="262" spans="1:149" ht="19.5" customHeight="1">
      <c r="A262" s="28"/>
      <c r="B262" s="28" t="s">
        <v>1593</v>
      </c>
      <c r="C262" s="28"/>
      <c r="D262" s="38" t="s">
        <v>2104</v>
      </c>
      <c r="E262" s="63" t="s">
        <v>2105</v>
      </c>
      <c r="F262" s="63" t="s">
        <v>2106</v>
      </c>
      <c r="G262" s="63" t="s">
        <v>2107</v>
      </c>
      <c r="H262" s="63" t="s">
        <v>857</v>
      </c>
      <c r="I262" s="63"/>
      <c r="J262" s="63"/>
      <c r="K262" s="63" t="s">
        <v>1660</v>
      </c>
      <c r="L262" s="63">
        <v>710000000</v>
      </c>
      <c r="M262" s="63" t="s">
        <v>1533</v>
      </c>
      <c r="N262" s="63" t="s">
        <v>2108</v>
      </c>
      <c r="O262" s="63" t="s">
        <v>359</v>
      </c>
      <c r="P262" s="63">
        <v>710000000</v>
      </c>
      <c r="Q262" s="63" t="s">
        <v>2109</v>
      </c>
      <c r="R262" s="63"/>
      <c r="S262" s="63" t="s">
        <v>2110</v>
      </c>
      <c r="T262" s="63"/>
      <c r="U262" s="63"/>
      <c r="V262" s="63">
        <v>0</v>
      </c>
      <c r="W262" s="63">
        <v>0</v>
      </c>
      <c r="X262" s="63">
        <v>100</v>
      </c>
      <c r="Y262" s="63" t="s">
        <v>1773</v>
      </c>
      <c r="Z262" s="63" t="s">
        <v>888</v>
      </c>
      <c r="AA262" s="46">
        <v>1</v>
      </c>
      <c r="AB262" s="36">
        <v>8750000</v>
      </c>
      <c r="AC262" s="36">
        <v>8750000</v>
      </c>
      <c r="AD262" s="31">
        <v>9800000.000000002</v>
      </c>
      <c r="AE262" s="46">
        <v>1</v>
      </c>
      <c r="AF262" s="36">
        <v>35000000</v>
      </c>
      <c r="AG262" s="36">
        <v>35000000</v>
      </c>
      <c r="AH262" s="31">
        <v>39200000.00000001</v>
      </c>
      <c r="AI262" s="46">
        <v>1</v>
      </c>
      <c r="AJ262" s="36">
        <v>35000000</v>
      </c>
      <c r="AK262" s="36">
        <v>35000000</v>
      </c>
      <c r="AL262" s="31">
        <v>39200000.00000001</v>
      </c>
      <c r="AM262" s="46">
        <v>0</v>
      </c>
      <c r="AN262" s="36">
        <v>0</v>
      </c>
      <c r="AO262" s="36">
        <f t="shared" si="139"/>
        <v>0</v>
      </c>
      <c r="AP262" s="31">
        <f>AO262*1.12</f>
        <v>0</v>
      </c>
      <c r="AQ262" s="46">
        <v>0</v>
      </c>
      <c r="AR262" s="36">
        <v>0</v>
      </c>
      <c r="AS262" s="36">
        <f t="shared" si="140"/>
        <v>0</v>
      </c>
      <c r="AT262" s="31">
        <f>AS262*1.12</f>
        <v>0</v>
      </c>
      <c r="AU262" s="46">
        <v>0</v>
      </c>
      <c r="AV262" s="36">
        <v>0</v>
      </c>
      <c r="AW262" s="36">
        <f t="shared" si="141"/>
        <v>0</v>
      </c>
      <c r="AX262" s="31">
        <f t="shared" si="146"/>
        <v>0</v>
      </c>
      <c r="AY262" s="46">
        <v>0</v>
      </c>
      <c r="AZ262" s="36">
        <v>0</v>
      </c>
      <c r="BA262" s="36">
        <f t="shared" si="142"/>
        <v>0</v>
      </c>
      <c r="BB262" s="31">
        <f t="shared" si="147"/>
        <v>0</v>
      </c>
      <c r="BC262" s="46">
        <v>0</v>
      </c>
      <c r="BD262" s="36">
        <v>0</v>
      </c>
      <c r="BE262" s="36">
        <f t="shared" si="143"/>
        <v>0</v>
      </c>
      <c r="BF262" s="31">
        <f t="shared" si="148"/>
        <v>0</v>
      </c>
      <c r="BG262" s="46">
        <v>0</v>
      </c>
      <c r="BH262" s="36">
        <v>0</v>
      </c>
      <c r="BI262" s="36">
        <f t="shared" si="144"/>
        <v>0</v>
      </c>
      <c r="BJ262" s="31">
        <f t="shared" si="149"/>
        <v>0</v>
      </c>
      <c r="BK262" s="46">
        <v>0</v>
      </c>
      <c r="BL262" s="36">
        <v>0</v>
      </c>
      <c r="BM262" s="36">
        <f t="shared" si="145"/>
        <v>0</v>
      </c>
      <c r="BN262" s="31">
        <f t="shared" si="150"/>
        <v>0</v>
      </c>
      <c r="BO262" s="36"/>
      <c r="BP262" s="36"/>
      <c r="BQ262" s="36">
        <v>0</v>
      </c>
      <c r="BR262" s="36">
        <v>0</v>
      </c>
      <c r="BS262" s="36"/>
      <c r="BT262" s="36"/>
      <c r="BU262" s="36">
        <f>BS262*BT262</f>
        <v>0</v>
      </c>
      <c r="BV262" s="36">
        <f>IF(AX262="С НДС",BU262*1.12,BU262)</f>
        <v>0</v>
      </c>
      <c r="BW262" s="36"/>
      <c r="BX262" s="36"/>
      <c r="BY262" s="36">
        <f>BW262*BX262</f>
        <v>0</v>
      </c>
      <c r="BZ262" s="36">
        <f>IF(BB262="С НДС",BY262*1.12,BY262)</f>
        <v>0</v>
      </c>
      <c r="CA262" s="36"/>
      <c r="CB262" s="36"/>
      <c r="CC262" s="36">
        <f>CA262*CB262</f>
        <v>0</v>
      </c>
      <c r="CD262" s="36">
        <f>IF(BF262="С НДС",CC262*1.12,CC262)</f>
        <v>0</v>
      </c>
      <c r="CE262" s="36"/>
      <c r="CF262" s="36"/>
      <c r="CG262" s="36">
        <f>CE262*CF262</f>
        <v>0</v>
      </c>
      <c r="CH262" s="36">
        <f>IF(BJ262="С НДС",CG262*1.12,CG262)</f>
        <v>0</v>
      </c>
      <c r="CI262" s="36"/>
      <c r="CJ262" s="36"/>
      <c r="CK262" s="36">
        <f>CI262*CJ262</f>
        <v>0</v>
      </c>
      <c r="CL262" s="36">
        <f>IF(BN262="С НДС",CK262*1.12,CK262)</f>
        <v>0</v>
      </c>
      <c r="CM262" s="36"/>
      <c r="CN262" s="36"/>
      <c r="CO262" s="36">
        <f>CM262*CN262</f>
        <v>0</v>
      </c>
      <c r="CP262" s="36">
        <f>IF(BR262="С НДС",CO262*1.12,CO262)</f>
        <v>0</v>
      </c>
      <c r="CQ262" s="36"/>
      <c r="CR262" s="36"/>
      <c r="CS262" s="36">
        <f>CQ262*CR262</f>
        <v>0</v>
      </c>
      <c r="CT262" s="36">
        <f>IF(BV262="С НДС",CS262*1.12,CS262)</f>
        <v>0</v>
      </c>
      <c r="CU262" s="36"/>
      <c r="CV262" s="36"/>
      <c r="CW262" s="36">
        <f>CU262*CV262</f>
        <v>0</v>
      </c>
      <c r="CX262" s="36">
        <f>IF(BZ262="С НДС",CW262*1.12,CW262)</f>
        <v>0</v>
      </c>
      <c r="CY262" s="36"/>
      <c r="CZ262" s="36"/>
      <c r="DA262" s="36">
        <f>CY262*CZ262</f>
        <v>0</v>
      </c>
      <c r="DB262" s="36">
        <f>IF(CD262="С НДС",DA262*1.12,DA262)</f>
        <v>0</v>
      </c>
      <c r="DC262" s="36"/>
      <c r="DD262" s="36"/>
      <c r="DE262" s="36">
        <f>DC262*DD262</f>
        <v>0</v>
      </c>
      <c r="DF262" s="36">
        <f>IF(CH262="С НДС",DE262*1.12,DE262)</f>
        <v>0</v>
      </c>
      <c r="DG262" s="36"/>
      <c r="DH262" s="36"/>
      <c r="DI262" s="36">
        <f>DG262*DH262</f>
        <v>0</v>
      </c>
      <c r="DJ262" s="36">
        <f>IF(CL262="С НДС",DI262*1.12,DI262)</f>
        <v>0</v>
      </c>
      <c r="DK262" s="36"/>
      <c r="DL262" s="36"/>
      <c r="DM262" s="36">
        <f>DK262*DL262</f>
        <v>0</v>
      </c>
      <c r="DN262" s="36">
        <f>IF(CP262="С НДС",DM262*1.12,DM262)</f>
        <v>0</v>
      </c>
      <c r="DO262" s="36"/>
      <c r="DP262" s="36"/>
      <c r="DQ262" s="36">
        <f>DO262*DP262</f>
        <v>0</v>
      </c>
      <c r="DR262" s="36">
        <f>IF(CT262="С НДС",DQ262*1.12,DQ262)</f>
        <v>0</v>
      </c>
      <c r="DS262" s="36"/>
      <c r="DT262" s="36"/>
      <c r="DU262" s="36">
        <f>DS262*DT262</f>
        <v>0</v>
      </c>
      <c r="DV262" s="36">
        <f>IF(CX262="С НДС",DU262*1.12,DU262)</f>
        <v>0</v>
      </c>
      <c r="DW262" s="36"/>
      <c r="DX262" s="36"/>
      <c r="DY262" s="36">
        <f>DW262*DX262</f>
        <v>0</v>
      </c>
      <c r="DZ262" s="36">
        <f>IF(DB262="С НДС",DY262*1.12,DY262)</f>
        <v>0</v>
      </c>
      <c r="EA262" s="36"/>
      <c r="EB262" s="36"/>
      <c r="EC262" s="36">
        <f>EA262*EB262</f>
        <v>0</v>
      </c>
      <c r="ED262" s="36">
        <f>IF(DF262="С НДС",EC262*1.12,EC262)</f>
        <v>0</v>
      </c>
      <c r="EE262" s="31">
        <v>1</v>
      </c>
      <c r="EF262" s="36">
        <f aca="true" t="shared" si="185" ref="EF262:EF267">SUM(AW262,AS262,AO262,AG262,AC262,AK262)</f>
        <v>78750000</v>
      </c>
      <c r="EG262" s="36">
        <f aca="true" t="shared" si="186" ref="EG262:EG267">IF(Z262="С НДС",EF262*1.12,EF262)</f>
        <v>88200000.00000001</v>
      </c>
      <c r="EH262" s="57" t="s">
        <v>1534</v>
      </c>
      <c r="EI262" s="45" t="s">
        <v>2111</v>
      </c>
      <c r="EJ262" s="57" t="s">
        <v>2112</v>
      </c>
      <c r="EK262" s="45"/>
      <c r="EL262" s="45"/>
      <c r="EM262" s="45"/>
      <c r="EN262" s="45"/>
      <c r="EO262" s="45"/>
      <c r="EP262" s="45"/>
      <c r="EQ262" s="45"/>
      <c r="ER262" s="45"/>
      <c r="ES262" s="45"/>
    </row>
    <row r="263" spans="1:149" ht="19.5" customHeight="1">
      <c r="A263" s="28"/>
      <c r="B263" s="28" t="s">
        <v>1593</v>
      </c>
      <c r="C263" s="28"/>
      <c r="D263" s="38" t="s">
        <v>2127</v>
      </c>
      <c r="E263" s="63" t="s">
        <v>1748</v>
      </c>
      <c r="F263" s="63" t="s">
        <v>1749</v>
      </c>
      <c r="G263" s="63" t="s">
        <v>1749</v>
      </c>
      <c r="H263" s="63" t="s">
        <v>860</v>
      </c>
      <c r="I263" s="63" t="s">
        <v>760</v>
      </c>
      <c r="J263" s="63" t="s">
        <v>862</v>
      </c>
      <c r="K263" s="63">
        <v>100</v>
      </c>
      <c r="L263" s="63">
        <v>710000000</v>
      </c>
      <c r="M263" s="63" t="s">
        <v>1750</v>
      </c>
      <c r="N263" s="63" t="s">
        <v>2108</v>
      </c>
      <c r="O263" s="63" t="s">
        <v>359</v>
      </c>
      <c r="P263" s="63" t="s">
        <v>1717</v>
      </c>
      <c r="Q263" s="63" t="s">
        <v>1718</v>
      </c>
      <c r="R263" s="63"/>
      <c r="S263" s="63" t="s">
        <v>1739</v>
      </c>
      <c r="T263" s="63"/>
      <c r="U263" s="63"/>
      <c r="V263" s="63">
        <v>0</v>
      </c>
      <c r="W263" s="63">
        <v>100</v>
      </c>
      <c r="X263" s="63">
        <v>0</v>
      </c>
      <c r="Y263" s="63" t="s">
        <v>1751</v>
      </c>
      <c r="Z263" s="63" t="s">
        <v>888</v>
      </c>
      <c r="AA263" s="46">
        <v>67606.61</v>
      </c>
      <c r="AB263" s="36">
        <v>907</v>
      </c>
      <c r="AC263" s="36">
        <f>AA263*AB263</f>
        <v>61319195.27</v>
      </c>
      <c r="AD263" s="36">
        <f>IF(Z263="С НДС",AC263*1.12,AC263)</f>
        <v>68677498.70240001</v>
      </c>
      <c r="AE263" s="46">
        <v>54750</v>
      </c>
      <c r="AF263" s="36">
        <v>907</v>
      </c>
      <c r="AG263" s="36">
        <f>AE263*AF263</f>
        <v>49658250</v>
      </c>
      <c r="AH263" s="36">
        <f>IF(Z263="С НДС",AG263*1.12,AG263)</f>
        <v>55617240.00000001</v>
      </c>
      <c r="AI263" s="46">
        <v>54750</v>
      </c>
      <c r="AJ263" s="36">
        <v>907</v>
      </c>
      <c r="AK263" s="36">
        <f>AI263*AJ263</f>
        <v>49658250</v>
      </c>
      <c r="AL263" s="36">
        <f>IF(Z263="С НДС",AK263*1.12,AK263)</f>
        <v>55617240.00000001</v>
      </c>
      <c r="AM263" s="46">
        <v>54750</v>
      </c>
      <c r="AN263" s="36">
        <v>907</v>
      </c>
      <c r="AO263" s="36">
        <f>AM263*AN263</f>
        <v>49658250</v>
      </c>
      <c r="AP263" s="36">
        <f>IF(Z263="С НДС",AO263*1.12,AO263)</f>
        <v>55617240.00000001</v>
      </c>
      <c r="AQ263" s="46">
        <v>54750</v>
      </c>
      <c r="AR263" s="36">
        <v>907</v>
      </c>
      <c r="AS263" s="36">
        <f>AQ263*AR263</f>
        <v>49658250</v>
      </c>
      <c r="AT263" s="36">
        <f>IF(Z263="С НДС",AS263*1.12,AS263)</f>
        <v>55617240.00000001</v>
      </c>
      <c r="AU263" s="46"/>
      <c r="AV263" s="36"/>
      <c r="AW263" s="36">
        <f>AU263*AV263</f>
        <v>0</v>
      </c>
      <c r="AX263" s="31">
        <f t="shared" si="146"/>
        <v>0</v>
      </c>
      <c r="AY263" s="46"/>
      <c r="AZ263" s="36"/>
      <c r="BA263" s="36">
        <f>AY263*AZ263</f>
        <v>0</v>
      </c>
      <c r="BB263" s="31">
        <f t="shared" si="147"/>
        <v>0</v>
      </c>
      <c r="BC263" s="46"/>
      <c r="BD263" s="36"/>
      <c r="BE263" s="36">
        <f>BC263*BD263</f>
        <v>0</v>
      </c>
      <c r="BF263" s="31">
        <f t="shared" si="148"/>
        <v>0</v>
      </c>
      <c r="BG263" s="46"/>
      <c r="BH263" s="36"/>
      <c r="BI263" s="36">
        <f>BG263*BH263</f>
        <v>0</v>
      </c>
      <c r="BJ263" s="31">
        <f t="shared" si="149"/>
        <v>0</v>
      </c>
      <c r="BK263" s="46"/>
      <c r="BL263" s="36"/>
      <c r="BM263" s="36">
        <f>BK263*BL263</f>
        <v>0</v>
      </c>
      <c r="BN263" s="31">
        <f t="shared" si="150"/>
        <v>0</v>
      </c>
      <c r="BO263" s="36"/>
      <c r="BP263" s="36"/>
      <c r="BQ263" s="36">
        <v>0</v>
      </c>
      <c r="BR263" s="36">
        <v>0</v>
      </c>
      <c r="BS263" s="36"/>
      <c r="BT263" s="36"/>
      <c r="BU263" s="36">
        <f>BS263*BT263</f>
        <v>0</v>
      </c>
      <c r="BV263" s="36">
        <f>IF(AX263="С НДС",BU263*1.12,BU263)</f>
        <v>0</v>
      </c>
      <c r="BW263" s="36"/>
      <c r="BX263" s="36"/>
      <c r="BY263" s="36">
        <f>BW263*BX263</f>
        <v>0</v>
      </c>
      <c r="BZ263" s="36">
        <f>IF(BB263="С НДС",BY263*1.12,BY263)</f>
        <v>0</v>
      </c>
      <c r="CA263" s="36"/>
      <c r="CB263" s="36"/>
      <c r="CC263" s="36">
        <f>CA263*CB263</f>
        <v>0</v>
      </c>
      <c r="CD263" s="36">
        <f>IF(BF263="С НДС",CC263*1.12,CC263)</f>
        <v>0</v>
      </c>
      <c r="CE263" s="36"/>
      <c r="CF263" s="36"/>
      <c r="CG263" s="36">
        <f>CE263*CF263</f>
        <v>0</v>
      </c>
      <c r="CH263" s="36">
        <f>IF(BJ263="С НДС",CG263*1.12,CG263)</f>
        <v>0</v>
      </c>
      <c r="CI263" s="36"/>
      <c r="CJ263" s="36"/>
      <c r="CK263" s="36">
        <f>CI263*CJ263</f>
        <v>0</v>
      </c>
      <c r="CL263" s="36">
        <f>IF(BN263="С НДС",CK263*1.12,CK263)</f>
        <v>0</v>
      </c>
      <c r="CM263" s="36"/>
      <c r="CN263" s="36"/>
      <c r="CO263" s="36">
        <f>CM263*CN263</f>
        <v>0</v>
      </c>
      <c r="CP263" s="36">
        <f>IF(BR263="С НДС",CO263*1.12,CO263)</f>
        <v>0</v>
      </c>
      <c r="CQ263" s="36"/>
      <c r="CR263" s="36"/>
      <c r="CS263" s="36">
        <f>CQ263*CR263</f>
        <v>0</v>
      </c>
      <c r="CT263" s="36">
        <f>IF(BV263="С НДС",CS263*1.12,CS263)</f>
        <v>0</v>
      </c>
      <c r="CU263" s="36"/>
      <c r="CV263" s="36"/>
      <c r="CW263" s="36">
        <f>CU263*CV263</f>
        <v>0</v>
      </c>
      <c r="CX263" s="36">
        <f>IF(BZ263="С НДС",CW263*1.12,CW263)</f>
        <v>0</v>
      </c>
      <c r="CY263" s="36"/>
      <c r="CZ263" s="36"/>
      <c r="DA263" s="36">
        <f>CY263*CZ263</f>
        <v>0</v>
      </c>
      <c r="DB263" s="36">
        <f>IF(CD263="С НДС",DA263*1.12,DA263)</f>
        <v>0</v>
      </c>
      <c r="DC263" s="36"/>
      <c r="DD263" s="36"/>
      <c r="DE263" s="36">
        <f>DC263*DD263</f>
        <v>0</v>
      </c>
      <c r="DF263" s="36">
        <f>IF(CH263="С НДС",DE263*1.12,DE263)</f>
        <v>0</v>
      </c>
      <c r="DG263" s="36"/>
      <c r="DH263" s="36"/>
      <c r="DI263" s="36">
        <f>DG263*DH263</f>
        <v>0</v>
      </c>
      <c r="DJ263" s="36">
        <f>IF(CL263="С НДС",DI263*1.12,DI263)</f>
        <v>0</v>
      </c>
      <c r="DK263" s="36"/>
      <c r="DL263" s="36"/>
      <c r="DM263" s="36">
        <f>DK263*DL263</f>
        <v>0</v>
      </c>
      <c r="DN263" s="36">
        <f>IF(CP263="С НДС",DM263*1.12,DM263)</f>
        <v>0</v>
      </c>
      <c r="DO263" s="36"/>
      <c r="DP263" s="36"/>
      <c r="DQ263" s="36">
        <f>DO263*DP263</f>
        <v>0</v>
      </c>
      <c r="DR263" s="36">
        <f>IF(CT263="С НДС",DQ263*1.12,DQ263)</f>
        <v>0</v>
      </c>
      <c r="DS263" s="36"/>
      <c r="DT263" s="36"/>
      <c r="DU263" s="36">
        <f>DS263*DT263</f>
        <v>0</v>
      </c>
      <c r="DV263" s="36">
        <f>IF(CX263="С НДС",DU263*1.12,DU263)</f>
        <v>0</v>
      </c>
      <c r="DW263" s="36"/>
      <c r="DX263" s="36"/>
      <c r="DY263" s="36">
        <f>DW263*DX263</f>
        <v>0</v>
      </c>
      <c r="DZ263" s="36">
        <f>IF(DB263="С НДС",DY263*1.12,DY263)</f>
        <v>0</v>
      </c>
      <c r="EA263" s="36"/>
      <c r="EB263" s="36"/>
      <c r="EC263" s="36">
        <f>EA263*EB263</f>
        <v>0</v>
      </c>
      <c r="ED263" s="36">
        <f>IF(DF263="С НДС",EC263*1.12,EC263)</f>
        <v>0</v>
      </c>
      <c r="EE263" s="31">
        <f t="shared" si="114"/>
        <v>286606.61</v>
      </c>
      <c r="EF263" s="36">
        <f t="shared" si="185"/>
        <v>259952195.27</v>
      </c>
      <c r="EG263" s="36">
        <f t="shared" si="186"/>
        <v>291146458.7024</v>
      </c>
      <c r="EH263" s="57" t="s">
        <v>1534</v>
      </c>
      <c r="EI263" s="45" t="s">
        <v>1754</v>
      </c>
      <c r="EJ263" s="57" t="s">
        <v>1755</v>
      </c>
      <c r="EK263" s="45"/>
      <c r="EL263" s="45"/>
      <c r="EM263" s="45"/>
      <c r="EN263" s="45"/>
      <c r="EO263" s="45"/>
      <c r="EP263" s="45"/>
      <c r="EQ263" s="45"/>
      <c r="ER263" s="45"/>
      <c r="ES263" s="45"/>
    </row>
    <row r="264" spans="1:149" ht="19.5" customHeight="1">
      <c r="A264" s="28"/>
      <c r="B264" s="28" t="s">
        <v>1593</v>
      </c>
      <c r="C264" s="28"/>
      <c r="D264" s="38" t="s">
        <v>2128</v>
      </c>
      <c r="E264" s="63" t="s">
        <v>1748</v>
      </c>
      <c r="F264" s="63" t="s">
        <v>1749</v>
      </c>
      <c r="G264" s="63" t="s">
        <v>1749</v>
      </c>
      <c r="H264" s="63" t="s">
        <v>860</v>
      </c>
      <c r="I264" s="63" t="s">
        <v>760</v>
      </c>
      <c r="J264" s="63" t="s">
        <v>862</v>
      </c>
      <c r="K264" s="63">
        <v>100</v>
      </c>
      <c r="L264" s="63">
        <v>710000000</v>
      </c>
      <c r="M264" s="63" t="s">
        <v>1750</v>
      </c>
      <c r="N264" s="63" t="s">
        <v>2108</v>
      </c>
      <c r="O264" s="63" t="s">
        <v>359</v>
      </c>
      <c r="P264" s="63" t="s">
        <v>1717</v>
      </c>
      <c r="Q264" s="63" t="s">
        <v>1718</v>
      </c>
      <c r="R264" s="63"/>
      <c r="S264" s="63" t="s">
        <v>1739</v>
      </c>
      <c r="T264" s="63"/>
      <c r="U264" s="63"/>
      <c r="V264" s="63">
        <v>0</v>
      </c>
      <c r="W264" s="63">
        <v>100</v>
      </c>
      <c r="X264" s="63">
        <v>0</v>
      </c>
      <c r="Y264" s="63" t="s">
        <v>1751</v>
      </c>
      <c r="Z264" s="63" t="s">
        <v>888</v>
      </c>
      <c r="AA264" s="46">
        <v>357645.77</v>
      </c>
      <c r="AB264" s="36">
        <v>610</v>
      </c>
      <c r="AC264" s="36">
        <f>AA264*AB264</f>
        <v>218163919.70000002</v>
      </c>
      <c r="AD264" s="36">
        <f>IF(Z264="С НДС",AC264*1.12,AC264)</f>
        <v>244343590.06400004</v>
      </c>
      <c r="AE264" s="46">
        <v>155125</v>
      </c>
      <c r="AF264" s="36">
        <v>610</v>
      </c>
      <c r="AG264" s="36">
        <f>AE264*AF264</f>
        <v>94626250</v>
      </c>
      <c r="AH264" s="36">
        <f>IF(Z264="С НДС",AG264*1.12,AG264)</f>
        <v>105981400.00000001</v>
      </c>
      <c r="AI264" s="46">
        <v>155125</v>
      </c>
      <c r="AJ264" s="36">
        <v>610</v>
      </c>
      <c r="AK264" s="36">
        <f>AI264*AJ264</f>
        <v>94626250</v>
      </c>
      <c r="AL264" s="36">
        <f>IF(Z264="С НДС",AK264*1.12,AK264)</f>
        <v>105981400.00000001</v>
      </c>
      <c r="AM264" s="46">
        <v>155125</v>
      </c>
      <c r="AN264" s="36">
        <v>610</v>
      </c>
      <c r="AO264" s="36">
        <f>AM264*AN264</f>
        <v>94626250</v>
      </c>
      <c r="AP264" s="36">
        <f>IF(Z264="С НДС",AO264*1.12,AO264)</f>
        <v>105981400.00000001</v>
      </c>
      <c r="AQ264" s="46">
        <v>155125</v>
      </c>
      <c r="AR264" s="36">
        <v>610</v>
      </c>
      <c r="AS264" s="36">
        <f>AQ264*AR264</f>
        <v>94626250</v>
      </c>
      <c r="AT264" s="36">
        <f>IF(Z264="С НДС",AS264*1.12,AS264)</f>
        <v>105981400.00000001</v>
      </c>
      <c r="AU264" s="46"/>
      <c r="AV264" s="36"/>
      <c r="AW264" s="36">
        <f>AU264*AV264</f>
        <v>0</v>
      </c>
      <c r="AX264" s="31">
        <f t="shared" si="146"/>
        <v>0</v>
      </c>
      <c r="AY264" s="46"/>
      <c r="AZ264" s="36"/>
      <c r="BA264" s="36">
        <f>AY264*AZ264</f>
        <v>0</v>
      </c>
      <c r="BB264" s="31">
        <f t="shared" si="147"/>
        <v>0</v>
      </c>
      <c r="BC264" s="46"/>
      <c r="BD264" s="36"/>
      <c r="BE264" s="36">
        <f>BC264*BD264</f>
        <v>0</v>
      </c>
      <c r="BF264" s="31">
        <f t="shared" si="148"/>
        <v>0</v>
      </c>
      <c r="BG264" s="46"/>
      <c r="BH264" s="36"/>
      <c r="BI264" s="36">
        <f>BG264*BH264</f>
        <v>0</v>
      </c>
      <c r="BJ264" s="31">
        <f t="shared" si="149"/>
        <v>0</v>
      </c>
      <c r="BK264" s="46"/>
      <c r="BL264" s="36"/>
      <c r="BM264" s="36">
        <f>BK264*BL264</f>
        <v>0</v>
      </c>
      <c r="BN264" s="31">
        <f t="shared" si="150"/>
        <v>0</v>
      </c>
      <c r="BO264" s="36"/>
      <c r="BP264" s="36"/>
      <c r="BQ264" s="36">
        <v>0</v>
      </c>
      <c r="BR264" s="36">
        <v>0</v>
      </c>
      <c r="BS264" s="36"/>
      <c r="BT264" s="36"/>
      <c r="BU264" s="36">
        <f>BS264*BT264</f>
        <v>0</v>
      </c>
      <c r="BV264" s="36">
        <f>IF(AX264="С НДС",BU264*1.12,BU264)</f>
        <v>0</v>
      </c>
      <c r="BW264" s="36"/>
      <c r="BX264" s="36"/>
      <c r="BY264" s="36">
        <f>BW264*BX264</f>
        <v>0</v>
      </c>
      <c r="BZ264" s="36">
        <f>IF(BB264="С НДС",BY264*1.12,BY264)</f>
        <v>0</v>
      </c>
      <c r="CA264" s="36"/>
      <c r="CB264" s="36"/>
      <c r="CC264" s="36">
        <f>CA264*CB264</f>
        <v>0</v>
      </c>
      <c r="CD264" s="36">
        <f>IF(BF264="С НДС",CC264*1.12,CC264)</f>
        <v>0</v>
      </c>
      <c r="CE264" s="36"/>
      <c r="CF264" s="36"/>
      <c r="CG264" s="36">
        <f>CE264*CF264</f>
        <v>0</v>
      </c>
      <c r="CH264" s="36">
        <f>IF(BJ264="С НДС",CG264*1.12,CG264)</f>
        <v>0</v>
      </c>
      <c r="CI264" s="36"/>
      <c r="CJ264" s="36"/>
      <c r="CK264" s="36">
        <f>CI264*CJ264</f>
        <v>0</v>
      </c>
      <c r="CL264" s="36">
        <f>IF(BN264="С НДС",CK264*1.12,CK264)</f>
        <v>0</v>
      </c>
      <c r="CM264" s="36"/>
      <c r="CN264" s="36"/>
      <c r="CO264" s="36">
        <f>CM264*CN264</f>
        <v>0</v>
      </c>
      <c r="CP264" s="36">
        <f>IF(BR264="С НДС",CO264*1.12,CO264)</f>
        <v>0</v>
      </c>
      <c r="CQ264" s="36"/>
      <c r="CR264" s="36"/>
      <c r="CS264" s="36">
        <f>CQ264*CR264</f>
        <v>0</v>
      </c>
      <c r="CT264" s="36">
        <f>IF(BV264="С НДС",CS264*1.12,CS264)</f>
        <v>0</v>
      </c>
      <c r="CU264" s="36"/>
      <c r="CV264" s="36"/>
      <c r="CW264" s="36">
        <f>CU264*CV264</f>
        <v>0</v>
      </c>
      <c r="CX264" s="36">
        <f>IF(BZ264="С НДС",CW264*1.12,CW264)</f>
        <v>0</v>
      </c>
      <c r="CY264" s="36"/>
      <c r="CZ264" s="36"/>
      <c r="DA264" s="36">
        <f>CY264*CZ264</f>
        <v>0</v>
      </c>
      <c r="DB264" s="36">
        <f>IF(CD264="С НДС",DA264*1.12,DA264)</f>
        <v>0</v>
      </c>
      <c r="DC264" s="36"/>
      <c r="DD264" s="36"/>
      <c r="DE264" s="36">
        <f>DC264*DD264</f>
        <v>0</v>
      </c>
      <c r="DF264" s="36">
        <f>IF(CH264="С НДС",DE264*1.12,DE264)</f>
        <v>0</v>
      </c>
      <c r="DG264" s="36"/>
      <c r="DH264" s="36"/>
      <c r="DI264" s="36">
        <f>DG264*DH264</f>
        <v>0</v>
      </c>
      <c r="DJ264" s="36">
        <f>IF(CL264="С НДС",DI264*1.12,DI264)</f>
        <v>0</v>
      </c>
      <c r="DK264" s="36"/>
      <c r="DL264" s="36"/>
      <c r="DM264" s="36">
        <f>DK264*DL264</f>
        <v>0</v>
      </c>
      <c r="DN264" s="36">
        <f>IF(CP264="С НДС",DM264*1.12,DM264)</f>
        <v>0</v>
      </c>
      <c r="DO264" s="36"/>
      <c r="DP264" s="36"/>
      <c r="DQ264" s="36">
        <f>DO264*DP264</f>
        <v>0</v>
      </c>
      <c r="DR264" s="36">
        <f>IF(CT264="С НДС",DQ264*1.12,DQ264)</f>
        <v>0</v>
      </c>
      <c r="DS264" s="36"/>
      <c r="DT264" s="36"/>
      <c r="DU264" s="36">
        <f>DS264*DT264</f>
        <v>0</v>
      </c>
      <c r="DV264" s="36">
        <f>IF(CX264="С НДС",DU264*1.12,DU264)</f>
        <v>0</v>
      </c>
      <c r="DW264" s="36"/>
      <c r="DX264" s="36"/>
      <c r="DY264" s="36">
        <f>DW264*DX264</f>
        <v>0</v>
      </c>
      <c r="DZ264" s="36">
        <f>IF(DB264="С НДС",DY264*1.12,DY264)</f>
        <v>0</v>
      </c>
      <c r="EA264" s="36"/>
      <c r="EB264" s="36"/>
      <c r="EC264" s="36">
        <f>EA264*EB264</f>
        <v>0</v>
      </c>
      <c r="ED264" s="36">
        <f>IF(DF264="С НДС",EC264*1.12,EC264)</f>
        <v>0</v>
      </c>
      <c r="EE264" s="31">
        <f t="shared" si="114"/>
        <v>978145.77</v>
      </c>
      <c r="EF264" s="36">
        <f t="shared" si="185"/>
        <v>596668919.7</v>
      </c>
      <c r="EG264" s="36">
        <f t="shared" si="186"/>
        <v>668269190.0640001</v>
      </c>
      <c r="EH264" s="57" t="s">
        <v>1534</v>
      </c>
      <c r="EI264" s="45" t="s">
        <v>1752</v>
      </c>
      <c r="EJ264" s="57" t="s">
        <v>1753</v>
      </c>
      <c r="EK264" s="45"/>
      <c r="EL264" s="45"/>
      <c r="EM264" s="45"/>
      <c r="EN264" s="45"/>
      <c r="EO264" s="45"/>
      <c r="EP264" s="45"/>
      <c r="EQ264" s="45"/>
      <c r="ER264" s="45"/>
      <c r="ES264" s="45"/>
    </row>
    <row r="265" spans="1:149" ht="19.5" customHeight="1">
      <c r="A265" s="28"/>
      <c r="B265" s="28" t="s">
        <v>1593</v>
      </c>
      <c r="C265" s="28"/>
      <c r="D265" s="63" t="s">
        <v>1725</v>
      </c>
      <c r="E265" s="63" t="s">
        <v>1736</v>
      </c>
      <c r="F265" s="63" t="s">
        <v>1737</v>
      </c>
      <c r="G265" s="63" t="s">
        <v>1737</v>
      </c>
      <c r="H265" s="63" t="s">
        <v>860</v>
      </c>
      <c r="I265" s="63" t="s">
        <v>760</v>
      </c>
      <c r="J265" s="63" t="s">
        <v>862</v>
      </c>
      <c r="K265" s="63">
        <v>100</v>
      </c>
      <c r="L265" s="63">
        <v>710000000</v>
      </c>
      <c r="M265" s="63" t="s">
        <v>1533</v>
      </c>
      <c r="N265" s="63" t="s">
        <v>1716</v>
      </c>
      <c r="O265" s="63" t="s">
        <v>359</v>
      </c>
      <c r="P265" s="63">
        <v>193443100</v>
      </c>
      <c r="Q265" s="63" t="s">
        <v>1738</v>
      </c>
      <c r="R265" s="63"/>
      <c r="S265" s="63"/>
      <c r="T265" s="63" t="s">
        <v>1631</v>
      </c>
      <c r="U265" s="63" t="s">
        <v>1739</v>
      </c>
      <c r="V265" s="63">
        <v>0</v>
      </c>
      <c r="W265" s="63">
        <v>0</v>
      </c>
      <c r="X265" s="63">
        <v>100</v>
      </c>
      <c r="Y265" s="63"/>
      <c r="Z265" s="63" t="s">
        <v>888</v>
      </c>
      <c r="AA265" s="36">
        <v>12</v>
      </c>
      <c r="AB265" s="36">
        <v>1485265.76</v>
      </c>
      <c r="AC265" s="36">
        <f t="shared" si="135"/>
        <v>17823189.12</v>
      </c>
      <c r="AD265" s="36">
        <f t="shared" si="136"/>
        <v>19961971.814400002</v>
      </c>
      <c r="AE265" s="36">
        <v>12</v>
      </c>
      <c r="AF265" s="36">
        <v>1485265.76</v>
      </c>
      <c r="AG265" s="36">
        <f t="shared" si="137"/>
        <v>17823189.12</v>
      </c>
      <c r="AH265" s="36">
        <f>IF(Z265="С НДС",AG265*1.12,AG265)</f>
        <v>19961971.814400002</v>
      </c>
      <c r="AI265" s="36">
        <v>12</v>
      </c>
      <c r="AJ265" s="36">
        <v>1485265.76</v>
      </c>
      <c r="AK265" s="36">
        <f t="shared" si="138"/>
        <v>17823189.12</v>
      </c>
      <c r="AL265" s="36">
        <f>IF(Z265="С НДС",AK265*1.12,AK265)</f>
        <v>19961971.814400002</v>
      </c>
      <c r="AM265" s="36">
        <v>12</v>
      </c>
      <c r="AN265" s="36">
        <v>1485265.76</v>
      </c>
      <c r="AO265" s="36">
        <f t="shared" si="139"/>
        <v>17823189.12</v>
      </c>
      <c r="AP265" s="36">
        <f>IF(Z265="С НДС",AO265*1.12,AO265)</f>
        <v>19961971.814400002</v>
      </c>
      <c r="AQ265" s="36">
        <v>12</v>
      </c>
      <c r="AR265" s="36">
        <v>1485265.76</v>
      </c>
      <c r="AS265" s="36">
        <f t="shared" si="140"/>
        <v>17823189.12</v>
      </c>
      <c r="AT265" s="36">
        <f>IF(Z265="С НДС",AS265*1.12,AS265)</f>
        <v>19961971.814400002</v>
      </c>
      <c r="AU265" s="36"/>
      <c r="AV265" s="36"/>
      <c r="AW265" s="36">
        <f t="shared" si="141"/>
        <v>0</v>
      </c>
      <c r="AX265" s="36">
        <f>IF(Z265="С НДС",AW265*1.12,AW265)</f>
        <v>0</v>
      </c>
      <c r="AY265" s="36"/>
      <c r="AZ265" s="36"/>
      <c r="BA265" s="36">
        <f t="shared" si="142"/>
        <v>0</v>
      </c>
      <c r="BB265" s="36">
        <f>IF(AD265="С НДС",BA265*1.12,BA265)</f>
        <v>0</v>
      </c>
      <c r="BC265" s="36"/>
      <c r="BD265" s="36"/>
      <c r="BE265" s="36">
        <f t="shared" si="143"/>
        <v>0</v>
      </c>
      <c r="BF265" s="36">
        <f>IF(AH265="С НДС",BE265*1.12,BE265)</f>
        <v>0</v>
      </c>
      <c r="BG265" s="36"/>
      <c r="BH265" s="36"/>
      <c r="BI265" s="36">
        <f t="shared" si="144"/>
        <v>0</v>
      </c>
      <c r="BJ265" s="36">
        <f>IF(AL265="С НДС",BI265*1.12,BI265)</f>
        <v>0</v>
      </c>
      <c r="BK265" s="36"/>
      <c r="BL265" s="36"/>
      <c r="BM265" s="36">
        <f t="shared" si="145"/>
        <v>0</v>
      </c>
      <c r="BN265" s="36">
        <f>IF(AP265="С НДС",BM265*1.12,BM265)</f>
        <v>0</v>
      </c>
      <c r="BO265" s="36"/>
      <c r="BP265" s="36"/>
      <c r="BQ265" s="36">
        <f t="shared" si="151"/>
        <v>0</v>
      </c>
      <c r="BR265" s="36">
        <f t="shared" si="152"/>
        <v>0</v>
      </c>
      <c r="BS265" s="36"/>
      <c r="BT265" s="36"/>
      <c r="BU265" s="36">
        <f t="shared" si="153"/>
        <v>0</v>
      </c>
      <c r="BV265" s="36">
        <f t="shared" si="154"/>
        <v>0</v>
      </c>
      <c r="BW265" s="36"/>
      <c r="BX265" s="36"/>
      <c r="BY265" s="36">
        <f t="shared" si="155"/>
        <v>0</v>
      </c>
      <c r="BZ265" s="36">
        <f t="shared" si="156"/>
        <v>0</v>
      </c>
      <c r="CA265" s="36"/>
      <c r="CB265" s="36"/>
      <c r="CC265" s="36">
        <f t="shared" si="157"/>
        <v>0</v>
      </c>
      <c r="CD265" s="36">
        <f t="shared" si="158"/>
        <v>0</v>
      </c>
      <c r="CE265" s="36"/>
      <c r="CF265" s="36"/>
      <c r="CG265" s="36">
        <f t="shared" si="159"/>
        <v>0</v>
      </c>
      <c r="CH265" s="36">
        <f t="shared" si="160"/>
        <v>0</v>
      </c>
      <c r="CI265" s="36"/>
      <c r="CJ265" s="36"/>
      <c r="CK265" s="36">
        <f t="shared" si="161"/>
        <v>0</v>
      </c>
      <c r="CL265" s="36">
        <f t="shared" si="162"/>
        <v>0</v>
      </c>
      <c r="CM265" s="36"/>
      <c r="CN265" s="36"/>
      <c r="CO265" s="36">
        <f t="shared" si="163"/>
        <v>0</v>
      </c>
      <c r="CP265" s="36">
        <f t="shared" si="164"/>
        <v>0</v>
      </c>
      <c r="CQ265" s="36"/>
      <c r="CR265" s="36"/>
      <c r="CS265" s="36">
        <f t="shared" si="165"/>
        <v>0</v>
      </c>
      <c r="CT265" s="36">
        <f t="shared" si="166"/>
        <v>0</v>
      </c>
      <c r="CU265" s="36"/>
      <c r="CV265" s="36"/>
      <c r="CW265" s="36">
        <f t="shared" si="167"/>
        <v>0</v>
      </c>
      <c r="CX265" s="36">
        <f t="shared" si="168"/>
        <v>0</v>
      </c>
      <c r="CY265" s="36"/>
      <c r="CZ265" s="36"/>
      <c r="DA265" s="36">
        <f t="shared" si="169"/>
        <v>0</v>
      </c>
      <c r="DB265" s="36">
        <f t="shared" si="170"/>
        <v>0</v>
      </c>
      <c r="DC265" s="36"/>
      <c r="DD265" s="36"/>
      <c r="DE265" s="36">
        <f t="shared" si="171"/>
        <v>0</v>
      </c>
      <c r="DF265" s="36">
        <f t="shared" si="172"/>
        <v>0</v>
      </c>
      <c r="DG265" s="36"/>
      <c r="DH265" s="36"/>
      <c r="DI265" s="36">
        <f t="shared" si="173"/>
        <v>0</v>
      </c>
      <c r="DJ265" s="36">
        <f t="shared" si="174"/>
        <v>0</v>
      </c>
      <c r="DK265" s="36"/>
      <c r="DL265" s="36"/>
      <c r="DM265" s="36">
        <f t="shared" si="175"/>
        <v>0</v>
      </c>
      <c r="DN265" s="36">
        <f t="shared" si="176"/>
        <v>0</v>
      </c>
      <c r="DO265" s="36"/>
      <c r="DP265" s="36"/>
      <c r="DQ265" s="36">
        <f t="shared" si="177"/>
        <v>0</v>
      </c>
      <c r="DR265" s="36">
        <f t="shared" si="178"/>
        <v>0</v>
      </c>
      <c r="DS265" s="36"/>
      <c r="DT265" s="36"/>
      <c r="DU265" s="36">
        <f t="shared" si="179"/>
        <v>0</v>
      </c>
      <c r="DV265" s="36">
        <f t="shared" si="180"/>
        <v>0</v>
      </c>
      <c r="DW265" s="36"/>
      <c r="DX265" s="36"/>
      <c r="DY265" s="36">
        <f t="shared" si="181"/>
        <v>0</v>
      </c>
      <c r="DZ265" s="36">
        <f t="shared" si="182"/>
        <v>0</v>
      </c>
      <c r="EA265" s="36"/>
      <c r="EB265" s="36"/>
      <c r="EC265" s="36">
        <f t="shared" si="183"/>
        <v>0</v>
      </c>
      <c r="ED265" s="36">
        <f t="shared" si="184"/>
        <v>0</v>
      </c>
      <c r="EE265" s="36">
        <f aca="true" t="shared" si="187" ref="EE265:EE280">SUM(AA265,AE265,AI265,AM265,AQ265)</f>
        <v>60</v>
      </c>
      <c r="EF265" s="36">
        <f t="shared" si="185"/>
        <v>89115945.60000001</v>
      </c>
      <c r="EG265" s="36">
        <f t="shared" si="186"/>
        <v>99809859.07200003</v>
      </c>
      <c r="EH265" s="37" t="s">
        <v>1534</v>
      </c>
      <c r="EI265" s="63" t="s">
        <v>1740</v>
      </c>
      <c r="EJ265" s="37" t="s">
        <v>1741</v>
      </c>
      <c r="EK265" s="87"/>
      <c r="EL265" s="87"/>
      <c r="EM265" s="87"/>
      <c r="EN265" s="87"/>
      <c r="EO265" s="87"/>
      <c r="EP265" s="87"/>
      <c r="EQ265" s="87"/>
      <c r="ER265" s="87"/>
      <c r="ES265" s="87"/>
    </row>
    <row r="266" spans="1:149" ht="19.5" customHeight="1">
      <c r="A266" s="28"/>
      <c r="B266" s="28" t="s">
        <v>1593</v>
      </c>
      <c r="C266" s="28"/>
      <c r="D266" s="63" t="s">
        <v>1726</v>
      </c>
      <c r="E266" s="63" t="s">
        <v>1736</v>
      </c>
      <c r="F266" s="63" t="s">
        <v>1737</v>
      </c>
      <c r="G266" s="63" t="s">
        <v>1737</v>
      </c>
      <c r="H266" s="63" t="s">
        <v>860</v>
      </c>
      <c r="I266" s="63" t="s">
        <v>760</v>
      </c>
      <c r="J266" s="63" t="s">
        <v>862</v>
      </c>
      <c r="K266" s="63">
        <v>100</v>
      </c>
      <c r="L266" s="63">
        <v>710000000</v>
      </c>
      <c r="M266" s="63" t="s">
        <v>1533</v>
      </c>
      <c r="N266" s="63" t="s">
        <v>1716</v>
      </c>
      <c r="O266" s="63" t="s">
        <v>359</v>
      </c>
      <c r="P266" s="63" t="s">
        <v>1742</v>
      </c>
      <c r="Q266" s="63" t="s">
        <v>1743</v>
      </c>
      <c r="R266" s="63"/>
      <c r="S266" s="63"/>
      <c r="T266" s="63" t="s">
        <v>1631</v>
      </c>
      <c r="U266" s="63" t="s">
        <v>1739</v>
      </c>
      <c r="V266" s="63">
        <v>0</v>
      </c>
      <c r="W266" s="63">
        <v>0</v>
      </c>
      <c r="X266" s="63">
        <v>100</v>
      </c>
      <c r="Y266" s="63"/>
      <c r="Z266" s="63" t="s">
        <v>888</v>
      </c>
      <c r="AA266" s="36">
        <v>7</v>
      </c>
      <c r="AB266" s="36">
        <v>5008138.12</v>
      </c>
      <c r="AC266" s="36">
        <f t="shared" si="135"/>
        <v>35056966.84</v>
      </c>
      <c r="AD266" s="36">
        <f t="shared" si="136"/>
        <v>39263802.860800005</v>
      </c>
      <c r="AE266" s="36">
        <v>7</v>
      </c>
      <c r="AF266" s="36">
        <v>5008138.12</v>
      </c>
      <c r="AG266" s="36">
        <f t="shared" si="137"/>
        <v>35056966.84</v>
      </c>
      <c r="AH266" s="36">
        <f>IF(Z266="С НДС",AG266*1.12,AG266)</f>
        <v>39263802.860800005</v>
      </c>
      <c r="AI266" s="36">
        <v>7</v>
      </c>
      <c r="AJ266" s="36">
        <v>5008138.12</v>
      </c>
      <c r="AK266" s="36">
        <f t="shared" si="138"/>
        <v>35056966.84</v>
      </c>
      <c r="AL266" s="36">
        <f>IF(Z266="С НДС",AK266*1.12,AK266)</f>
        <v>39263802.860800005</v>
      </c>
      <c r="AM266" s="36">
        <v>7</v>
      </c>
      <c r="AN266" s="36">
        <v>5008138.12</v>
      </c>
      <c r="AO266" s="36">
        <f t="shared" si="139"/>
        <v>35056966.84</v>
      </c>
      <c r="AP266" s="36">
        <f>IF(Z266="С НДС",AO266*1.12,AO266)</f>
        <v>39263802.860800005</v>
      </c>
      <c r="AQ266" s="36">
        <v>7</v>
      </c>
      <c r="AR266" s="36">
        <v>5008138.12</v>
      </c>
      <c r="AS266" s="36">
        <f t="shared" si="140"/>
        <v>35056966.84</v>
      </c>
      <c r="AT266" s="36">
        <f>IF(Z266="С НДС",AS266*1.12,AS266)</f>
        <v>39263802.860800005</v>
      </c>
      <c r="AU266" s="36"/>
      <c r="AV266" s="36"/>
      <c r="AW266" s="36">
        <f t="shared" si="141"/>
        <v>0</v>
      </c>
      <c r="AX266" s="36">
        <f>IF(Z266="С НДС",AW266*1.12,AW266)</f>
        <v>0</v>
      </c>
      <c r="AY266" s="36"/>
      <c r="AZ266" s="36"/>
      <c r="BA266" s="36">
        <f t="shared" si="142"/>
        <v>0</v>
      </c>
      <c r="BB266" s="36">
        <f>IF(AD266="С НДС",BA266*1.12,BA266)</f>
        <v>0</v>
      </c>
      <c r="BC266" s="36"/>
      <c r="BD266" s="36"/>
      <c r="BE266" s="36">
        <f t="shared" si="143"/>
        <v>0</v>
      </c>
      <c r="BF266" s="36">
        <f>IF(AH266="С НДС",BE266*1.12,BE266)</f>
        <v>0</v>
      </c>
      <c r="BG266" s="36"/>
      <c r="BH266" s="36"/>
      <c r="BI266" s="36">
        <f t="shared" si="144"/>
        <v>0</v>
      </c>
      <c r="BJ266" s="36">
        <f>IF(AL266="С НДС",BI266*1.12,BI266)</f>
        <v>0</v>
      </c>
      <c r="BK266" s="36"/>
      <c r="BL266" s="36"/>
      <c r="BM266" s="36">
        <f t="shared" si="145"/>
        <v>0</v>
      </c>
      <c r="BN266" s="36">
        <f>IF(AP266="С НДС",BM266*1.12,BM266)</f>
        <v>0</v>
      </c>
      <c r="BO266" s="36"/>
      <c r="BP266" s="36"/>
      <c r="BQ266" s="36">
        <f t="shared" si="151"/>
        <v>0</v>
      </c>
      <c r="BR266" s="36">
        <f t="shared" si="152"/>
        <v>0</v>
      </c>
      <c r="BS266" s="36"/>
      <c r="BT266" s="36"/>
      <c r="BU266" s="36">
        <f t="shared" si="153"/>
        <v>0</v>
      </c>
      <c r="BV266" s="36">
        <f t="shared" si="154"/>
        <v>0</v>
      </c>
      <c r="BW266" s="36"/>
      <c r="BX266" s="36"/>
      <c r="BY266" s="36">
        <f t="shared" si="155"/>
        <v>0</v>
      </c>
      <c r="BZ266" s="36">
        <f t="shared" si="156"/>
        <v>0</v>
      </c>
      <c r="CA266" s="36"/>
      <c r="CB266" s="36"/>
      <c r="CC266" s="36">
        <f t="shared" si="157"/>
        <v>0</v>
      </c>
      <c r="CD266" s="36">
        <f t="shared" si="158"/>
        <v>0</v>
      </c>
      <c r="CE266" s="36"/>
      <c r="CF266" s="36"/>
      <c r="CG266" s="36">
        <f t="shared" si="159"/>
        <v>0</v>
      </c>
      <c r="CH266" s="36">
        <f t="shared" si="160"/>
        <v>0</v>
      </c>
      <c r="CI266" s="36"/>
      <c r="CJ266" s="36"/>
      <c r="CK266" s="36">
        <f t="shared" si="161"/>
        <v>0</v>
      </c>
      <c r="CL266" s="36">
        <f t="shared" si="162"/>
        <v>0</v>
      </c>
      <c r="CM266" s="36"/>
      <c r="CN266" s="36"/>
      <c r="CO266" s="36">
        <f t="shared" si="163"/>
        <v>0</v>
      </c>
      <c r="CP266" s="36">
        <f t="shared" si="164"/>
        <v>0</v>
      </c>
      <c r="CQ266" s="36"/>
      <c r="CR266" s="36"/>
      <c r="CS266" s="36">
        <f t="shared" si="165"/>
        <v>0</v>
      </c>
      <c r="CT266" s="36">
        <f t="shared" si="166"/>
        <v>0</v>
      </c>
      <c r="CU266" s="36"/>
      <c r="CV266" s="36"/>
      <c r="CW266" s="36">
        <f t="shared" si="167"/>
        <v>0</v>
      </c>
      <c r="CX266" s="36">
        <f t="shared" si="168"/>
        <v>0</v>
      </c>
      <c r="CY266" s="36"/>
      <c r="CZ266" s="36"/>
      <c r="DA266" s="36">
        <f t="shared" si="169"/>
        <v>0</v>
      </c>
      <c r="DB266" s="36">
        <f t="shared" si="170"/>
        <v>0</v>
      </c>
      <c r="DC266" s="36"/>
      <c r="DD266" s="36"/>
      <c r="DE266" s="36">
        <f t="shared" si="171"/>
        <v>0</v>
      </c>
      <c r="DF266" s="36">
        <f t="shared" si="172"/>
        <v>0</v>
      </c>
      <c r="DG266" s="36"/>
      <c r="DH266" s="36"/>
      <c r="DI266" s="36">
        <f t="shared" si="173"/>
        <v>0</v>
      </c>
      <c r="DJ266" s="36">
        <f t="shared" si="174"/>
        <v>0</v>
      </c>
      <c r="DK266" s="36"/>
      <c r="DL266" s="36"/>
      <c r="DM266" s="36">
        <f t="shared" si="175"/>
        <v>0</v>
      </c>
      <c r="DN266" s="36">
        <f t="shared" si="176"/>
        <v>0</v>
      </c>
      <c r="DO266" s="36"/>
      <c r="DP266" s="36"/>
      <c r="DQ266" s="36">
        <f t="shared" si="177"/>
        <v>0</v>
      </c>
      <c r="DR266" s="36">
        <f t="shared" si="178"/>
        <v>0</v>
      </c>
      <c r="DS266" s="36"/>
      <c r="DT266" s="36"/>
      <c r="DU266" s="36">
        <f t="shared" si="179"/>
        <v>0</v>
      </c>
      <c r="DV266" s="36">
        <f t="shared" si="180"/>
        <v>0</v>
      </c>
      <c r="DW266" s="36"/>
      <c r="DX266" s="36"/>
      <c r="DY266" s="36">
        <f t="shared" si="181"/>
        <v>0</v>
      </c>
      <c r="DZ266" s="36">
        <f t="shared" si="182"/>
        <v>0</v>
      </c>
      <c r="EA266" s="36"/>
      <c r="EB266" s="36"/>
      <c r="EC266" s="36">
        <f t="shared" si="183"/>
        <v>0</v>
      </c>
      <c r="ED266" s="36">
        <f t="shared" si="184"/>
        <v>0</v>
      </c>
      <c r="EE266" s="36">
        <f t="shared" si="187"/>
        <v>35</v>
      </c>
      <c r="EF266" s="36">
        <f t="shared" si="185"/>
        <v>175284834.20000002</v>
      </c>
      <c r="EG266" s="36">
        <f t="shared" si="186"/>
        <v>196319014.30400005</v>
      </c>
      <c r="EH266" s="37" t="s">
        <v>1534</v>
      </c>
      <c r="EI266" s="63" t="s">
        <v>1744</v>
      </c>
      <c r="EJ266" s="37" t="s">
        <v>1745</v>
      </c>
      <c r="EK266" s="87"/>
      <c r="EL266" s="87"/>
      <c r="EM266" s="87"/>
      <c r="EN266" s="87"/>
      <c r="EO266" s="87"/>
      <c r="EP266" s="87"/>
      <c r="EQ266" s="87"/>
      <c r="ER266" s="87"/>
      <c r="ES266" s="87"/>
    </row>
    <row r="267" spans="1:149" ht="19.5" customHeight="1">
      <c r="A267" s="28"/>
      <c r="B267" s="28" t="s">
        <v>1593</v>
      </c>
      <c r="C267" s="28"/>
      <c r="D267" s="63" t="s">
        <v>1727</v>
      </c>
      <c r="E267" s="63" t="s">
        <v>1736</v>
      </c>
      <c r="F267" s="63" t="s">
        <v>1737</v>
      </c>
      <c r="G267" s="63" t="s">
        <v>1737</v>
      </c>
      <c r="H267" s="63" t="s">
        <v>860</v>
      </c>
      <c r="I267" s="63" t="s">
        <v>760</v>
      </c>
      <c r="J267" s="63" t="s">
        <v>862</v>
      </c>
      <c r="K267" s="63">
        <v>100</v>
      </c>
      <c r="L267" s="63">
        <v>710000000</v>
      </c>
      <c r="M267" s="63" t="s">
        <v>1533</v>
      </c>
      <c r="N267" s="63" t="s">
        <v>1716</v>
      </c>
      <c r="O267" s="63" t="s">
        <v>359</v>
      </c>
      <c r="P267" s="63" t="s">
        <v>1742</v>
      </c>
      <c r="Q267" s="63" t="s">
        <v>1743</v>
      </c>
      <c r="R267" s="63"/>
      <c r="S267" s="63"/>
      <c r="T267" s="63" t="s">
        <v>1631</v>
      </c>
      <c r="U267" s="63" t="s">
        <v>1739</v>
      </c>
      <c r="V267" s="63">
        <v>0</v>
      </c>
      <c r="W267" s="63">
        <v>0</v>
      </c>
      <c r="X267" s="63">
        <v>100</v>
      </c>
      <c r="Y267" s="63"/>
      <c r="Z267" s="63" t="s">
        <v>888</v>
      </c>
      <c r="AA267" s="36">
        <v>7</v>
      </c>
      <c r="AB267" s="36">
        <v>1113426.67</v>
      </c>
      <c r="AC267" s="36">
        <f t="shared" si="135"/>
        <v>7793986.6899999995</v>
      </c>
      <c r="AD267" s="36">
        <f t="shared" si="136"/>
        <v>8729265.0928</v>
      </c>
      <c r="AE267" s="36">
        <v>7</v>
      </c>
      <c r="AF267" s="36">
        <v>1113426.67</v>
      </c>
      <c r="AG267" s="36">
        <f t="shared" si="137"/>
        <v>7793986.6899999995</v>
      </c>
      <c r="AH267" s="36">
        <f>IF(Z267="С НДС",AG267*1.12,AG267)</f>
        <v>8729265.0928</v>
      </c>
      <c r="AI267" s="36">
        <v>7</v>
      </c>
      <c r="AJ267" s="36">
        <v>1113426.67</v>
      </c>
      <c r="AK267" s="36">
        <f t="shared" si="138"/>
        <v>7793986.6899999995</v>
      </c>
      <c r="AL267" s="36">
        <f>IF(Z267="С НДС",AK267*1.12,AK267)</f>
        <v>8729265.0928</v>
      </c>
      <c r="AM267" s="36">
        <v>7</v>
      </c>
      <c r="AN267" s="36">
        <v>1113426.67</v>
      </c>
      <c r="AO267" s="36">
        <f t="shared" si="139"/>
        <v>7793986.6899999995</v>
      </c>
      <c r="AP267" s="36">
        <f>IF(Z267="С НДС",AO267*1.12,AO267)</f>
        <v>8729265.0928</v>
      </c>
      <c r="AQ267" s="36">
        <v>7</v>
      </c>
      <c r="AR267" s="36">
        <v>1113426.67</v>
      </c>
      <c r="AS267" s="36">
        <f t="shared" si="140"/>
        <v>7793986.6899999995</v>
      </c>
      <c r="AT267" s="36">
        <f>IF(Z267="С НДС",AS267*1.12,AS267)</f>
        <v>8729265.0928</v>
      </c>
      <c r="AU267" s="36"/>
      <c r="AV267" s="36"/>
      <c r="AW267" s="36">
        <f t="shared" si="141"/>
        <v>0</v>
      </c>
      <c r="AX267" s="36">
        <f>IF(Z267="С НДС",AW267*1.12,AW267)</f>
        <v>0</v>
      </c>
      <c r="AY267" s="36"/>
      <c r="AZ267" s="36"/>
      <c r="BA267" s="36">
        <f t="shared" si="142"/>
        <v>0</v>
      </c>
      <c r="BB267" s="36">
        <f>IF(AD267="С НДС",BA267*1.12,BA267)</f>
        <v>0</v>
      </c>
      <c r="BC267" s="36"/>
      <c r="BD267" s="36"/>
      <c r="BE267" s="36">
        <f t="shared" si="143"/>
        <v>0</v>
      </c>
      <c r="BF267" s="36">
        <f>IF(AH267="С НДС",BE267*1.12,BE267)</f>
        <v>0</v>
      </c>
      <c r="BG267" s="36"/>
      <c r="BH267" s="36"/>
      <c r="BI267" s="36">
        <f t="shared" si="144"/>
        <v>0</v>
      </c>
      <c r="BJ267" s="36">
        <f>IF(AL267="С НДС",BI267*1.12,BI267)</f>
        <v>0</v>
      </c>
      <c r="BK267" s="36"/>
      <c r="BL267" s="36"/>
      <c r="BM267" s="36">
        <f t="shared" si="145"/>
        <v>0</v>
      </c>
      <c r="BN267" s="36">
        <f>IF(AP267="С НДС",BM267*1.12,BM267)</f>
        <v>0</v>
      </c>
      <c r="BO267" s="36"/>
      <c r="BP267" s="36"/>
      <c r="BQ267" s="36">
        <f t="shared" si="151"/>
        <v>0</v>
      </c>
      <c r="BR267" s="36">
        <f t="shared" si="152"/>
        <v>0</v>
      </c>
      <c r="BS267" s="36"/>
      <c r="BT267" s="36"/>
      <c r="BU267" s="36">
        <f t="shared" si="153"/>
        <v>0</v>
      </c>
      <c r="BV267" s="36">
        <f t="shared" si="154"/>
        <v>0</v>
      </c>
      <c r="BW267" s="36"/>
      <c r="BX267" s="36"/>
      <c r="BY267" s="36">
        <f t="shared" si="155"/>
        <v>0</v>
      </c>
      <c r="BZ267" s="36">
        <f t="shared" si="156"/>
        <v>0</v>
      </c>
      <c r="CA267" s="36"/>
      <c r="CB267" s="36"/>
      <c r="CC267" s="36">
        <f t="shared" si="157"/>
        <v>0</v>
      </c>
      <c r="CD267" s="36">
        <f t="shared" si="158"/>
        <v>0</v>
      </c>
      <c r="CE267" s="36"/>
      <c r="CF267" s="36"/>
      <c r="CG267" s="36">
        <f t="shared" si="159"/>
        <v>0</v>
      </c>
      <c r="CH267" s="36">
        <f t="shared" si="160"/>
        <v>0</v>
      </c>
      <c r="CI267" s="36"/>
      <c r="CJ267" s="36"/>
      <c r="CK267" s="36">
        <f t="shared" si="161"/>
        <v>0</v>
      </c>
      <c r="CL267" s="36">
        <f t="shared" si="162"/>
        <v>0</v>
      </c>
      <c r="CM267" s="36"/>
      <c r="CN267" s="36"/>
      <c r="CO267" s="36">
        <f t="shared" si="163"/>
        <v>0</v>
      </c>
      <c r="CP267" s="36">
        <f t="shared" si="164"/>
        <v>0</v>
      </c>
      <c r="CQ267" s="36"/>
      <c r="CR267" s="36"/>
      <c r="CS267" s="36">
        <f t="shared" si="165"/>
        <v>0</v>
      </c>
      <c r="CT267" s="36">
        <f t="shared" si="166"/>
        <v>0</v>
      </c>
      <c r="CU267" s="36"/>
      <c r="CV267" s="36"/>
      <c r="CW267" s="36">
        <f t="shared" si="167"/>
        <v>0</v>
      </c>
      <c r="CX267" s="36">
        <f t="shared" si="168"/>
        <v>0</v>
      </c>
      <c r="CY267" s="36"/>
      <c r="CZ267" s="36"/>
      <c r="DA267" s="36">
        <f t="shared" si="169"/>
        <v>0</v>
      </c>
      <c r="DB267" s="36">
        <f t="shared" si="170"/>
        <v>0</v>
      </c>
      <c r="DC267" s="36"/>
      <c r="DD267" s="36"/>
      <c r="DE267" s="36">
        <f t="shared" si="171"/>
        <v>0</v>
      </c>
      <c r="DF267" s="36">
        <f t="shared" si="172"/>
        <v>0</v>
      </c>
      <c r="DG267" s="36"/>
      <c r="DH267" s="36"/>
      <c r="DI267" s="36">
        <f t="shared" si="173"/>
        <v>0</v>
      </c>
      <c r="DJ267" s="36">
        <f t="shared" si="174"/>
        <v>0</v>
      </c>
      <c r="DK267" s="36"/>
      <c r="DL267" s="36"/>
      <c r="DM267" s="36">
        <f t="shared" si="175"/>
        <v>0</v>
      </c>
      <c r="DN267" s="36">
        <f t="shared" si="176"/>
        <v>0</v>
      </c>
      <c r="DO267" s="36"/>
      <c r="DP267" s="36"/>
      <c r="DQ267" s="36">
        <f t="shared" si="177"/>
        <v>0</v>
      </c>
      <c r="DR267" s="36">
        <f t="shared" si="178"/>
        <v>0</v>
      </c>
      <c r="DS267" s="36"/>
      <c r="DT267" s="36"/>
      <c r="DU267" s="36">
        <f t="shared" si="179"/>
        <v>0</v>
      </c>
      <c r="DV267" s="36">
        <f t="shared" si="180"/>
        <v>0</v>
      </c>
      <c r="DW267" s="36"/>
      <c r="DX267" s="36"/>
      <c r="DY267" s="36">
        <f t="shared" si="181"/>
        <v>0</v>
      </c>
      <c r="DZ267" s="36">
        <f t="shared" si="182"/>
        <v>0</v>
      </c>
      <c r="EA267" s="36"/>
      <c r="EB267" s="36"/>
      <c r="EC267" s="36">
        <f t="shared" si="183"/>
        <v>0</v>
      </c>
      <c r="ED267" s="36">
        <f t="shared" si="184"/>
        <v>0</v>
      </c>
      <c r="EE267" s="36">
        <f t="shared" si="187"/>
        <v>35</v>
      </c>
      <c r="EF267" s="36">
        <f t="shared" si="185"/>
        <v>38969933.449999996</v>
      </c>
      <c r="EG267" s="36">
        <f t="shared" si="186"/>
        <v>43646325.464</v>
      </c>
      <c r="EH267" s="37" t="s">
        <v>1534</v>
      </c>
      <c r="EI267" s="63" t="s">
        <v>1746</v>
      </c>
      <c r="EJ267" s="37" t="s">
        <v>1747</v>
      </c>
      <c r="EK267" s="87"/>
      <c r="EL267" s="87"/>
      <c r="EM267" s="87"/>
      <c r="EN267" s="87"/>
      <c r="EO267" s="87"/>
      <c r="EP267" s="87"/>
      <c r="EQ267" s="87"/>
      <c r="ER267" s="87"/>
      <c r="ES267" s="87"/>
    </row>
    <row r="268" spans="1:149" ht="19.5" customHeight="1">
      <c r="A268" s="28"/>
      <c r="B268" s="28" t="s">
        <v>1593</v>
      </c>
      <c r="C268" s="28"/>
      <c r="D268" s="63" t="s">
        <v>1728</v>
      </c>
      <c r="E268" s="63" t="s">
        <v>1748</v>
      </c>
      <c r="F268" s="63" t="s">
        <v>1749</v>
      </c>
      <c r="G268" s="63" t="s">
        <v>1749</v>
      </c>
      <c r="H268" s="63" t="s">
        <v>860</v>
      </c>
      <c r="I268" s="63" t="s">
        <v>760</v>
      </c>
      <c r="J268" s="63" t="s">
        <v>862</v>
      </c>
      <c r="K268" s="63">
        <v>100</v>
      </c>
      <c r="L268" s="63">
        <v>710000000</v>
      </c>
      <c r="M268" s="63" t="s">
        <v>1750</v>
      </c>
      <c r="N268" s="63" t="s">
        <v>1716</v>
      </c>
      <c r="O268" s="63" t="s">
        <v>359</v>
      </c>
      <c r="P268" s="63" t="s">
        <v>1717</v>
      </c>
      <c r="Q268" s="63" t="s">
        <v>1718</v>
      </c>
      <c r="R268" s="63"/>
      <c r="S268" s="63"/>
      <c r="T268" s="63" t="s">
        <v>1631</v>
      </c>
      <c r="U268" s="63" t="s">
        <v>1739</v>
      </c>
      <c r="V268" s="63">
        <v>0</v>
      </c>
      <c r="W268" s="63">
        <v>100</v>
      </c>
      <c r="X268" s="63">
        <v>0</v>
      </c>
      <c r="Y268" s="63" t="s">
        <v>1751</v>
      </c>
      <c r="Z268" s="63" t="s">
        <v>888</v>
      </c>
      <c r="AA268" s="36">
        <v>155125</v>
      </c>
      <c r="AB268" s="36">
        <v>236</v>
      </c>
      <c r="AC268" s="36">
        <f aca="true" t="shared" si="188" ref="AC268:AC280">AA268*AB268</f>
        <v>36609500</v>
      </c>
      <c r="AD268" s="36">
        <f aca="true" t="shared" si="189" ref="AD268:AD280">IF(Z268="С НДС",AC268*1.12,AC268)</f>
        <v>41002640.00000001</v>
      </c>
      <c r="AE268" s="36">
        <v>155125</v>
      </c>
      <c r="AF268" s="36">
        <v>247.8</v>
      </c>
      <c r="AG268" s="36">
        <f aca="true" t="shared" si="190" ref="AG268:AG280">AE268*AF268</f>
        <v>38439975</v>
      </c>
      <c r="AH268" s="36">
        <f aca="true" t="shared" si="191" ref="AH268:AH280">IF(Z268="С НДС",AG268*1.12,AG268)</f>
        <v>43052772.00000001</v>
      </c>
      <c r="AI268" s="36">
        <v>155125</v>
      </c>
      <c r="AJ268" s="36">
        <v>256.47</v>
      </c>
      <c r="AK268" s="36">
        <f aca="true" t="shared" si="192" ref="AK268:AK280">AI268*AJ268</f>
        <v>39784908.75000001</v>
      </c>
      <c r="AL268" s="36">
        <f aca="true" t="shared" si="193" ref="AL268:AL280">IF(Z268="С НДС",AK268*1.12,AK268)</f>
        <v>44559097.80000001</v>
      </c>
      <c r="AM268" s="36">
        <v>155125</v>
      </c>
      <c r="AN268" s="36">
        <v>265.44</v>
      </c>
      <c r="AO268" s="36">
        <f aca="true" t="shared" si="194" ref="AO268:AO280">AM268*AN268</f>
        <v>41176380</v>
      </c>
      <c r="AP268" s="36">
        <f aca="true" t="shared" si="195" ref="AP268:AP280">IF(Z268="С НДС",AO268*1.12,AO268)</f>
        <v>46117545.6</v>
      </c>
      <c r="AQ268" s="36">
        <v>155125</v>
      </c>
      <c r="AR268" s="36">
        <v>274.73</v>
      </c>
      <c r="AS268" s="36">
        <f aca="true" t="shared" si="196" ref="AS268:AS280">AQ268*AR268</f>
        <v>42617491.25</v>
      </c>
      <c r="AT268" s="36">
        <f aca="true" t="shared" si="197" ref="AT268:AT280">IF(Z268="С НДС",AS268*1.12,AS268)</f>
        <v>47731590.2</v>
      </c>
      <c r="AU268" s="36"/>
      <c r="AV268" s="36"/>
      <c r="AW268" s="36">
        <f aca="true" t="shared" si="198" ref="AW268:AW280">AU268*AV268</f>
        <v>0</v>
      </c>
      <c r="AX268" s="36">
        <f aca="true" t="shared" si="199" ref="AX268:AX280">IF(Z268="С НДС",AW268*1.12,AW268)</f>
        <v>0</v>
      </c>
      <c r="AY268" s="36"/>
      <c r="AZ268" s="36"/>
      <c r="BA268" s="36">
        <f aca="true" t="shared" si="200" ref="BA268:BA280">AY268*AZ268</f>
        <v>0</v>
      </c>
      <c r="BB268" s="36">
        <f aca="true" t="shared" si="201" ref="BB268:BB280">IF(AD268="С НДС",BA268*1.12,BA268)</f>
        <v>0</v>
      </c>
      <c r="BC268" s="36"/>
      <c r="BD268" s="36"/>
      <c r="BE268" s="36">
        <f aca="true" t="shared" si="202" ref="BE268:BE280">BC268*BD268</f>
        <v>0</v>
      </c>
      <c r="BF268" s="36">
        <f aca="true" t="shared" si="203" ref="BF268:BF280">IF(AH268="С НДС",BE268*1.12,BE268)</f>
        <v>0</v>
      </c>
      <c r="BG268" s="36"/>
      <c r="BH268" s="36"/>
      <c r="BI268" s="36">
        <f aca="true" t="shared" si="204" ref="BI268:BI280">BG268*BH268</f>
        <v>0</v>
      </c>
      <c r="BJ268" s="36">
        <f aca="true" t="shared" si="205" ref="BJ268:BJ280">IF(AL268="С НДС",BI268*1.12,BI268)</f>
        <v>0</v>
      </c>
      <c r="BK268" s="36"/>
      <c r="BL268" s="36"/>
      <c r="BM268" s="36">
        <f aca="true" t="shared" si="206" ref="BM268:BM280">BK268*BL268</f>
        <v>0</v>
      </c>
      <c r="BN268" s="36">
        <f aca="true" t="shared" si="207" ref="BN268:BN280">IF(AP268="С НДС",BM268*1.12,BM268)</f>
        <v>0</v>
      </c>
      <c r="BO268" s="36"/>
      <c r="BP268" s="36"/>
      <c r="BQ268" s="36">
        <f aca="true" t="shared" si="208" ref="BQ268:BQ280">BO268*BP268</f>
        <v>0</v>
      </c>
      <c r="BR268" s="36">
        <f aca="true" t="shared" si="209" ref="BR268:BR280">IF(AT268="С НДС",BQ268*1.12,BQ268)</f>
        <v>0</v>
      </c>
      <c r="BS268" s="36"/>
      <c r="BT268" s="36"/>
      <c r="BU268" s="36">
        <f aca="true" t="shared" si="210" ref="BU268:BU280">BS268*BT268</f>
        <v>0</v>
      </c>
      <c r="BV268" s="36">
        <f aca="true" t="shared" si="211" ref="BV268:BV280">IF(AX268="С НДС",BU268*1.12,BU268)</f>
        <v>0</v>
      </c>
      <c r="BW268" s="36"/>
      <c r="BX268" s="36"/>
      <c r="BY268" s="36">
        <f aca="true" t="shared" si="212" ref="BY268:BY280">BW268*BX268</f>
        <v>0</v>
      </c>
      <c r="BZ268" s="36">
        <f aca="true" t="shared" si="213" ref="BZ268:BZ280">IF(BB268="С НДС",BY268*1.12,BY268)</f>
        <v>0</v>
      </c>
      <c r="CA268" s="36"/>
      <c r="CB268" s="36"/>
      <c r="CC268" s="36">
        <f aca="true" t="shared" si="214" ref="CC268:CC280">CA268*CB268</f>
        <v>0</v>
      </c>
      <c r="CD268" s="36">
        <f aca="true" t="shared" si="215" ref="CD268:CD280">IF(BF268="С НДС",CC268*1.12,CC268)</f>
        <v>0</v>
      </c>
      <c r="CE268" s="36"/>
      <c r="CF268" s="36"/>
      <c r="CG268" s="36">
        <f aca="true" t="shared" si="216" ref="CG268:CG280">CE268*CF268</f>
        <v>0</v>
      </c>
      <c r="CH268" s="36">
        <f aca="true" t="shared" si="217" ref="CH268:CH280">IF(BJ268="С НДС",CG268*1.12,CG268)</f>
        <v>0</v>
      </c>
      <c r="CI268" s="36"/>
      <c r="CJ268" s="36"/>
      <c r="CK268" s="36">
        <f aca="true" t="shared" si="218" ref="CK268:CK280">CI268*CJ268</f>
        <v>0</v>
      </c>
      <c r="CL268" s="36">
        <f aca="true" t="shared" si="219" ref="CL268:CL280">IF(BN268="С НДС",CK268*1.12,CK268)</f>
        <v>0</v>
      </c>
      <c r="CM268" s="36"/>
      <c r="CN268" s="36"/>
      <c r="CO268" s="36">
        <f aca="true" t="shared" si="220" ref="CO268:CO280">CM268*CN268</f>
        <v>0</v>
      </c>
      <c r="CP268" s="36">
        <f aca="true" t="shared" si="221" ref="CP268:CP280">IF(BR268="С НДС",CO268*1.12,CO268)</f>
        <v>0</v>
      </c>
      <c r="CQ268" s="36"/>
      <c r="CR268" s="36"/>
      <c r="CS268" s="36">
        <f aca="true" t="shared" si="222" ref="CS268:CS280">CQ268*CR268</f>
        <v>0</v>
      </c>
      <c r="CT268" s="36">
        <f aca="true" t="shared" si="223" ref="CT268:CT280">IF(BV268="С НДС",CS268*1.12,CS268)</f>
        <v>0</v>
      </c>
      <c r="CU268" s="36"/>
      <c r="CV268" s="36"/>
      <c r="CW268" s="36">
        <f aca="true" t="shared" si="224" ref="CW268:CW280">CU268*CV268</f>
        <v>0</v>
      </c>
      <c r="CX268" s="36">
        <f aca="true" t="shared" si="225" ref="CX268:CX280">IF(BZ268="С НДС",CW268*1.12,CW268)</f>
        <v>0</v>
      </c>
      <c r="CY268" s="36"/>
      <c r="CZ268" s="36"/>
      <c r="DA268" s="36">
        <f aca="true" t="shared" si="226" ref="DA268:DA280">CY268*CZ268</f>
        <v>0</v>
      </c>
      <c r="DB268" s="36">
        <f aca="true" t="shared" si="227" ref="DB268:DB280">IF(CD268="С НДС",DA268*1.12,DA268)</f>
        <v>0</v>
      </c>
      <c r="DC268" s="36"/>
      <c r="DD268" s="36"/>
      <c r="DE268" s="36">
        <f aca="true" t="shared" si="228" ref="DE268:DE280">DC268*DD268</f>
        <v>0</v>
      </c>
      <c r="DF268" s="36">
        <f aca="true" t="shared" si="229" ref="DF268:DF280">IF(CH268="С НДС",DE268*1.12,DE268)</f>
        <v>0</v>
      </c>
      <c r="DG268" s="36"/>
      <c r="DH268" s="36"/>
      <c r="DI268" s="36">
        <f aca="true" t="shared" si="230" ref="DI268:DI280">DG268*DH268</f>
        <v>0</v>
      </c>
      <c r="DJ268" s="36">
        <f aca="true" t="shared" si="231" ref="DJ268:DJ280">IF(CL268="С НДС",DI268*1.12,DI268)</f>
        <v>0</v>
      </c>
      <c r="DK268" s="36"/>
      <c r="DL268" s="36"/>
      <c r="DM268" s="36">
        <f aca="true" t="shared" si="232" ref="DM268:DM280">DK268*DL268</f>
        <v>0</v>
      </c>
      <c r="DN268" s="36">
        <f aca="true" t="shared" si="233" ref="DN268:DN280">IF(CP268="С НДС",DM268*1.12,DM268)</f>
        <v>0</v>
      </c>
      <c r="DO268" s="36"/>
      <c r="DP268" s="36"/>
      <c r="DQ268" s="36">
        <f aca="true" t="shared" si="234" ref="DQ268:DQ280">DO268*DP268</f>
        <v>0</v>
      </c>
      <c r="DR268" s="36">
        <f aca="true" t="shared" si="235" ref="DR268:DR280">IF(CT268="С НДС",DQ268*1.12,DQ268)</f>
        <v>0</v>
      </c>
      <c r="DS268" s="36"/>
      <c r="DT268" s="36"/>
      <c r="DU268" s="36">
        <f aca="true" t="shared" si="236" ref="DU268:DU280">DS268*DT268</f>
        <v>0</v>
      </c>
      <c r="DV268" s="36">
        <f aca="true" t="shared" si="237" ref="DV268:DV280">IF(CX268="С НДС",DU268*1.12,DU268)</f>
        <v>0</v>
      </c>
      <c r="DW268" s="36"/>
      <c r="DX268" s="36"/>
      <c r="DY268" s="36">
        <f aca="true" t="shared" si="238" ref="DY268:DY280">DW268*DX268</f>
        <v>0</v>
      </c>
      <c r="DZ268" s="36">
        <f aca="true" t="shared" si="239" ref="DZ268:DZ280">IF(DB268="С НДС",DY268*1.12,DY268)</f>
        <v>0</v>
      </c>
      <c r="EA268" s="36"/>
      <c r="EB268" s="36"/>
      <c r="EC268" s="36">
        <f aca="true" t="shared" si="240" ref="EC268:EC280">EA268*EB268</f>
        <v>0</v>
      </c>
      <c r="ED268" s="36">
        <f aca="true" t="shared" si="241" ref="ED268:ED280">IF(DF268="С НДС",EC268*1.12,EC268)</f>
        <v>0</v>
      </c>
      <c r="EE268" s="36">
        <f t="shared" si="187"/>
        <v>775625</v>
      </c>
      <c r="EF268" s="36">
        <v>0</v>
      </c>
      <c r="EG268" s="36">
        <v>0</v>
      </c>
      <c r="EH268" s="37" t="s">
        <v>1534</v>
      </c>
      <c r="EI268" s="63" t="s">
        <v>1752</v>
      </c>
      <c r="EJ268" s="37" t="s">
        <v>1753</v>
      </c>
      <c r="EK268" s="87"/>
      <c r="EL268" s="87"/>
      <c r="EM268" s="87"/>
      <c r="EN268" s="87"/>
      <c r="EO268" s="87"/>
      <c r="EP268" s="87"/>
      <c r="EQ268" s="87"/>
      <c r="ER268" s="87"/>
      <c r="ES268" s="87"/>
    </row>
    <row r="269" spans="1:149" ht="19.5" customHeight="1">
      <c r="A269" s="28"/>
      <c r="B269" s="28" t="s">
        <v>1776</v>
      </c>
      <c r="C269" s="28"/>
      <c r="D269" s="63" t="s">
        <v>2131</v>
      </c>
      <c r="E269" s="63" t="s">
        <v>1748</v>
      </c>
      <c r="F269" s="63" t="s">
        <v>1749</v>
      </c>
      <c r="G269" s="63" t="s">
        <v>1749</v>
      </c>
      <c r="H269" s="63" t="s">
        <v>860</v>
      </c>
      <c r="I269" s="63" t="s">
        <v>760</v>
      </c>
      <c r="J269" s="63" t="s">
        <v>862</v>
      </c>
      <c r="K269" s="63">
        <v>100</v>
      </c>
      <c r="L269" s="63">
        <v>710000000</v>
      </c>
      <c r="M269" s="63" t="s">
        <v>1750</v>
      </c>
      <c r="N269" s="63" t="s">
        <v>1716</v>
      </c>
      <c r="O269" s="63" t="s">
        <v>359</v>
      </c>
      <c r="P269" s="63" t="s">
        <v>1717</v>
      </c>
      <c r="Q269" s="63" t="s">
        <v>1718</v>
      </c>
      <c r="R269" s="63"/>
      <c r="S269" s="63"/>
      <c r="T269" s="63" t="s">
        <v>1631</v>
      </c>
      <c r="U269" s="63" t="s">
        <v>1739</v>
      </c>
      <c r="V269" s="63">
        <v>0</v>
      </c>
      <c r="W269" s="63">
        <v>100</v>
      </c>
      <c r="X269" s="63">
        <v>0</v>
      </c>
      <c r="Y269" s="63" t="s">
        <v>1751</v>
      </c>
      <c r="Z269" s="63" t="s">
        <v>888</v>
      </c>
      <c r="AA269" s="36">
        <v>137128.95</v>
      </c>
      <c r="AB269" s="36">
        <v>236</v>
      </c>
      <c r="AC269" s="36">
        <f>AA269*AB269</f>
        <v>32362432.200000003</v>
      </c>
      <c r="AD269" s="36">
        <f>IF(Z269="С НДС",AC269*1.12,AC269)</f>
        <v>36245924.06400001</v>
      </c>
      <c r="AE269" s="36">
        <v>155125</v>
      </c>
      <c r="AF269" s="36">
        <v>247.8</v>
      </c>
      <c r="AG269" s="36">
        <f>AE269*AF269</f>
        <v>38439975</v>
      </c>
      <c r="AH269" s="36">
        <f>IF(Z269="С НДС",AG269*1.12,AG269)</f>
        <v>43052772.00000001</v>
      </c>
      <c r="AI269" s="36">
        <v>155125</v>
      </c>
      <c r="AJ269" s="36">
        <v>256.47</v>
      </c>
      <c r="AK269" s="36">
        <f>AI269*AJ269</f>
        <v>39784908.75000001</v>
      </c>
      <c r="AL269" s="36">
        <f>IF(Z269="С НДС",AK269*1.12,AK269)</f>
        <v>44559097.80000001</v>
      </c>
      <c r="AM269" s="36">
        <v>155125</v>
      </c>
      <c r="AN269" s="36">
        <v>265.44</v>
      </c>
      <c r="AO269" s="36">
        <f>AM269*AN269</f>
        <v>41176380</v>
      </c>
      <c r="AP269" s="36">
        <f>IF(Z269="С НДС",AO269*1.12,AO269)</f>
        <v>46117545.6</v>
      </c>
      <c r="AQ269" s="36">
        <v>155125</v>
      </c>
      <c r="AR269" s="36">
        <v>274.73</v>
      </c>
      <c r="AS269" s="36">
        <f>AQ269*AR269</f>
        <v>42617491.25</v>
      </c>
      <c r="AT269" s="36">
        <f>IF(Z269="С НДС",AS269*1.12,AS269)</f>
        <v>47731590.2</v>
      </c>
      <c r="AU269" s="36"/>
      <c r="AV269" s="36"/>
      <c r="AW269" s="36">
        <f>AU269*AV269</f>
        <v>0</v>
      </c>
      <c r="AX269" s="36">
        <f>IF(Z269="С НДС",AW269*1.12,AW269)</f>
        <v>0</v>
      </c>
      <c r="AY269" s="36"/>
      <c r="AZ269" s="36"/>
      <c r="BA269" s="36">
        <f>AY269*AZ269</f>
        <v>0</v>
      </c>
      <c r="BB269" s="36">
        <f>IF(AD269="С НДС",BA269*1.12,BA269)</f>
        <v>0</v>
      </c>
      <c r="BC269" s="36"/>
      <c r="BD269" s="36"/>
      <c r="BE269" s="36">
        <f>BC269*BD269</f>
        <v>0</v>
      </c>
      <c r="BF269" s="36">
        <f>IF(AH269="С НДС",BE269*1.12,BE269)</f>
        <v>0</v>
      </c>
      <c r="BG269" s="36"/>
      <c r="BH269" s="36"/>
      <c r="BI269" s="36">
        <f>BG269*BH269</f>
        <v>0</v>
      </c>
      <c r="BJ269" s="36">
        <f>IF(AL269="С НДС",BI269*1.12,BI269)</f>
        <v>0</v>
      </c>
      <c r="BK269" s="36"/>
      <c r="BL269" s="36"/>
      <c r="BM269" s="36">
        <f>BK269*BL269</f>
        <v>0</v>
      </c>
      <c r="BN269" s="36">
        <f>IF(AP269="С НДС",BM269*1.12,BM269)</f>
        <v>0</v>
      </c>
      <c r="BO269" s="36"/>
      <c r="BP269" s="36"/>
      <c r="BQ269" s="36">
        <f>BO269*BP269</f>
        <v>0</v>
      </c>
      <c r="BR269" s="36">
        <f>IF(AT269="С НДС",BQ269*1.12,BQ269)</f>
        <v>0</v>
      </c>
      <c r="BS269" s="36"/>
      <c r="BT269" s="36"/>
      <c r="BU269" s="36">
        <f>BS269*BT269</f>
        <v>0</v>
      </c>
      <c r="BV269" s="36">
        <f>IF(AX269="С НДС",BU269*1.12,BU269)</f>
        <v>0</v>
      </c>
      <c r="BW269" s="36"/>
      <c r="BX269" s="36"/>
      <c r="BY269" s="36">
        <f>BW269*BX269</f>
        <v>0</v>
      </c>
      <c r="BZ269" s="36">
        <f>IF(BB269="С НДС",BY269*1.12,BY269)</f>
        <v>0</v>
      </c>
      <c r="CA269" s="36"/>
      <c r="CB269" s="36"/>
      <c r="CC269" s="36">
        <f>CA269*CB269</f>
        <v>0</v>
      </c>
      <c r="CD269" s="36">
        <f>IF(BF269="С НДС",CC269*1.12,CC269)</f>
        <v>0</v>
      </c>
      <c r="CE269" s="36"/>
      <c r="CF269" s="36"/>
      <c r="CG269" s="36">
        <f>CE269*CF269</f>
        <v>0</v>
      </c>
      <c r="CH269" s="36">
        <f>IF(BJ269="С НДС",CG269*1.12,CG269)</f>
        <v>0</v>
      </c>
      <c r="CI269" s="36"/>
      <c r="CJ269" s="36"/>
      <c r="CK269" s="36">
        <f>CI269*CJ269</f>
        <v>0</v>
      </c>
      <c r="CL269" s="36">
        <f>IF(BN269="С НДС",CK269*1.12,CK269)</f>
        <v>0</v>
      </c>
      <c r="CM269" s="36"/>
      <c r="CN269" s="36"/>
      <c r="CO269" s="36">
        <f>CM269*CN269</f>
        <v>0</v>
      </c>
      <c r="CP269" s="36">
        <f>IF(BR269="С НДС",CO269*1.12,CO269)</f>
        <v>0</v>
      </c>
      <c r="CQ269" s="36"/>
      <c r="CR269" s="36"/>
      <c r="CS269" s="36">
        <f>CQ269*CR269</f>
        <v>0</v>
      </c>
      <c r="CT269" s="36">
        <f>IF(BV269="С НДС",CS269*1.12,CS269)</f>
        <v>0</v>
      </c>
      <c r="CU269" s="36"/>
      <c r="CV269" s="36"/>
      <c r="CW269" s="36">
        <f>CU269*CV269</f>
        <v>0</v>
      </c>
      <c r="CX269" s="36">
        <f>IF(BZ269="С НДС",CW269*1.12,CW269)</f>
        <v>0</v>
      </c>
      <c r="CY269" s="36"/>
      <c r="CZ269" s="36"/>
      <c r="DA269" s="36">
        <f>CY269*CZ269</f>
        <v>0</v>
      </c>
      <c r="DB269" s="36">
        <f>IF(CD269="С НДС",DA269*1.12,DA269)</f>
        <v>0</v>
      </c>
      <c r="DC269" s="36"/>
      <c r="DD269" s="36"/>
      <c r="DE269" s="36">
        <f>DC269*DD269</f>
        <v>0</v>
      </c>
      <c r="DF269" s="36">
        <f>IF(CH269="С НДС",DE269*1.12,DE269)</f>
        <v>0</v>
      </c>
      <c r="DG269" s="36"/>
      <c r="DH269" s="36"/>
      <c r="DI269" s="36">
        <f>DG269*DH269</f>
        <v>0</v>
      </c>
      <c r="DJ269" s="36">
        <f>IF(CL269="С НДС",DI269*1.12,DI269)</f>
        <v>0</v>
      </c>
      <c r="DK269" s="36"/>
      <c r="DL269" s="36"/>
      <c r="DM269" s="36">
        <f>DK269*DL269</f>
        <v>0</v>
      </c>
      <c r="DN269" s="36">
        <f>IF(CP269="С НДС",DM269*1.12,DM269)</f>
        <v>0</v>
      </c>
      <c r="DO269" s="36"/>
      <c r="DP269" s="36"/>
      <c r="DQ269" s="36">
        <f>DO269*DP269</f>
        <v>0</v>
      </c>
      <c r="DR269" s="36">
        <f>IF(CT269="С НДС",DQ269*1.12,DQ269)</f>
        <v>0</v>
      </c>
      <c r="DS269" s="36"/>
      <c r="DT269" s="36"/>
      <c r="DU269" s="36">
        <f>DS269*DT269</f>
        <v>0</v>
      </c>
      <c r="DV269" s="36">
        <f>IF(CX269="С НДС",DU269*1.12,DU269)</f>
        <v>0</v>
      </c>
      <c r="DW269" s="36"/>
      <c r="DX269" s="36"/>
      <c r="DY269" s="36">
        <f>DW269*DX269</f>
        <v>0</v>
      </c>
      <c r="DZ269" s="36">
        <f>IF(DB269="С НДС",DY269*1.12,DY269)</f>
        <v>0</v>
      </c>
      <c r="EA269" s="36"/>
      <c r="EB269" s="36"/>
      <c r="EC269" s="36">
        <f>EA269*EB269</f>
        <v>0</v>
      </c>
      <c r="ED269" s="36">
        <f>IF(DF269="С НДС",EC269*1.12,EC269)</f>
        <v>0</v>
      </c>
      <c r="EE269" s="36">
        <f>SUM(AA269,AE269,AI269,AM269,AQ269)</f>
        <v>757628.95</v>
      </c>
      <c r="EF269" s="36">
        <f>SUM(AW269,AS269,AO269,AG269,AC269,AK269)</f>
        <v>194381187.2</v>
      </c>
      <c r="EG269" s="36">
        <f>IF(Z269="С НДС",EF269*1.12,EF269)</f>
        <v>217706929.664</v>
      </c>
      <c r="EH269" s="37" t="s">
        <v>1534</v>
      </c>
      <c r="EI269" s="63" t="s">
        <v>1752</v>
      </c>
      <c r="EJ269" s="37" t="s">
        <v>1753</v>
      </c>
      <c r="EK269" s="87"/>
      <c r="EL269" s="87"/>
      <c r="EM269" s="87"/>
      <c r="EN269" s="87"/>
      <c r="EO269" s="87"/>
      <c r="EP269" s="87"/>
      <c r="EQ269" s="87"/>
      <c r="ER269" s="87"/>
      <c r="ES269" s="87"/>
    </row>
    <row r="270" spans="1:149" ht="19.5" customHeight="1">
      <c r="A270" s="28"/>
      <c r="B270" s="28" t="s">
        <v>1593</v>
      </c>
      <c r="C270" s="28"/>
      <c r="D270" s="63" t="s">
        <v>1729</v>
      </c>
      <c r="E270" s="63" t="s">
        <v>1748</v>
      </c>
      <c r="F270" s="63" t="s">
        <v>1749</v>
      </c>
      <c r="G270" s="63" t="s">
        <v>1749</v>
      </c>
      <c r="H270" s="63" t="s">
        <v>860</v>
      </c>
      <c r="I270" s="63" t="s">
        <v>760</v>
      </c>
      <c r="J270" s="63" t="s">
        <v>862</v>
      </c>
      <c r="K270" s="63">
        <v>100</v>
      </c>
      <c r="L270" s="63">
        <v>710000000</v>
      </c>
      <c r="M270" s="63" t="s">
        <v>1750</v>
      </c>
      <c r="N270" s="63" t="s">
        <v>1716</v>
      </c>
      <c r="O270" s="63" t="s">
        <v>359</v>
      </c>
      <c r="P270" s="63" t="s">
        <v>1717</v>
      </c>
      <c r="Q270" s="63" t="s">
        <v>1718</v>
      </c>
      <c r="R270" s="63"/>
      <c r="S270" s="63"/>
      <c r="T270" s="63" t="s">
        <v>1631</v>
      </c>
      <c r="U270" s="63" t="s">
        <v>1739</v>
      </c>
      <c r="V270" s="63">
        <v>0</v>
      </c>
      <c r="W270" s="63">
        <v>100</v>
      </c>
      <c r="X270" s="63">
        <v>0</v>
      </c>
      <c r="Y270" s="63" t="s">
        <v>1751</v>
      </c>
      <c r="Z270" s="63" t="s">
        <v>888</v>
      </c>
      <c r="AA270" s="36">
        <v>54750</v>
      </c>
      <c r="AB270" s="36">
        <v>430</v>
      </c>
      <c r="AC270" s="36">
        <f t="shared" si="188"/>
        <v>23542500</v>
      </c>
      <c r="AD270" s="36">
        <f t="shared" si="189"/>
        <v>26367600.000000004</v>
      </c>
      <c r="AE270" s="36">
        <v>54750</v>
      </c>
      <c r="AF270" s="36">
        <v>451.5</v>
      </c>
      <c r="AG270" s="36">
        <f t="shared" si="190"/>
        <v>24719625</v>
      </c>
      <c r="AH270" s="36">
        <f t="shared" si="191"/>
        <v>27685980.000000004</v>
      </c>
      <c r="AI270" s="36">
        <v>54750</v>
      </c>
      <c r="AJ270" s="36">
        <v>467.3</v>
      </c>
      <c r="AK270" s="36">
        <f t="shared" si="192"/>
        <v>25584675</v>
      </c>
      <c r="AL270" s="36">
        <f t="shared" si="193"/>
        <v>28654836.000000004</v>
      </c>
      <c r="AM270" s="36">
        <v>54750</v>
      </c>
      <c r="AN270" s="36">
        <v>483.66</v>
      </c>
      <c r="AO270" s="36">
        <f t="shared" si="194"/>
        <v>26480385</v>
      </c>
      <c r="AP270" s="36">
        <f t="shared" si="195"/>
        <v>29658031.200000003</v>
      </c>
      <c r="AQ270" s="36">
        <v>54750</v>
      </c>
      <c r="AR270" s="36">
        <v>500.59</v>
      </c>
      <c r="AS270" s="36">
        <f t="shared" si="196"/>
        <v>27407302.5</v>
      </c>
      <c r="AT270" s="36">
        <f t="shared" si="197"/>
        <v>30696178.800000004</v>
      </c>
      <c r="AU270" s="36"/>
      <c r="AV270" s="36"/>
      <c r="AW270" s="36">
        <f t="shared" si="198"/>
        <v>0</v>
      </c>
      <c r="AX270" s="36">
        <f t="shared" si="199"/>
        <v>0</v>
      </c>
      <c r="AY270" s="36"/>
      <c r="AZ270" s="36"/>
      <c r="BA270" s="36">
        <f t="shared" si="200"/>
        <v>0</v>
      </c>
      <c r="BB270" s="36">
        <f t="shared" si="201"/>
        <v>0</v>
      </c>
      <c r="BC270" s="36"/>
      <c r="BD270" s="36"/>
      <c r="BE270" s="36">
        <f t="shared" si="202"/>
        <v>0</v>
      </c>
      <c r="BF270" s="36">
        <f t="shared" si="203"/>
        <v>0</v>
      </c>
      <c r="BG270" s="36"/>
      <c r="BH270" s="36"/>
      <c r="BI270" s="36">
        <f t="shared" si="204"/>
        <v>0</v>
      </c>
      <c r="BJ270" s="36">
        <f t="shared" si="205"/>
        <v>0</v>
      </c>
      <c r="BK270" s="36"/>
      <c r="BL270" s="36"/>
      <c r="BM270" s="36">
        <f t="shared" si="206"/>
        <v>0</v>
      </c>
      <c r="BN270" s="36">
        <f t="shared" si="207"/>
        <v>0</v>
      </c>
      <c r="BO270" s="36"/>
      <c r="BP270" s="36"/>
      <c r="BQ270" s="36">
        <f t="shared" si="208"/>
        <v>0</v>
      </c>
      <c r="BR270" s="36">
        <f t="shared" si="209"/>
        <v>0</v>
      </c>
      <c r="BS270" s="36"/>
      <c r="BT270" s="36"/>
      <c r="BU270" s="36">
        <f t="shared" si="210"/>
        <v>0</v>
      </c>
      <c r="BV270" s="36">
        <f t="shared" si="211"/>
        <v>0</v>
      </c>
      <c r="BW270" s="36"/>
      <c r="BX270" s="36"/>
      <c r="BY270" s="36">
        <f t="shared" si="212"/>
        <v>0</v>
      </c>
      <c r="BZ270" s="36">
        <f t="shared" si="213"/>
        <v>0</v>
      </c>
      <c r="CA270" s="36"/>
      <c r="CB270" s="36"/>
      <c r="CC270" s="36">
        <f t="shared" si="214"/>
        <v>0</v>
      </c>
      <c r="CD270" s="36">
        <f t="shared" si="215"/>
        <v>0</v>
      </c>
      <c r="CE270" s="36"/>
      <c r="CF270" s="36"/>
      <c r="CG270" s="36">
        <f t="shared" si="216"/>
        <v>0</v>
      </c>
      <c r="CH270" s="36">
        <f t="shared" si="217"/>
        <v>0</v>
      </c>
      <c r="CI270" s="36"/>
      <c r="CJ270" s="36"/>
      <c r="CK270" s="36">
        <f t="shared" si="218"/>
        <v>0</v>
      </c>
      <c r="CL270" s="36">
        <f t="shared" si="219"/>
        <v>0</v>
      </c>
      <c r="CM270" s="36"/>
      <c r="CN270" s="36"/>
      <c r="CO270" s="36">
        <f t="shared" si="220"/>
        <v>0</v>
      </c>
      <c r="CP270" s="36">
        <f t="shared" si="221"/>
        <v>0</v>
      </c>
      <c r="CQ270" s="36"/>
      <c r="CR270" s="36"/>
      <c r="CS270" s="36">
        <f t="shared" si="222"/>
        <v>0</v>
      </c>
      <c r="CT270" s="36">
        <f t="shared" si="223"/>
        <v>0</v>
      </c>
      <c r="CU270" s="36"/>
      <c r="CV270" s="36"/>
      <c r="CW270" s="36">
        <f t="shared" si="224"/>
        <v>0</v>
      </c>
      <c r="CX270" s="36">
        <f t="shared" si="225"/>
        <v>0</v>
      </c>
      <c r="CY270" s="36"/>
      <c r="CZ270" s="36"/>
      <c r="DA270" s="36">
        <f t="shared" si="226"/>
        <v>0</v>
      </c>
      <c r="DB270" s="36">
        <f t="shared" si="227"/>
        <v>0</v>
      </c>
      <c r="DC270" s="36"/>
      <c r="DD270" s="36"/>
      <c r="DE270" s="36">
        <f t="shared" si="228"/>
        <v>0</v>
      </c>
      <c r="DF270" s="36">
        <f t="shared" si="229"/>
        <v>0</v>
      </c>
      <c r="DG270" s="36"/>
      <c r="DH270" s="36"/>
      <c r="DI270" s="36">
        <f t="shared" si="230"/>
        <v>0</v>
      </c>
      <c r="DJ270" s="36">
        <f t="shared" si="231"/>
        <v>0</v>
      </c>
      <c r="DK270" s="36"/>
      <c r="DL270" s="36"/>
      <c r="DM270" s="36">
        <f t="shared" si="232"/>
        <v>0</v>
      </c>
      <c r="DN270" s="36">
        <f t="shared" si="233"/>
        <v>0</v>
      </c>
      <c r="DO270" s="36"/>
      <c r="DP270" s="36"/>
      <c r="DQ270" s="36">
        <f t="shared" si="234"/>
        <v>0</v>
      </c>
      <c r="DR270" s="36">
        <f t="shared" si="235"/>
        <v>0</v>
      </c>
      <c r="DS270" s="36"/>
      <c r="DT270" s="36"/>
      <c r="DU270" s="36">
        <f t="shared" si="236"/>
        <v>0</v>
      </c>
      <c r="DV270" s="36">
        <f t="shared" si="237"/>
        <v>0</v>
      </c>
      <c r="DW270" s="36"/>
      <c r="DX270" s="36"/>
      <c r="DY270" s="36">
        <f t="shared" si="238"/>
        <v>0</v>
      </c>
      <c r="DZ270" s="36">
        <f t="shared" si="239"/>
        <v>0</v>
      </c>
      <c r="EA270" s="36"/>
      <c r="EB270" s="36"/>
      <c r="EC270" s="36">
        <f t="shared" si="240"/>
        <v>0</v>
      </c>
      <c r="ED270" s="36">
        <f t="shared" si="241"/>
        <v>0</v>
      </c>
      <c r="EE270" s="36">
        <f t="shared" si="187"/>
        <v>273750</v>
      </c>
      <c r="EF270" s="36">
        <v>0</v>
      </c>
      <c r="EG270" s="36">
        <v>0</v>
      </c>
      <c r="EH270" s="37" t="s">
        <v>1534</v>
      </c>
      <c r="EI270" s="63" t="s">
        <v>1754</v>
      </c>
      <c r="EJ270" s="37" t="s">
        <v>1755</v>
      </c>
      <c r="EK270" s="87"/>
      <c r="EL270" s="87"/>
      <c r="EM270" s="87"/>
      <c r="EN270" s="87"/>
      <c r="EO270" s="87"/>
      <c r="EP270" s="87"/>
      <c r="EQ270" s="87"/>
      <c r="ER270" s="87"/>
      <c r="ES270" s="87"/>
    </row>
    <row r="271" spans="1:149" ht="19.5" customHeight="1">
      <c r="A271" s="28"/>
      <c r="B271" s="28" t="s">
        <v>1776</v>
      </c>
      <c r="C271" s="28"/>
      <c r="D271" s="63" t="s">
        <v>2132</v>
      </c>
      <c r="E271" s="63" t="s">
        <v>1748</v>
      </c>
      <c r="F271" s="63" t="s">
        <v>1749</v>
      </c>
      <c r="G271" s="63" t="s">
        <v>1749</v>
      </c>
      <c r="H271" s="63" t="s">
        <v>860</v>
      </c>
      <c r="I271" s="63" t="s">
        <v>760</v>
      </c>
      <c r="J271" s="63" t="s">
        <v>862</v>
      </c>
      <c r="K271" s="63">
        <v>100</v>
      </c>
      <c r="L271" s="63">
        <v>710000000</v>
      </c>
      <c r="M271" s="63" t="s">
        <v>1750</v>
      </c>
      <c r="N271" s="63" t="s">
        <v>1716</v>
      </c>
      <c r="O271" s="63" t="s">
        <v>359</v>
      </c>
      <c r="P271" s="63" t="s">
        <v>1717</v>
      </c>
      <c r="Q271" s="63" t="s">
        <v>1718</v>
      </c>
      <c r="R271" s="63"/>
      <c r="S271" s="63"/>
      <c r="T271" s="63" t="s">
        <v>1631</v>
      </c>
      <c r="U271" s="63" t="s">
        <v>1739</v>
      </c>
      <c r="V271" s="63">
        <v>0</v>
      </c>
      <c r="W271" s="63">
        <v>100</v>
      </c>
      <c r="X271" s="63">
        <v>0</v>
      </c>
      <c r="Y271" s="63" t="s">
        <v>1751</v>
      </c>
      <c r="Z271" s="63" t="s">
        <v>888</v>
      </c>
      <c r="AA271" s="36">
        <v>43681.84</v>
      </c>
      <c r="AB271" s="36">
        <v>430</v>
      </c>
      <c r="AC271" s="36">
        <f>AA271*AB271</f>
        <v>18783191.2</v>
      </c>
      <c r="AD271" s="36">
        <f>IF(Z271="С НДС",AC271*1.12,AC271)</f>
        <v>21037174.144</v>
      </c>
      <c r="AE271" s="36">
        <v>54750</v>
      </c>
      <c r="AF271" s="36">
        <v>451.5</v>
      </c>
      <c r="AG271" s="36">
        <f>AE271*AF271</f>
        <v>24719625</v>
      </c>
      <c r="AH271" s="36">
        <f>IF(Z271="С НДС",AG271*1.12,AG271)</f>
        <v>27685980.000000004</v>
      </c>
      <c r="AI271" s="36">
        <v>54750</v>
      </c>
      <c r="AJ271" s="36">
        <v>467.3</v>
      </c>
      <c r="AK271" s="36">
        <f>AI271*AJ271</f>
        <v>25584675</v>
      </c>
      <c r="AL271" s="36">
        <f>IF(Z271="С НДС",AK271*1.12,AK271)</f>
        <v>28654836.000000004</v>
      </c>
      <c r="AM271" s="36">
        <v>54750</v>
      </c>
      <c r="AN271" s="36">
        <v>483.66</v>
      </c>
      <c r="AO271" s="36">
        <f>AM271*AN271</f>
        <v>26480385</v>
      </c>
      <c r="AP271" s="36">
        <f>IF(Z271="С НДС",AO271*1.12,AO271)</f>
        <v>29658031.200000003</v>
      </c>
      <c r="AQ271" s="36">
        <v>54750</v>
      </c>
      <c r="AR271" s="36">
        <v>500.59</v>
      </c>
      <c r="AS271" s="36">
        <f>AQ271*AR271</f>
        <v>27407302.5</v>
      </c>
      <c r="AT271" s="36">
        <f>IF(Z271="С НДС",AS271*1.12,AS271)</f>
        <v>30696178.800000004</v>
      </c>
      <c r="AU271" s="36"/>
      <c r="AV271" s="36"/>
      <c r="AW271" s="36">
        <f>AU271*AV271</f>
        <v>0</v>
      </c>
      <c r="AX271" s="36">
        <f>IF(Z271="С НДС",AW271*1.12,AW271)</f>
        <v>0</v>
      </c>
      <c r="AY271" s="36"/>
      <c r="AZ271" s="36"/>
      <c r="BA271" s="36">
        <f>AY271*AZ271</f>
        <v>0</v>
      </c>
      <c r="BB271" s="36">
        <f>IF(AD271="С НДС",BA271*1.12,BA271)</f>
        <v>0</v>
      </c>
      <c r="BC271" s="36"/>
      <c r="BD271" s="36"/>
      <c r="BE271" s="36">
        <f>BC271*BD271</f>
        <v>0</v>
      </c>
      <c r="BF271" s="36">
        <f>IF(AH271="С НДС",BE271*1.12,BE271)</f>
        <v>0</v>
      </c>
      <c r="BG271" s="36"/>
      <c r="BH271" s="36"/>
      <c r="BI271" s="36">
        <f>BG271*BH271</f>
        <v>0</v>
      </c>
      <c r="BJ271" s="36">
        <f>IF(AL271="С НДС",BI271*1.12,BI271)</f>
        <v>0</v>
      </c>
      <c r="BK271" s="36"/>
      <c r="BL271" s="36"/>
      <c r="BM271" s="36">
        <f>BK271*BL271</f>
        <v>0</v>
      </c>
      <c r="BN271" s="36">
        <f>IF(AP271="С НДС",BM271*1.12,BM271)</f>
        <v>0</v>
      </c>
      <c r="BO271" s="36"/>
      <c r="BP271" s="36"/>
      <c r="BQ271" s="36">
        <f>BO271*BP271</f>
        <v>0</v>
      </c>
      <c r="BR271" s="36">
        <f>IF(AT271="С НДС",BQ271*1.12,BQ271)</f>
        <v>0</v>
      </c>
      <c r="BS271" s="36"/>
      <c r="BT271" s="36"/>
      <c r="BU271" s="36">
        <f>BS271*BT271</f>
        <v>0</v>
      </c>
      <c r="BV271" s="36">
        <f>IF(AX271="С НДС",BU271*1.12,BU271)</f>
        <v>0</v>
      </c>
      <c r="BW271" s="36"/>
      <c r="BX271" s="36"/>
      <c r="BY271" s="36">
        <f>BW271*BX271</f>
        <v>0</v>
      </c>
      <c r="BZ271" s="36">
        <f>IF(BB271="С НДС",BY271*1.12,BY271)</f>
        <v>0</v>
      </c>
      <c r="CA271" s="36"/>
      <c r="CB271" s="36"/>
      <c r="CC271" s="36">
        <f>CA271*CB271</f>
        <v>0</v>
      </c>
      <c r="CD271" s="36">
        <f>IF(BF271="С НДС",CC271*1.12,CC271)</f>
        <v>0</v>
      </c>
      <c r="CE271" s="36"/>
      <c r="CF271" s="36"/>
      <c r="CG271" s="36">
        <f>CE271*CF271</f>
        <v>0</v>
      </c>
      <c r="CH271" s="36">
        <f>IF(BJ271="С НДС",CG271*1.12,CG271)</f>
        <v>0</v>
      </c>
      <c r="CI271" s="36"/>
      <c r="CJ271" s="36"/>
      <c r="CK271" s="36">
        <f>CI271*CJ271</f>
        <v>0</v>
      </c>
      <c r="CL271" s="36">
        <f>IF(BN271="С НДС",CK271*1.12,CK271)</f>
        <v>0</v>
      </c>
      <c r="CM271" s="36"/>
      <c r="CN271" s="36"/>
      <c r="CO271" s="36">
        <f>CM271*CN271</f>
        <v>0</v>
      </c>
      <c r="CP271" s="36">
        <f>IF(BR271="С НДС",CO271*1.12,CO271)</f>
        <v>0</v>
      </c>
      <c r="CQ271" s="36"/>
      <c r="CR271" s="36"/>
      <c r="CS271" s="36">
        <f>CQ271*CR271</f>
        <v>0</v>
      </c>
      <c r="CT271" s="36">
        <f>IF(BV271="С НДС",CS271*1.12,CS271)</f>
        <v>0</v>
      </c>
      <c r="CU271" s="36"/>
      <c r="CV271" s="36"/>
      <c r="CW271" s="36">
        <f>CU271*CV271</f>
        <v>0</v>
      </c>
      <c r="CX271" s="36">
        <f>IF(BZ271="С НДС",CW271*1.12,CW271)</f>
        <v>0</v>
      </c>
      <c r="CY271" s="36"/>
      <c r="CZ271" s="36"/>
      <c r="DA271" s="36">
        <f>CY271*CZ271</f>
        <v>0</v>
      </c>
      <c r="DB271" s="36">
        <f>IF(CD271="С НДС",DA271*1.12,DA271)</f>
        <v>0</v>
      </c>
      <c r="DC271" s="36"/>
      <c r="DD271" s="36"/>
      <c r="DE271" s="36">
        <f>DC271*DD271</f>
        <v>0</v>
      </c>
      <c r="DF271" s="36">
        <f>IF(CH271="С НДС",DE271*1.12,DE271)</f>
        <v>0</v>
      </c>
      <c r="DG271" s="36"/>
      <c r="DH271" s="36"/>
      <c r="DI271" s="36">
        <f>DG271*DH271</f>
        <v>0</v>
      </c>
      <c r="DJ271" s="36">
        <f>IF(CL271="С НДС",DI271*1.12,DI271)</f>
        <v>0</v>
      </c>
      <c r="DK271" s="36"/>
      <c r="DL271" s="36"/>
      <c r="DM271" s="36">
        <f>DK271*DL271</f>
        <v>0</v>
      </c>
      <c r="DN271" s="36">
        <f>IF(CP271="С НДС",DM271*1.12,DM271)</f>
        <v>0</v>
      </c>
      <c r="DO271" s="36"/>
      <c r="DP271" s="36"/>
      <c r="DQ271" s="36">
        <f>DO271*DP271</f>
        <v>0</v>
      </c>
      <c r="DR271" s="36">
        <f>IF(CT271="С НДС",DQ271*1.12,DQ271)</f>
        <v>0</v>
      </c>
      <c r="DS271" s="36"/>
      <c r="DT271" s="36"/>
      <c r="DU271" s="36">
        <f>DS271*DT271</f>
        <v>0</v>
      </c>
      <c r="DV271" s="36">
        <f>IF(CX271="С НДС",DU271*1.12,DU271)</f>
        <v>0</v>
      </c>
      <c r="DW271" s="36"/>
      <c r="DX271" s="36"/>
      <c r="DY271" s="36">
        <f>DW271*DX271</f>
        <v>0</v>
      </c>
      <c r="DZ271" s="36">
        <f>IF(DB271="С НДС",DY271*1.12,DY271)</f>
        <v>0</v>
      </c>
      <c r="EA271" s="36"/>
      <c r="EB271" s="36"/>
      <c r="EC271" s="36">
        <f>EA271*EB271</f>
        <v>0</v>
      </c>
      <c r="ED271" s="36">
        <f>IF(DF271="С НДС",EC271*1.12,EC271)</f>
        <v>0</v>
      </c>
      <c r="EE271" s="36">
        <f>SUM(AA271,AE271,AI271,AM271,AQ271)</f>
        <v>262681.83999999997</v>
      </c>
      <c r="EF271" s="36">
        <f>SUM(AW271,AS271,AO271,AG271,AC271,AK271)</f>
        <v>122975178.7</v>
      </c>
      <c r="EG271" s="36">
        <f>IF(Z271="С НДС",EF271*1.12,EF271)</f>
        <v>137732200.14400002</v>
      </c>
      <c r="EH271" s="37" t="s">
        <v>1534</v>
      </c>
      <c r="EI271" s="63" t="s">
        <v>1754</v>
      </c>
      <c r="EJ271" s="37" t="s">
        <v>1755</v>
      </c>
      <c r="EK271" s="87"/>
      <c r="EL271" s="87"/>
      <c r="EM271" s="87"/>
      <c r="EN271" s="87"/>
      <c r="EO271" s="87"/>
      <c r="EP271" s="87"/>
      <c r="EQ271" s="87"/>
      <c r="ER271" s="87"/>
      <c r="ES271" s="87"/>
    </row>
    <row r="272" spans="1:149" ht="19.5" customHeight="1">
      <c r="A272" s="28"/>
      <c r="B272" s="28" t="s">
        <v>1593</v>
      </c>
      <c r="C272" s="28"/>
      <c r="D272" s="63" t="s">
        <v>1730</v>
      </c>
      <c r="E272" s="63" t="s">
        <v>1756</v>
      </c>
      <c r="F272" s="63" t="s">
        <v>1757</v>
      </c>
      <c r="G272" s="63" t="s">
        <v>1757</v>
      </c>
      <c r="H272" s="63" t="s">
        <v>860</v>
      </c>
      <c r="I272" s="63" t="s">
        <v>760</v>
      </c>
      <c r="J272" s="63" t="s">
        <v>862</v>
      </c>
      <c r="K272" s="63">
        <v>100</v>
      </c>
      <c r="L272" s="63">
        <v>710000000</v>
      </c>
      <c r="M272" s="63" t="s">
        <v>1750</v>
      </c>
      <c r="N272" s="63" t="s">
        <v>1716</v>
      </c>
      <c r="O272" s="63" t="s">
        <v>359</v>
      </c>
      <c r="P272" s="63" t="s">
        <v>1717</v>
      </c>
      <c r="Q272" s="63" t="s">
        <v>1718</v>
      </c>
      <c r="R272" s="63"/>
      <c r="S272" s="63"/>
      <c r="T272" s="63" t="s">
        <v>1631</v>
      </c>
      <c r="U272" s="63" t="s">
        <v>1739</v>
      </c>
      <c r="V272" s="63">
        <v>0</v>
      </c>
      <c r="W272" s="63">
        <v>100</v>
      </c>
      <c r="X272" s="63">
        <v>0</v>
      </c>
      <c r="Y272" s="63" t="s">
        <v>1758</v>
      </c>
      <c r="Z272" s="63" t="s">
        <v>888</v>
      </c>
      <c r="AA272" s="36">
        <v>77327</v>
      </c>
      <c r="AB272" s="36">
        <v>3156</v>
      </c>
      <c r="AC272" s="36">
        <f t="shared" si="188"/>
        <v>244044012</v>
      </c>
      <c r="AD272" s="36">
        <f t="shared" si="189"/>
        <v>273329293.44</v>
      </c>
      <c r="AE272" s="36">
        <v>82739.89</v>
      </c>
      <c r="AF272" s="36">
        <v>3313.8</v>
      </c>
      <c r="AG272" s="36">
        <f t="shared" si="190"/>
        <v>274183447.482</v>
      </c>
      <c r="AH272" s="36">
        <f t="shared" si="191"/>
        <v>307085461.17984</v>
      </c>
      <c r="AI272" s="36">
        <v>88531.68</v>
      </c>
      <c r="AJ272" s="36">
        <v>3429.78</v>
      </c>
      <c r="AK272" s="36">
        <f t="shared" si="192"/>
        <v>303644185.4304</v>
      </c>
      <c r="AL272" s="36">
        <f t="shared" si="193"/>
        <v>340081487.682048</v>
      </c>
      <c r="AM272" s="36">
        <v>94728.9</v>
      </c>
      <c r="AN272" s="36">
        <v>3549.82</v>
      </c>
      <c r="AO272" s="36">
        <f t="shared" si="194"/>
        <v>336270543.798</v>
      </c>
      <c r="AP272" s="36">
        <f t="shared" si="195"/>
        <v>376623009.05376</v>
      </c>
      <c r="AQ272" s="36">
        <v>101360</v>
      </c>
      <c r="AR272" s="36">
        <v>3674.06</v>
      </c>
      <c r="AS272" s="36">
        <f t="shared" si="196"/>
        <v>372402721.6</v>
      </c>
      <c r="AT272" s="36">
        <f t="shared" si="197"/>
        <v>417091048.1920001</v>
      </c>
      <c r="AU272" s="36"/>
      <c r="AV272" s="36"/>
      <c r="AW272" s="36">
        <f t="shared" si="198"/>
        <v>0</v>
      </c>
      <c r="AX272" s="36">
        <f t="shared" si="199"/>
        <v>0</v>
      </c>
      <c r="AY272" s="36"/>
      <c r="AZ272" s="36"/>
      <c r="BA272" s="36">
        <f t="shared" si="200"/>
        <v>0</v>
      </c>
      <c r="BB272" s="36">
        <f t="shared" si="201"/>
        <v>0</v>
      </c>
      <c r="BC272" s="36"/>
      <c r="BD272" s="36"/>
      <c r="BE272" s="36">
        <f t="shared" si="202"/>
        <v>0</v>
      </c>
      <c r="BF272" s="36">
        <f t="shared" si="203"/>
        <v>0</v>
      </c>
      <c r="BG272" s="36"/>
      <c r="BH272" s="36"/>
      <c r="BI272" s="36">
        <f t="shared" si="204"/>
        <v>0</v>
      </c>
      <c r="BJ272" s="36">
        <f t="shared" si="205"/>
        <v>0</v>
      </c>
      <c r="BK272" s="36"/>
      <c r="BL272" s="36"/>
      <c r="BM272" s="36">
        <f t="shared" si="206"/>
        <v>0</v>
      </c>
      <c r="BN272" s="36">
        <f t="shared" si="207"/>
        <v>0</v>
      </c>
      <c r="BO272" s="36"/>
      <c r="BP272" s="36"/>
      <c r="BQ272" s="36">
        <f t="shared" si="208"/>
        <v>0</v>
      </c>
      <c r="BR272" s="36">
        <f t="shared" si="209"/>
        <v>0</v>
      </c>
      <c r="BS272" s="36"/>
      <c r="BT272" s="36"/>
      <c r="BU272" s="36">
        <f t="shared" si="210"/>
        <v>0</v>
      </c>
      <c r="BV272" s="36">
        <f t="shared" si="211"/>
        <v>0</v>
      </c>
      <c r="BW272" s="36"/>
      <c r="BX272" s="36"/>
      <c r="BY272" s="36">
        <f t="shared" si="212"/>
        <v>0</v>
      </c>
      <c r="BZ272" s="36">
        <f t="shared" si="213"/>
        <v>0</v>
      </c>
      <c r="CA272" s="36"/>
      <c r="CB272" s="36"/>
      <c r="CC272" s="36">
        <f t="shared" si="214"/>
        <v>0</v>
      </c>
      <c r="CD272" s="36">
        <f t="shared" si="215"/>
        <v>0</v>
      </c>
      <c r="CE272" s="36"/>
      <c r="CF272" s="36"/>
      <c r="CG272" s="36">
        <f t="shared" si="216"/>
        <v>0</v>
      </c>
      <c r="CH272" s="36">
        <f t="shared" si="217"/>
        <v>0</v>
      </c>
      <c r="CI272" s="36"/>
      <c r="CJ272" s="36"/>
      <c r="CK272" s="36">
        <f t="shared" si="218"/>
        <v>0</v>
      </c>
      <c r="CL272" s="36">
        <f t="shared" si="219"/>
        <v>0</v>
      </c>
      <c r="CM272" s="36"/>
      <c r="CN272" s="36"/>
      <c r="CO272" s="36">
        <f t="shared" si="220"/>
        <v>0</v>
      </c>
      <c r="CP272" s="36">
        <f t="shared" si="221"/>
        <v>0</v>
      </c>
      <c r="CQ272" s="36"/>
      <c r="CR272" s="36"/>
      <c r="CS272" s="36">
        <f t="shared" si="222"/>
        <v>0</v>
      </c>
      <c r="CT272" s="36">
        <f t="shared" si="223"/>
        <v>0</v>
      </c>
      <c r="CU272" s="36"/>
      <c r="CV272" s="36"/>
      <c r="CW272" s="36">
        <f t="shared" si="224"/>
        <v>0</v>
      </c>
      <c r="CX272" s="36">
        <f t="shared" si="225"/>
        <v>0</v>
      </c>
      <c r="CY272" s="36"/>
      <c r="CZ272" s="36"/>
      <c r="DA272" s="36">
        <f t="shared" si="226"/>
        <v>0</v>
      </c>
      <c r="DB272" s="36">
        <f t="shared" si="227"/>
        <v>0</v>
      </c>
      <c r="DC272" s="36"/>
      <c r="DD272" s="36"/>
      <c r="DE272" s="36">
        <f t="shared" si="228"/>
        <v>0</v>
      </c>
      <c r="DF272" s="36">
        <f t="shared" si="229"/>
        <v>0</v>
      </c>
      <c r="DG272" s="36"/>
      <c r="DH272" s="36"/>
      <c r="DI272" s="36">
        <f t="shared" si="230"/>
        <v>0</v>
      </c>
      <c r="DJ272" s="36">
        <f t="shared" si="231"/>
        <v>0</v>
      </c>
      <c r="DK272" s="36"/>
      <c r="DL272" s="36"/>
      <c r="DM272" s="36">
        <f t="shared" si="232"/>
        <v>0</v>
      </c>
      <c r="DN272" s="36">
        <f t="shared" si="233"/>
        <v>0</v>
      </c>
      <c r="DO272" s="36"/>
      <c r="DP272" s="36"/>
      <c r="DQ272" s="36">
        <f t="shared" si="234"/>
        <v>0</v>
      </c>
      <c r="DR272" s="36">
        <f t="shared" si="235"/>
        <v>0</v>
      </c>
      <c r="DS272" s="36"/>
      <c r="DT272" s="36"/>
      <c r="DU272" s="36">
        <f t="shared" si="236"/>
        <v>0</v>
      </c>
      <c r="DV272" s="36">
        <f t="shared" si="237"/>
        <v>0</v>
      </c>
      <c r="DW272" s="36"/>
      <c r="DX272" s="36"/>
      <c r="DY272" s="36">
        <f t="shared" si="238"/>
        <v>0</v>
      </c>
      <c r="DZ272" s="36">
        <f t="shared" si="239"/>
        <v>0</v>
      </c>
      <c r="EA272" s="36"/>
      <c r="EB272" s="36"/>
      <c r="EC272" s="36">
        <f t="shared" si="240"/>
        <v>0</v>
      </c>
      <c r="ED272" s="36">
        <f t="shared" si="241"/>
        <v>0</v>
      </c>
      <c r="EE272" s="36">
        <f t="shared" si="187"/>
        <v>444687.47</v>
      </c>
      <c r="EF272" s="36">
        <v>0</v>
      </c>
      <c r="EG272" s="36">
        <v>0</v>
      </c>
      <c r="EH272" s="37" t="s">
        <v>1534</v>
      </c>
      <c r="EI272" s="63" t="s">
        <v>1759</v>
      </c>
      <c r="EJ272" s="37" t="s">
        <v>1760</v>
      </c>
      <c r="EK272" s="87"/>
      <c r="EL272" s="87"/>
      <c r="EM272" s="87"/>
      <c r="EN272" s="87"/>
      <c r="EO272" s="87"/>
      <c r="EP272" s="87"/>
      <c r="EQ272" s="87"/>
      <c r="ER272" s="87"/>
      <c r="ES272" s="87"/>
    </row>
    <row r="273" spans="1:149" ht="19.5" customHeight="1">
      <c r="A273" s="28"/>
      <c r="B273" s="28" t="s">
        <v>1776</v>
      </c>
      <c r="C273" s="28"/>
      <c r="D273" s="63" t="s">
        <v>2133</v>
      </c>
      <c r="E273" s="63" t="s">
        <v>1756</v>
      </c>
      <c r="F273" s="63" t="s">
        <v>1757</v>
      </c>
      <c r="G273" s="63" t="s">
        <v>1757</v>
      </c>
      <c r="H273" s="63" t="s">
        <v>860</v>
      </c>
      <c r="I273" s="63" t="s">
        <v>760</v>
      </c>
      <c r="J273" s="63" t="s">
        <v>862</v>
      </c>
      <c r="K273" s="63">
        <v>100</v>
      </c>
      <c r="L273" s="63">
        <v>710000000</v>
      </c>
      <c r="M273" s="63" t="s">
        <v>1750</v>
      </c>
      <c r="N273" s="63" t="s">
        <v>1716</v>
      </c>
      <c r="O273" s="63" t="s">
        <v>359</v>
      </c>
      <c r="P273" s="63" t="s">
        <v>1717</v>
      </c>
      <c r="Q273" s="63" t="s">
        <v>1718</v>
      </c>
      <c r="R273" s="63"/>
      <c r="S273" s="63"/>
      <c r="T273" s="63" t="s">
        <v>1631</v>
      </c>
      <c r="U273" s="63" t="s">
        <v>1739</v>
      </c>
      <c r="V273" s="63">
        <v>0</v>
      </c>
      <c r="W273" s="63">
        <v>100</v>
      </c>
      <c r="X273" s="63">
        <v>0</v>
      </c>
      <c r="Y273" s="63" t="s">
        <v>1758</v>
      </c>
      <c r="Z273" s="63" t="s">
        <v>888</v>
      </c>
      <c r="AA273" s="36">
        <v>40489</v>
      </c>
      <c r="AB273" s="36">
        <v>3156</v>
      </c>
      <c r="AC273" s="36">
        <f>AA273*AB273</f>
        <v>127783284</v>
      </c>
      <c r="AD273" s="36">
        <f>IF(Z273="С НДС",AC273*1.12,AC273)</f>
        <v>143117278.08</v>
      </c>
      <c r="AE273" s="36">
        <v>82739.89</v>
      </c>
      <c r="AF273" s="36">
        <v>3313.8</v>
      </c>
      <c r="AG273" s="36">
        <f>AE273*AF273</f>
        <v>274183447.482</v>
      </c>
      <c r="AH273" s="36">
        <f>IF(Z273="С НДС",AG273*1.12,AG273)</f>
        <v>307085461.17984</v>
      </c>
      <c r="AI273" s="36">
        <v>88531.68</v>
      </c>
      <c r="AJ273" s="36">
        <v>3429.78</v>
      </c>
      <c r="AK273" s="36">
        <f>AI273*AJ273</f>
        <v>303644185.4304</v>
      </c>
      <c r="AL273" s="36">
        <f>IF(Z273="С НДС",AK273*1.12,AK273)</f>
        <v>340081487.682048</v>
      </c>
      <c r="AM273" s="36">
        <v>94728.9</v>
      </c>
      <c r="AN273" s="36">
        <v>3549.82</v>
      </c>
      <c r="AO273" s="36">
        <f>AM273*AN273</f>
        <v>336270543.798</v>
      </c>
      <c r="AP273" s="36">
        <f>IF(Z273="С НДС",AO273*1.12,AO273)</f>
        <v>376623009.05376</v>
      </c>
      <c r="AQ273" s="36">
        <v>101360</v>
      </c>
      <c r="AR273" s="36">
        <v>3674.06</v>
      </c>
      <c r="AS273" s="36">
        <f>AQ273*AR273</f>
        <v>372402721.6</v>
      </c>
      <c r="AT273" s="36">
        <f>IF(Z273="С НДС",AS273*1.12,AS273)</f>
        <v>417091048.1920001</v>
      </c>
      <c r="AU273" s="36"/>
      <c r="AV273" s="36"/>
      <c r="AW273" s="36">
        <f>AU273*AV273</f>
        <v>0</v>
      </c>
      <c r="AX273" s="36">
        <f>IF(Z273="С НДС",AW273*1.12,AW273)</f>
        <v>0</v>
      </c>
      <c r="AY273" s="36"/>
      <c r="AZ273" s="36"/>
      <c r="BA273" s="36">
        <f>AY273*AZ273</f>
        <v>0</v>
      </c>
      <c r="BB273" s="36">
        <f>IF(AD273="С НДС",BA273*1.12,BA273)</f>
        <v>0</v>
      </c>
      <c r="BC273" s="36"/>
      <c r="BD273" s="36"/>
      <c r="BE273" s="36">
        <f>BC273*BD273</f>
        <v>0</v>
      </c>
      <c r="BF273" s="36">
        <f>IF(AH273="С НДС",BE273*1.12,BE273)</f>
        <v>0</v>
      </c>
      <c r="BG273" s="36"/>
      <c r="BH273" s="36"/>
      <c r="BI273" s="36">
        <f>BG273*BH273</f>
        <v>0</v>
      </c>
      <c r="BJ273" s="36">
        <f>IF(AL273="С НДС",BI273*1.12,BI273)</f>
        <v>0</v>
      </c>
      <c r="BK273" s="36"/>
      <c r="BL273" s="36"/>
      <c r="BM273" s="36">
        <f>BK273*BL273</f>
        <v>0</v>
      </c>
      <c r="BN273" s="36">
        <f>IF(AP273="С НДС",BM273*1.12,BM273)</f>
        <v>0</v>
      </c>
      <c r="BO273" s="36"/>
      <c r="BP273" s="36"/>
      <c r="BQ273" s="36">
        <f>BO273*BP273</f>
        <v>0</v>
      </c>
      <c r="BR273" s="36">
        <f>IF(AT273="С НДС",BQ273*1.12,BQ273)</f>
        <v>0</v>
      </c>
      <c r="BS273" s="36"/>
      <c r="BT273" s="36"/>
      <c r="BU273" s="36">
        <f>BS273*BT273</f>
        <v>0</v>
      </c>
      <c r="BV273" s="36">
        <f>IF(AX273="С НДС",BU273*1.12,BU273)</f>
        <v>0</v>
      </c>
      <c r="BW273" s="36"/>
      <c r="BX273" s="36"/>
      <c r="BY273" s="36">
        <f>BW273*BX273</f>
        <v>0</v>
      </c>
      <c r="BZ273" s="36">
        <f>IF(BB273="С НДС",BY273*1.12,BY273)</f>
        <v>0</v>
      </c>
      <c r="CA273" s="36"/>
      <c r="CB273" s="36"/>
      <c r="CC273" s="36">
        <f>CA273*CB273</f>
        <v>0</v>
      </c>
      <c r="CD273" s="36">
        <f>IF(BF273="С НДС",CC273*1.12,CC273)</f>
        <v>0</v>
      </c>
      <c r="CE273" s="36"/>
      <c r="CF273" s="36"/>
      <c r="CG273" s="36">
        <f>CE273*CF273</f>
        <v>0</v>
      </c>
      <c r="CH273" s="36">
        <f>IF(BJ273="С НДС",CG273*1.12,CG273)</f>
        <v>0</v>
      </c>
      <c r="CI273" s="36"/>
      <c r="CJ273" s="36"/>
      <c r="CK273" s="36">
        <f>CI273*CJ273</f>
        <v>0</v>
      </c>
      <c r="CL273" s="36">
        <f>IF(BN273="С НДС",CK273*1.12,CK273)</f>
        <v>0</v>
      </c>
      <c r="CM273" s="36"/>
      <c r="CN273" s="36"/>
      <c r="CO273" s="36">
        <f>CM273*CN273</f>
        <v>0</v>
      </c>
      <c r="CP273" s="36">
        <f>IF(BR273="С НДС",CO273*1.12,CO273)</f>
        <v>0</v>
      </c>
      <c r="CQ273" s="36"/>
      <c r="CR273" s="36"/>
      <c r="CS273" s="36">
        <f>CQ273*CR273</f>
        <v>0</v>
      </c>
      <c r="CT273" s="36">
        <f>IF(BV273="С НДС",CS273*1.12,CS273)</f>
        <v>0</v>
      </c>
      <c r="CU273" s="36"/>
      <c r="CV273" s="36"/>
      <c r="CW273" s="36">
        <f>CU273*CV273</f>
        <v>0</v>
      </c>
      <c r="CX273" s="36">
        <f>IF(BZ273="С НДС",CW273*1.12,CW273)</f>
        <v>0</v>
      </c>
      <c r="CY273" s="36"/>
      <c r="CZ273" s="36"/>
      <c r="DA273" s="36">
        <f>CY273*CZ273</f>
        <v>0</v>
      </c>
      <c r="DB273" s="36">
        <f>IF(CD273="С НДС",DA273*1.12,DA273)</f>
        <v>0</v>
      </c>
      <c r="DC273" s="36"/>
      <c r="DD273" s="36"/>
      <c r="DE273" s="36">
        <f>DC273*DD273</f>
        <v>0</v>
      </c>
      <c r="DF273" s="36">
        <f>IF(CH273="С НДС",DE273*1.12,DE273)</f>
        <v>0</v>
      </c>
      <c r="DG273" s="36"/>
      <c r="DH273" s="36"/>
      <c r="DI273" s="36">
        <f>DG273*DH273</f>
        <v>0</v>
      </c>
      <c r="DJ273" s="36">
        <f>IF(CL273="С НДС",DI273*1.12,DI273)</f>
        <v>0</v>
      </c>
      <c r="DK273" s="36"/>
      <c r="DL273" s="36"/>
      <c r="DM273" s="36">
        <f>DK273*DL273</f>
        <v>0</v>
      </c>
      <c r="DN273" s="36">
        <f>IF(CP273="С НДС",DM273*1.12,DM273)</f>
        <v>0</v>
      </c>
      <c r="DO273" s="36"/>
      <c r="DP273" s="36"/>
      <c r="DQ273" s="36">
        <f>DO273*DP273</f>
        <v>0</v>
      </c>
      <c r="DR273" s="36">
        <f>IF(CT273="С НДС",DQ273*1.12,DQ273)</f>
        <v>0</v>
      </c>
      <c r="DS273" s="36"/>
      <c r="DT273" s="36"/>
      <c r="DU273" s="36">
        <f>DS273*DT273</f>
        <v>0</v>
      </c>
      <c r="DV273" s="36">
        <f>IF(CX273="С НДС",DU273*1.12,DU273)</f>
        <v>0</v>
      </c>
      <c r="DW273" s="36"/>
      <c r="DX273" s="36"/>
      <c r="DY273" s="36">
        <f>DW273*DX273</f>
        <v>0</v>
      </c>
      <c r="DZ273" s="36">
        <f>IF(DB273="С НДС",DY273*1.12,DY273)</f>
        <v>0</v>
      </c>
      <c r="EA273" s="36"/>
      <c r="EB273" s="36"/>
      <c r="EC273" s="36">
        <f>EA273*EB273</f>
        <v>0</v>
      </c>
      <c r="ED273" s="36">
        <f>IF(DF273="С НДС",EC273*1.12,EC273)</f>
        <v>0</v>
      </c>
      <c r="EE273" s="36">
        <f>SUM(AA273,AE273,AI273,AM273,AQ273)</f>
        <v>407849.47</v>
      </c>
      <c r="EF273" s="36">
        <f>SUM(AW273,AS273,AO273,AG273,AC273,AK273)</f>
        <v>1414284182.3104</v>
      </c>
      <c r="EG273" s="36">
        <f>IF(Z273="С НДС",EF273*1.12,EF273)</f>
        <v>1583998284.187648</v>
      </c>
      <c r="EH273" s="37" t="s">
        <v>1534</v>
      </c>
      <c r="EI273" s="63" t="s">
        <v>1759</v>
      </c>
      <c r="EJ273" s="37" t="s">
        <v>1760</v>
      </c>
      <c r="EK273" s="87"/>
      <c r="EL273" s="87"/>
      <c r="EM273" s="87"/>
      <c r="EN273" s="87"/>
      <c r="EO273" s="87"/>
      <c r="EP273" s="87"/>
      <c r="EQ273" s="87"/>
      <c r="ER273" s="87"/>
      <c r="ES273" s="87"/>
    </row>
    <row r="274" spans="1:149" ht="19.5" customHeight="1">
      <c r="A274" s="28"/>
      <c r="B274" s="28" t="s">
        <v>1593</v>
      </c>
      <c r="C274" s="28"/>
      <c r="D274" s="63" t="s">
        <v>1731</v>
      </c>
      <c r="E274" s="63" t="s">
        <v>1756</v>
      </c>
      <c r="F274" s="63" t="s">
        <v>1757</v>
      </c>
      <c r="G274" s="63" t="s">
        <v>1757</v>
      </c>
      <c r="H274" s="63" t="s">
        <v>860</v>
      </c>
      <c r="I274" s="63" t="s">
        <v>760</v>
      </c>
      <c r="J274" s="63" t="s">
        <v>862</v>
      </c>
      <c r="K274" s="63">
        <v>100</v>
      </c>
      <c r="L274" s="63">
        <v>710000000</v>
      </c>
      <c r="M274" s="63" t="s">
        <v>1750</v>
      </c>
      <c r="N274" s="63" t="s">
        <v>1716</v>
      </c>
      <c r="O274" s="63" t="s">
        <v>359</v>
      </c>
      <c r="P274" s="63" t="s">
        <v>1717</v>
      </c>
      <c r="Q274" s="63" t="s">
        <v>1718</v>
      </c>
      <c r="R274" s="63"/>
      <c r="S274" s="63"/>
      <c r="T274" s="63" t="s">
        <v>1631</v>
      </c>
      <c r="U274" s="63" t="s">
        <v>1739</v>
      </c>
      <c r="V274" s="63">
        <v>0</v>
      </c>
      <c r="W274" s="63">
        <v>100</v>
      </c>
      <c r="X274" s="63">
        <v>0</v>
      </c>
      <c r="Y274" s="63" t="s">
        <v>1758</v>
      </c>
      <c r="Z274" s="63" t="s">
        <v>888</v>
      </c>
      <c r="AA274" s="36">
        <v>220</v>
      </c>
      <c r="AB274" s="36">
        <v>1445</v>
      </c>
      <c r="AC274" s="36">
        <f t="shared" si="188"/>
        <v>317900</v>
      </c>
      <c r="AD274" s="36">
        <f t="shared" si="189"/>
        <v>356048.00000000006</v>
      </c>
      <c r="AE274" s="36">
        <v>235.4</v>
      </c>
      <c r="AF274" s="36">
        <v>1517.25</v>
      </c>
      <c r="AG274" s="36">
        <f t="shared" si="190"/>
        <v>357160.65</v>
      </c>
      <c r="AH274" s="36">
        <f t="shared" si="191"/>
        <v>400019.9280000001</v>
      </c>
      <c r="AI274" s="36">
        <v>251.88</v>
      </c>
      <c r="AJ274" s="36">
        <v>1570.35</v>
      </c>
      <c r="AK274" s="36">
        <f t="shared" si="192"/>
        <v>395539.758</v>
      </c>
      <c r="AL274" s="36">
        <f t="shared" si="193"/>
        <v>443004.52896</v>
      </c>
      <c r="AM274" s="36">
        <v>269.51</v>
      </c>
      <c r="AN274" s="36">
        <v>1625.31</v>
      </c>
      <c r="AO274" s="36">
        <f t="shared" si="194"/>
        <v>438037.29809999996</v>
      </c>
      <c r="AP274" s="36">
        <f t="shared" si="195"/>
        <v>490601.773872</v>
      </c>
      <c r="AQ274" s="36">
        <v>288</v>
      </c>
      <c r="AR274" s="36">
        <v>1682.2</v>
      </c>
      <c r="AS274" s="36">
        <f t="shared" si="196"/>
        <v>484473.60000000003</v>
      </c>
      <c r="AT274" s="36">
        <f t="shared" si="197"/>
        <v>542610.4320000001</v>
      </c>
      <c r="AU274" s="36"/>
      <c r="AV274" s="36"/>
      <c r="AW274" s="36">
        <f t="shared" si="198"/>
        <v>0</v>
      </c>
      <c r="AX274" s="36">
        <f t="shared" si="199"/>
        <v>0</v>
      </c>
      <c r="AY274" s="36"/>
      <c r="AZ274" s="36"/>
      <c r="BA274" s="36">
        <f t="shared" si="200"/>
        <v>0</v>
      </c>
      <c r="BB274" s="36">
        <f t="shared" si="201"/>
        <v>0</v>
      </c>
      <c r="BC274" s="36"/>
      <c r="BD274" s="36"/>
      <c r="BE274" s="36">
        <f t="shared" si="202"/>
        <v>0</v>
      </c>
      <c r="BF274" s="36">
        <f t="shared" si="203"/>
        <v>0</v>
      </c>
      <c r="BG274" s="36"/>
      <c r="BH274" s="36"/>
      <c r="BI274" s="36">
        <f t="shared" si="204"/>
        <v>0</v>
      </c>
      <c r="BJ274" s="36">
        <f t="shared" si="205"/>
        <v>0</v>
      </c>
      <c r="BK274" s="36"/>
      <c r="BL274" s="36"/>
      <c r="BM274" s="36">
        <f t="shared" si="206"/>
        <v>0</v>
      </c>
      <c r="BN274" s="36">
        <f t="shared" si="207"/>
        <v>0</v>
      </c>
      <c r="BO274" s="36"/>
      <c r="BP274" s="36"/>
      <c r="BQ274" s="36">
        <f t="shared" si="208"/>
        <v>0</v>
      </c>
      <c r="BR274" s="36">
        <f t="shared" si="209"/>
        <v>0</v>
      </c>
      <c r="BS274" s="36"/>
      <c r="BT274" s="36"/>
      <c r="BU274" s="36">
        <f t="shared" si="210"/>
        <v>0</v>
      </c>
      <c r="BV274" s="36">
        <f t="shared" si="211"/>
        <v>0</v>
      </c>
      <c r="BW274" s="36"/>
      <c r="BX274" s="36"/>
      <c r="BY274" s="36">
        <f t="shared" si="212"/>
        <v>0</v>
      </c>
      <c r="BZ274" s="36">
        <f t="shared" si="213"/>
        <v>0</v>
      </c>
      <c r="CA274" s="36"/>
      <c r="CB274" s="36"/>
      <c r="CC274" s="36">
        <f t="shared" si="214"/>
        <v>0</v>
      </c>
      <c r="CD274" s="36">
        <f t="shared" si="215"/>
        <v>0</v>
      </c>
      <c r="CE274" s="36"/>
      <c r="CF274" s="36"/>
      <c r="CG274" s="36">
        <f t="shared" si="216"/>
        <v>0</v>
      </c>
      <c r="CH274" s="36">
        <f t="shared" si="217"/>
        <v>0</v>
      </c>
      <c r="CI274" s="36"/>
      <c r="CJ274" s="36"/>
      <c r="CK274" s="36">
        <f t="shared" si="218"/>
        <v>0</v>
      </c>
      <c r="CL274" s="36">
        <f t="shared" si="219"/>
        <v>0</v>
      </c>
      <c r="CM274" s="36"/>
      <c r="CN274" s="36"/>
      <c r="CO274" s="36">
        <f t="shared" si="220"/>
        <v>0</v>
      </c>
      <c r="CP274" s="36">
        <f t="shared" si="221"/>
        <v>0</v>
      </c>
      <c r="CQ274" s="36"/>
      <c r="CR274" s="36"/>
      <c r="CS274" s="36">
        <f t="shared" si="222"/>
        <v>0</v>
      </c>
      <c r="CT274" s="36">
        <f t="shared" si="223"/>
        <v>0</v>
      </c>
      <c r="CU274" s="36"/>
      <c r="CV274" s="36"/>
      <c r="CW274" s="36">
        <f t="shared" si="224"/>
        <v>0</v>
      </c>
      <c r="CX274" s="36">
        <f t="shared" si="225"/>
        <v>0</v>
      </c>
      <c r="CY274" s="36"/>
      <c r="CZ274" s="36"/>
      <c r="DA274" s="36">
        <f t="shared" si="226"/>
        <v>0</v>
      </c>
      <c r="DB274" s="36">
        <f t="shared" si="227"/>
        <v>0</v>
      </c>
      <c r="DC274" s="36"/>
      <c r="DD274" s="36"/>
      <c r="DE274" s="36">
        <f t="shared" si="228"/>
        <v>0</v>
      </c>
      <c r="DF274" s="36">
        <f t="shared" si="229"/>
        <v>0</v>
      </c>
      <c r="DG274" s="36"/>
      <c r="DH274" s="36"/>
      <c r="DI274" s="36">
        <f t="shared" si="230"/>
        <v>0</v>
      </c>
      <c r="DJ274" s="36">
        <f t="shared" si="231"/>
        <v>0</v>
      </c>
      <c r="DK274" s="36"/>
      <c r="DL274" s="36"/>
      <c r="DM274" s="36">
        <f t="shared" si="232"/>
        <v>0</v>
      </c>
      <c r="DN274" s="36">
        <f t="shared" si="233"/>
        <v>0</v>
      </c>
      <c r="DO274" s="36"/>
      <c r="DP274" s="36"/>
      <c r="DQ274" s="36">
        <f t="shared" si="234"/>
        <v>0</v>
      </c>
      <c r="DR274" s="36">
        <f t="shared" si="235"/>
        <v>0</v>
      </c>
      <c r="DS274" s="36"/>
      <c r="DT274" s="36"/>
      <c r="DU274" s="36">
        <f t="shared" si="236"/>
        <v>0</v>
      </c>
      <c r="DV274" s="36">
        <f t="shared" si="237"/>
        <v>0</v>
      </c>
      <c r="DW274" s="36"/>
      <c r="DX274" s="36"/>
      <c r="DY274" s="36">
        <f t="shared" si="238"/>
        <v>0</v>
      </c>
      <c r="DZ274" s="36">
        <f t="shared" si="239"/>
        <v>0</v>
      </c>
      <c r="EA274" s="36"/>
      <c r="EB274" s="36"/>
      <c r="EC274" s="36">
        <f t="shared" si="240"/>
        <v>0</v>
      </c>
      <c r="ED274" s="36">
        <f t="shared" si="241"/>
        <v>0</v>
      </c>
      <c r="EE274" s="36">
        <f t="shared" si="187"/>
        <v>1264.79</v>
      </c>
      <c r="EF274" s="36">
        <v>0</v>
      </c>
      <c r="EG274" s="36">
        <v>0</v>
      </c>
      <c r="EH274" s="37" t="s">
        <v>1534</v>
      </c>
      <c r="EI274" s="63" t="s">
        <v>1761</v>
      </c>
      <c r="EJ274" s="37" t="s">
        <v>1762</v>
      </c>
      <c r="EK274" s="87"/>
      <c r="EL274" s="87"/>
      <c r="EM274" s="87"/>
      <c r="EN274" s="87"/>
      <c r="EO274" s="87"/>
      <c r="EP274" s="87"/>
      <c r="EQ274" s="87"/>
      <c r="ER274" s="87"/>
      <c r="ES274" s="87"/>
    </row>
    <row r="275" spans="1:149" ht="19.5" customHeight="1">
      <c r="A275" s="28"/>
      <c r="B275" s="28" t="s">
        <v>1776</v>
      </c>
      <c r="C275" s="28"/>
      <c r="D275" s="63" t="s">
        <v>2134</v>
      </c>
      <c r="E275" s="63" t="s">
        <v>1756</v>
      </c>
      <c r="F275" s="63" t="s">
        <v>1757</v>
      </c>
      <c r="G275" s="63" t="s">
        <v>1757</v>
      </c>
      <c r="H275" s="63" t="s">
        <v>860</v>
      </c>
      <c r="I275" s="63" t="s">
        <v>760</v>
      </c>
      <c r="J275" s="63" t="s">
        <v>862</v>
      </c>
      <c r="K275" s="63">
        <v>100</v>
      </c>
      <c r="L275" s="63">
        <v>710000000</v>
      </c>
      <c r="M275" s="63" t="s">
        <v>1750</v>
      </c>
      <c r="N275" s="63" t="s">
        <v>1716</v>
      </c>
      <c r="O275" s="63" t="s">
        <v>359</v>
      </c>
      <c r="P275" s="63" t="s">
        <v>1717</v>
      </c>
      <c r="Q275" s="63" t="s">
        <v>1718</v>
      </c>
      <c r="R275" s="63"/>
      <c r="S275" s="63"/>
      <c r="T275" s="63" t="s">
        <v>1631</v>
      </c>
      <c r="U275" s="63" t="s">
        <v>1739</v>
      </c>
      <c r="V275" s="63">
        <v>0</v>
      </c>
      <c r="W275" s="63">
        <v>100</v>
      </c>
      <c r="X275" s="63">
        <v>0</v>
      </c>
      <c r="Y275" s="63" t="s">
        <v>1758</v>
      </c>
      <c r="Z275" s="63" t="s">
        <v>888</v>
      </c>
      <c r="AA275" s="36">
        <v>73</v>
      </c>
      <c r="AB275" s="36">
        <v>1445</v>
      </c>
      <c r="AC275" s="36">
        <f>AA275*AB275</f>
        <v>105485</v>
      </c>
      <c r="AD275" s="36">
        <f>IF(Z275="С НДС",AC275*1.12,AC275)</f>
        <v>118143.20000000001</v>
      </c>
      <c r="AE275" s="36">
        <v>235.4</v>
      </c>
      <c r="AF275" s="36">
        <v>1517.25</v>
      </c>
      <c r="AG275" s="36">
        <f>AE275*AF275</f>
        <v>357160.65</v>
      </c>
      <c r="AH275" s="36">
        <f>IF(Z275="С НДС",AG275*1.12,AG275)</f>
        <v>400019.9280000001</v>
      </c>
      <c r="AI275" s="36">
        <v>251.88</v>
      </c>
      <c r="AJ275" s="36">
        <v>1570.35</v>
      </c>
      <c r="AK275" s="36">
        <f>AI275*AJ275</f>
        <v>395539.758</v>
      </c>
      <c r="AL275" s="36">
        <f>IF(Z275="С НДС",AK275*1.12,AK275)</f>
        <v>443004.52896</v>
      </c>
      <c r="AM275" s="36">
        <v>269.51</v>
      </c>
      <c r="AN275" s="36">
        <v>1625.31</v>
      </c>
      <c r="AO275" s="36">
        <f>AM275*AN275</f>
        <v>438037.29809999996</v>
      </c>
      <c r="AP275" s="36">
        <f>IF(Z275="С НДС",AO275*1.12,AO275)</f>
        <v>490601.773872</v>
      </c>
      <c r="AQ275" s="36">
        <v>288</v>
      </c>
      <c r="AR275" s="36">
        <v>1682.2</v>
      </c>
      <c r="AS275" s="36">
        <f>AQ275*AR275</f>
        <v>484473.60000000003</v>
      </c>
      <c r="AT275" s="36">
        <f>IF(Z275="С НДС",AS275*1.12,AS275)</f>
        <v>542610.4320000001</v>
      </c>
      <c r="AU275" s="36"/>
      <c r="AV275" s="36"/>
      <c r="AW275" s="36">
        <f>AU275*AV275</f>
        <v>0</v>
      </c>
      <c r="AX275" s="36">
        <f>IF(Z275="С НДС",AW275*1.12,AW275)</f>
        <v>0</v>
      </c>
      <c r="AY275" s="36"/>
      <c r="AZ275" s="36"/>
      <c r="BA275" s="36">
        <f>AY275*AZ275</f>
        <v>0</v>
      </c>
      <c r="BB275" s="36">
        <f>IF(AD275="С НДС",BA275*1.12,BA275)</f>
        <v>0</v>
      </c>
      <c r="BC275" s="36"/>
      <c r="BD275" s="36"/>
      <c r="BE275" s="36">
        <f>BC275*BD275</f>
        <v>0</v>
      </c>
      <c r="BF275" s="36">
        <f>IF(AH275="С НДС",BE275*1.12,BE275)</f>
        <v>0</v>
      </c>
      <c r="BG275" s="36"/>
      <c r="BH275" s="36"/>
      <c r="BI275" s="36">
        <f>BG275*BH275</f>
        <v>0</v>
      </c>
      <c r="BJ275" s="36">
        <f>IF(AL275="С НДС",BI275*1.12,BI275)</f>
        <v>0</v>
      </c>
      <c r="BK275" s="36"/>
      <c r="BL275" s="36"/>
      <c r="BM275" s="36">
        <f>BK275*BL275</f>
        <v>0</v>
      </c>
      <c r="BN275" s="36">
        <f>IF(AP275="С НДС",BM275*1.12,BM275)</f>
        <v>0</v>
      </c>
      <c r="BO275" s="36"/>
      <c r="BP275" s="36"/>
      <c r="BQ275" s="36">
        <f>BO275*BP275</f>
        <v>0</v>
      </c>
      <c r="BR275" s="36">
        <f>IF(AT275="С НДС",BQ275*1.12,BQ275)</f>
        <v>0</v>
      </c>
      <c r="BS275" s="36"/>
      <c r="BT275" s="36"/>
      <c r="BU275" s="36">
        <f>BS275*BT275</f>
        <v>0</v>
      </c>
      <c r="BV275" s="36">
        <f>IF(AX275="С НДС",BU275*1.12,BU275)</f>
        <v>0</v>
      </c>
      <c r="BW275" s="36"/>
      <c r="BX275" s="36"/>
      <c r="BY275" s="36">
        <f>BW275*BX275</f>
        <v>0</v>
      </c>
      <c r="BZ275" s="36">
        <f>IF(BB275="С НДС",BY275*1.12,BY275)</f>
        <v>0</v>
      </c>
      <c r="CA275" s="36"/>
      <c r="CB275" s="36"/>
      <c r="CC275" s="36">
        <f>CA275*CB275</f>
        <v>0</v>
      </c>
      <c r="CD275" s="36">
        <f>IF(BF275="С НДС",CC275*1.12,CC275)</f>
        <v>0</v>
      </c>
      <c r="CE275" s="36"/>
      <c r="CF275" s="36"/>
      <c r="CG275" s="36">
        <f>CE275*CF275</f>
        <v>0</v>
      </c>
      <c r="CH275" s="36">
        <f>IF(BJ275="С НДС",CG275*1.12,CG275)</f>
        <v>0</v>
      </c>
      <c r="CI275" s="36"/>
      <c r="CJ275" s="36"/>
      <c r="CK275" s="36">
        <f>CI275*CJ275</f>
        <v>0</v>
      </c>
      <c r="CL275" s="36">
        <f>IF(BN275="С НДС",CK275*1.12,CK275)</f>
        <v>0</v>
      </c>
      <c r="CM275" s="36"/>
      <c r="CN275" s="36"/>
      <c r="CO275" s="36">
        <f>CM275*CN275</f>
        <v>0</v>
      </c>
      <c r="CP275" s="36">
        <f>IF(BR275="С НДС",CO275*1.12,CO275)</f>
        <v>0</v>
      </c>
      <c r="CQ275" s="36"/>
      <c r="CR275" s="36"/>
      <c r="CS275" s="36">
        <f>CQ275*CR275</f>
        <v>0</v>
      </c>
      <c r="CT275" s="36">
        <f>IF(BV275="С НДС",CS275*1.12,CS275)</f>
        <v>0</v>
      </c>
      <c r="CU275" s="36"/>
      <c r="CV275" s="36"/>
      <c r="CW275" s="36">
        <f>CU275*CV275</f>
        <v>0</v>
      </c>
      <c r="CX275" s="36">
        <f>IF(BZ275="С НДС",CW275*1.12,CW275)</f>
        <v>0</v>
      </c>
      <c r="CY275" s="36"/>
      <c r="CZ275" s="36"/>
      <c r="DA275" s="36">
        <f>CY275*CZ275</f>
        <v>0</v>
      </c>
      <c r="DB275" s="36">
        <f>IF(CD275="С НДС",DA275*1.12,DA275)</f>
        <v>0</v>
      </c>
      <c r="DC275" s="36"/>
      <c r="DD275" s="36"/>
      <c r="DE275" s="36">
        <f>DC275*DD275</f>
        <v>0</v>
      </c>
      <c r="DF275" s="36">
        <f>IF(CH275="С НДС",DE275*1.12,DE275)</f>
        <v>0</v>
      </c>
      <c r="DG275" s="36"/>
      <c r="DH275" s="36"/>
      <c r="DI275" s="36">
        <f>DG275*DH275</f>
        <v>0</v>
      </c>
      <c r="DJ275" s="36">
        <f>IF(CL275="С НДС",DI275*1.12,DI275)</f>
        <v>0</v>
      </c>
      <c r="DK275" s="36"/>
      <c r="DL275" s="36"/>
      <c r="DM275" s="36">
        <f>DK275*DL275</f>
        <v>0</v>
      </c>
      <c r="DN275" s="36">
        <f>IF(CP275="С НДС",DM275*1.12,DM275)</f>
        <v>0</v>
      </c>
      <c r="DO275" s="36"/>
      <c r="DP275" s="36"/>
      <c r="DQ275" s="36">
        <f>DO275*DP275</f>
        <v>0</v>
      </c>
      <c r="DR275" s="36">
        <f>IF(CT275="С НДС",DQ275*1.12,DQ275)</f>
        <v>0</v>
      </c>
      <c r="DS275" s="36"/>
      <c r="DT275" s="36"/>
      <c r="DU275" s="36">
        <f>DS275*DT275</f>
        <v>0</v>
      </c>
      <c r="DV275" s="36">
        <f>IF(CX275="С НДС",DU275*1.12,DU275)</f>
        <v>0</v>
      </c>
      <c r="DW275" s="36"/>
      <c r="DX275" s="36"/>
      <c r="DY275" s="36">
        <f>DW275*DX275</f>
        <v>0</v>
      </c>
      <c r="DZ275" s="36">
        <f>IF(DB275="С НДС",DY275*1.12,DY275)</f>
        <v>0</v>
      </c>
      <c r="EA275" s="36"/>
      <c r="EB275" s="36"/>
      <c r="EC275" s="36">
        <f>EA275*EB275</f>
        <v>0</v>
      </c>
      <c r="ED275" s="36">
        <f>IF(DF275="С НДС",EC275*1.12,EC275)</f>
        <v>0</v>
      </c>
      <c r="EE275" s="36">
        <f>SUM(AA275,AE275,AI275,AM275,AQ275)</f>
        <v>1117.79</v>
      </c>
      <c r="EF275" s="36">
        <f>SUM(AW275,AS275,AO275,AG275,AC275,AK275)</f>
        <v>1780696.3061</v>
      </c>
      <c r="EG275" s="36">
        <f>IF(Z275="С НДС",EF275*1.12,EF275)</f>
        <v>1994379.862832</v>
      </c>
      <c r="EH275" s="37" t="s">
        <v>1534</v>
      </c>
      <c r="EI275" s="63" t="s">
        <v>1761</v>
      </c>
      <c r="EJ275" s="37" t="s">
        <v>1762</v>
      </c>
      <c r="EK275" s="87"/>
      <c r="EL275" s="87"/>
      <c r="EM275" s="87"/>
      <c r="EN275" s="87"/>
      <c r="EO275" s="87"/>
      <c r="EP275" s="87"/>
      <c r="EQ275" s="87"/>
      <c r="ER275" s="87"/>
      <c r="ES275" s="87"/>
    </row>
    <row r="276" spans="1:149" ht="19.5" customHeight="1">
      <c r="A276" s="28"/>
      <c r="B276" s="28" t="s">
        <v>1593</v>
      </c>
      <c r="C276" s="28"/>
      <c r="D276" s="63" t="s">
        <v>1732</v>
      </c>
      <c r="E276" s="63" t="s">
        <v>1756</v>
      </c>
      <c r="F276" s="63" t="s">
        <v>1757</v>
      </c>
      <c r="G276" s="63" t="s">
        <v>1757</v>
      </c>
      <c r="H276" s="63" t="s">
        <v>860</v>
      </c>
      <c r="I276" s="63" t="s">
        <v>760</v>
      </c>
      <c r="J276" s="63" t="s">
        <v>862</v>
      </c>
      <c r="K276" s="63">
        <v>100</v>
      </c>
      <c r="L276" s="63">
        <v>710000000</v>
      </c>
      <c r="M276" s="63" t="s">
        <v>1750</v>
      </c>
      <c r="N276" s="63" t="s">
        <v>1716</v>
      </c>
      <c r="O276" s="63" t="s">
        <v>359</v>
      </c>
      <c r="P276" s="63" t="s">
        <v>1717</v>
      </c>
      <c r="Q276" s="63" t="s">
        <v>1718</v>
      </c>
      <c r="R276" s="63"/>
      <c r="S276" s="63"/>
      <c r="T276" s="63" t="s">
        <v>1631</v>
      </c>
      <c r="U276" s="63" t="s">
        <v>1739</v>
      </c>
      <c r="V276" s="63">
        <v>0</v>
      </c>
      <c r="W276" s="63">
        <v>100</v>
      </c>
      <c r="X276" s="63">
        <v>0</v>
      </c>
      <c r="Y276" s="63" t="s">
        <v>1758</v>
      </c>
      <c r="Z276" s="63" t="s">
        <v>888</v>
      </c>
      <c r="AA276" s="36">
        <v>79133</v>
      </c>
      <c r="AB276" s="36">
        <v>1733</v>
      </c>
      <c r="AC276" s="36">
        <f t="shared" si="188"/>
        <v>137137489</v>
      </c>
      <c r="AD276" s="36">
        <f t="shared" si="189"/>
        <v>153593987.68</v>
      </c>
      <c r="AE276" s="36">
        <v>84672.31</v>
      </c>
      <c r="AF276" s="36">
        <v>1819.65</v>
      </c>
      <c r="AG276" s="36">
        <f t="shared" si="190"/>
        <v>154073968.8915</v>
      </c>
      <c r="AH276" s="36">
        <f t="shared" si="191"/>
        <v>172562845.15848002</v>
      </c>
      <c r="AI276" s="36">
        <v>90599.37</v>
      </c>
      <c r="AJ276" s="36">
        <v>1883.34</v>
      </c>
      <c r="AK276" s="36">
        <f t="shared" si="192"/>
        <v>170629417.4958</v>
      </c>
      <c r="AL276" s="36">
        <f t="shared" si="193"/>
        <v>191104947.595296</v>
      </c>
      <c r="AM276" s="36">
        <v>96941.33</v>
      </c>
      <c r="AN276" s="36">
        <v>1949.26</v>
      </c>
      <c r="AO276" s="36">
        <f t="shared" si="194"/>
        <v>188963856.9158</v>
      </c>
      <c r="AP276" s="36">
        <f t="shared" si="195"/>
        <v>211639519.74569604</v>
      </c>
      <c r="AQ276" s="36">
        <v>103727</v>
      </c>
      <c r="AR276" s="36">
        <v>2017.48</v>
      </c>
      <c r="AS276" s="36">
        <f t="shared" si="196"/>
        <v>209267147.96</v>
      </c>
      <c r="AT276" s="36">
        <f t="shared" si="197"/>
        <v>234379205.71520004</v>
      </c>
      <c r="AU276" s="36"/>
      <c r="AV276" s="36"/>
      <c r="AW276" s="36">
        <f t="shared" si="198"/>
        <v>0</v>
      </c>
      <c r="AX276" s="36">
        <f t="shared" si="199"/>
        <v>0</v>
      </c>
      <c r="AY276" s="36"/>
      <c r="AZ276" s="36"/>
      <c r="BA276" s="36">
        <f t="shared" si="200"/>
        <v>0</v>
      </c>
      <c r="BB276" s="36">
        <f t="shared" si="201"/>
        <v>0</v>
      </c>
      <c r="BC276" s="36"/>
      <c r="BD276" s="36"/>
      <c r="BE276" s="36">
        <f t="shared" si="202"/>
        <v>0</v>
      </c>
      <c r="BF276" s="36">
        <f t="shared" si="203"/>
        <v>0</v>
      </c>
      <c r="BG276" s="36"/>
      <c r="BH276" s="36"/>
      <c r="BI276" s="36">
        <f t="shared" si="204"/>
        <v>0</v>
      </c>
      <c r="BJ276" s="36">
        <f t="shared" si="205"/>
        <v>0</v>
      </c>
      <c r="BK276" s="36"/>
      <c r="BL276" s="36"/>
      <c r="BM276" s="36">
        <f t="shared" si="206"/>
        <v>0</v>
      </c>
      <c r="BN276" s="36">
        <f t="shared" si="207"/>
        <v>0</v>
      </c>
      <c r="BO276" s="36"/>
      <c r="BP276" s="36"/>
      <c r="BQ276" s="36">
        <f t="shared" si="208"/>
        <v>0</v>
      </c>
      <c r="BR276" s="36">
        <f t="shared" si="209"/>
        <v>0</v>
      </c>
      <c r="BS276" s="36"/>
      <c r="BT276" s="36"/>
      <c r="BU276" s="36">
        <f t="shared" si="210"/>
        <v>0</v>
      </c>
      <c r="BV276" s="36">
        <f t="shared" si="211"/>
        <v>0</v>
      </c>
      <c r="BW276" s="36"/>
      <c r="BX276" s="36"/>
      <c r="BY276" s="36">
        <f t="shared" si="212"/>
        <v>0</v>
      </c>
      <c r="BZ276" s="36">
        <f t="shared" si="213"/>
        <v>0</v>
      </c>
      <c r="CA276" s="36"/>
      <c r="CB276" s="36"/>
      <c r="CC276" s="36">
        <f t="shared" si="214"/>
        <v>0</v>
      </c>
      <c r="CD276" s="36">
        <f t="shared" si="215"/>
        <v>0</v>
      </c>
      <c r="CE276" s="36"/>
      <c r="CF276" s="36"/>
      <c r="CG276" s="36">
        <f t="shared" si="216"/>
        <v>0</v>
      </c>
      <c r="CH276" s="36">
        <f t="shared" si="217"/>
        <v>0</v>
      </c>
      <c r="CI276" s="36"/>
      <c r="CJ276" s="36"/>
      <c r="CK276" s="36">
        <f t="shared" si="218"/>
        <v>0</v>
      </c>
      <c r="CL276" s="36">
        <f t="shared" si="219"/>
        <v>0</v>
      </c>
      <c r="CM276" s="36"/>
      <c r="CN276" s="36"/>
      <c r="CO276" s="36">
        <f t="shared" si="220"/>
        <v>0</v>
      </c>
      <c r="CP276" s="36">
        <f t="shared" si="221"/>
        <v>0</v>
      </c>
      <c r="CQ276" s="36"/>
      <c r="CR276" s="36"/>
      <c r="CS276" s="36">
        <f t="shared" si="222"/>
        <v>0</v>
      </c>
      <c r="CT276" s="36">
        <f t="shared" si="223"/>
        <v>0</v>
      </c>
      <c r="CU276" s="36"/>
      <c r="CV276" s="36"/>
      <c r="CW276" s="36">
        <f t="shared" si="224"/>
        <v>0</v>
      </c>
      <c r="CX276" s="36">
        <f t="shared" si="225"/>
        <v>0</v>
      </c>
      <c r="CY276" s="36"/>
      <c r="CZ276" s="36"/>
      <c r="DA276" s="36">
        <f t="shared" si="226"/>
        <v>0</v>
      </c>
      <c r="DB276" s="36">
        <f t="shared" si="227"/>
        <v>0</v>
      </c>
      <c r="DC276" s="36"/>
      <c r="DD276" s="36"/>
      <c r="DE276" s="36">
        <f t="shared" si="228"/>
        <v>0</v>
      </c>
      <c r="DF276" s="36">
        <f t="shared" si="229"/>
        <v>0</v>
      </c>
      <c r="DG276" s="36"/>
      <c r="DH276" s="36"/>
      <c r="DI276" s="36">
        <f t="shared" si="230"/>
        <v>0</v>
      </c>
      <c r="DJ276" s="36">
        <f t="shared" si="231"/>
        <v>0</v>
      </c>
      <c r="DK276" s="36"/>
      <c r="DL276" s="36"/>
      <c r="DM276" s="36">
        <f t="shared" si="232"/>
        <v>0</v>
      </c>
      <c r="DN276" s="36">
        <f t="shared" si="233"/>
        <v>0</v>
      </c>
      <c r="DO276" s="36"/>
      <c r="DP276" s="36"/>
      <c r="DQ276" s="36">
        <f t="shared" si="234"/>
        <v>0</v>
      </c>
      <c r="DR276" s="36">
        <f t="shared" si="235"/>
        <v>0</v>
      </c>
      <c r="DS276" s="36"/>
      <c r="DT276" s="36"/>
      <c r="DU276" s="36">
        <f t="shared" si="236"/>
        <v>0</v>
      </c>
      <c r="DV276" s="36">
        <f t="shared" si="237"/>
        <v>0</v>
      </c>
      <c r="DW276" s="36"/>
      <c r="DX276" s="36"/>
      <c r="DY276" s="36">
        <f t="shared" si="238"/>
        <v>0</v>
      </c>
      <c r="DZ276" s="36">
        <f t="shared" si="239"/>
        <v>0</v>
      </c>
      <c r="EA276" s="36"/>
      <c r="EB276" s="36"/>
      <c r="EC276" s="36">
        <f t="shared" si="240"/>
        <v>0</v>
      </c>
      <c r="ED276" s="36">
        <f t="shared" si="241"/>
        <v>0</v>
      </c>
      <c r="EE276" s="36">
        <f t="shared" si="187"/>
        <v>455073.01</v>
      </c>
      <c r="EF276" s="36">
        <v>0</v>
      </c>
      <c r="EG276" s="36">
        <v>0</v>
      </c>
      <c r="EH276" s="37" t="s">
        <v>1534</v>
      </c>
      <c r="EI276" s="63" t="s">
        <v>1763</v>
      </c>
      <c r="EJ276" s="37" t="s">
        <v>1764</v>
      </c>
      <c r="EK276" s="87"/>
      <c r="EL276" s="87"/>
      <c r="EM276" s="87"/>
      <c r="EN276" s="87"/>
      <c r="EO276" s="87"/>
      <c r="EP276" s="87"/>
      <c r="EQ276" s="87"/>
      <c r="ER276" s="87"/>
      <c r="ES276" s="87"/>
    </row>
    <row r="277" spans="1:149" ht="19.5" customHeight="1">
      <c r="A277" s="28"/>
      <c r="B277" s="28" t="s">
        <v>1776</v>
      </c>
      <c r="C277" s="28"/>
      <c r="D277" s="63" t="s">
        <v>2135</v>
      </c>
      <c r="E277" s="63" t="s">
        <v>1756</v>
      </c>
      <c r="F277" s="63" t="s">
        <v>1757</v>
      </c>
      <c r="G277" s="63" t="s">
        <v>1757</v>
      </c>
      <c r="H277" s="63" t="s">
        <v>860</v>
      </c>
      <c r="I277" s="63" t="s">
        <v>760</v>
      </c>
      <c r="J277" s="63" t="s">
        <v>862</v>
      </c>
      <c r="K277" s="63">
        <v>100</v>
      </c>
      <c r="L277" s="63">
        <v>710000000</v>
      </c>
      <c r="M277" s="63" t="s">
        <v>1750</v>
      </c>
      <c r="N277" s="63" t="s">
        <v>1716</v>
      </c>
      <c r="O277" s="63" t="s">
        <v>359</v>
      </c>
      <c r="P277" s="63" t="s">
        <v>1717</v>
      </c>
      <c r="Q277" s="63" t="s">
        <v>1718</v>
      </c>
      <c r="R277" s="63"/>
      <c r="S277" s="63"/>
      <c r="T277" s="63" t="s">
        <v>1631</v>
      </c>
      <c r="U277" s="63" t="s">
        <v>1739</v>
      </c>
      <c r="V277" s="63">
        <v>0</v>
      </c>
      <c r="W277" s="63">
        <v>100</v>
      </c>
      <c r="X277" s="63">
        <v>0</v>
      </c>
      <c r="Y277" s="63" t="s">
        <v>1758</v>
      </c>
      <c r="Z277" s="63" t="s">
        <v>888</v>
      </c>
      <c r="AA277" s="36">
        <v>37355</v>
      </c>
      <c r="AB277" s="36">
        <v>1733</v>
      </c>
      <c r="AC277" s="36">
        <f>AA277*AB277</f>
        <v>64736215</v>
      </c>
      <c r="AD277" s="36">
        <f>IF(Z277="С НДС",AC277*1.12,AC277)</f>
        <v>72504560.80000001</v>
      </c>
      <c r="AE277" s="36">
        <v>84672.31</v>
      </c>
      <c r="AF277" s="36">
        <v>1819.65</v>
      </c>
      <c r="AG277" s="36">
        <f>AE277*AF277</f>
        <v>154073968.8915</v>
      </c>
      <c r="AH277" s="36">
        <f>IF(Z277="С НДС",AG277*1.12,AG277)</f>
        <v>172562845.15848002</v>
      </c>
      <c r="AI277" s="36">
        <v>90599.37</v>
      </c>
      <c r="AJ277" s="36">
        <v>1883.34</v>
      </c>
      <c r="AK277" s="36">
        <f>AI277*AJ277</f>
        <v>170629417.4958</v>
      </c>
      <c r="AL277" s="36">
        <f>IF(Z277="С НДС",AK277*1.12,AK277)</f>
        <v>191104947.595296</v>
      </c>
      <c r="AM277" s="36">
        <v>96941.33</v>
      </c>
      <c r="AN277" s="36">
        <v>1949.26</v>
      </c>
      <c r="AO277" s="36">
        <f>AM277*AN277</f>
        <v>188963856.9158</v>
      </c>
      <c r="AP277" s="36">
        <f>IF(Z277="С НДС",AO277*1.12,AO277)</f>
        <v>211639519.74569604</v>
      </c>
      <c r="AQ277" s="36">
        <v>103727</v>
      </c>
      <c r="AR277" s="36">
        <v>2017.48</v>
      </c>
      <c r="AS277" s="36">
        <f>AQ277*AR277</f>
        <v>209267147.96</v>
      </c>
      <c r="AT277" s="36">
        <f>IF(Z277="С НДС",AS277*1.12,AS277)</f>
        <v>234379205.71520004</v>
      </c>
      <c r="AU277" s="36"/>
      <c r="AV277" s="36"/>
      <c r="AW277" s="36">
        <f>AU277*AV277</f>
        <v>0</v>
      </c>
      <c r="AX277" s="36">
        <f>IF(Z277="С НДС",AW277*1.12,AW277)</f>
        <v>0</v>
      </c>
      <c r="AY277" s="36"/>
      <c r="AZ277" s="36"/>
      <c r="BA277" s="36">
        <f>AY277*AZ277</f>
        <v>0</v>
      </c>
      <c r="BB277" s="36">
        <f>IF(AD277="С НДС",BA277*1.12,BA277)</f>
        <v>0</v>
      </c>
      <c r="BC277" s="36"/>
      <c r="BD277" s="36"/>
      <c r="BE277" s="36">
        <f>BC277*BD277</f>
        <v>0</v>
      </c>
      <c r="BF277" s="36">
        <f>IF(AH277="С НДС",BE277*1.12,BE277)</f>
        <v>0</v>
      </c>
      <c r="BG277" s="36"/>
      <c r="BH277" s="36"/>
      <c r="BI277" s="36">
        <f>BG277*BH277</f>
        <v>0</v>
      </c>
      <c r="BJ277" s="36">
        <f>IF(AL277="С НДС",BI277*1.12,BI277)</f>
        <v>0</v>
      </c>
      <c r="BK277" s="36"/>
      <c r="BL277" s="36"/>
      <c r="BM277" s="36">
        <f>BK277*BL277</f>
        <v>0</v>
      </c>
      <c r="BN277" s="36">
        <f>IF(AP277="С НДС",BM277*1.12,BM277)</f>
        <v>0</v>
      </c>
      <c r="BO277" s="36"/>
      <c r="BP277" s="36"/>
      <c r="BQ277" s="36">
        <f>BO277*BP277</f>
        <v>0</v>
      </c>
      <c r="BR277" s="36">
        <f>IF(AT277="С НДС",BQ277*1.12,BQ277)</f>
        <v>0</v>
      </c>
      <c r="BS277" s="36"/>
      <c r="BT277" s="36"/>
      <c r="BU277" s="36">
        <f>BS277*BT277</f>
        <v>0</v>
      </c>
      <c r="BV277" s="36">
        <f>IF(AX277="С НДС",BU277*1.12,BU277)</f>
        <v>0</v>
      </c>
      <c r="BW277" s="36"/>
      <c r="BX277" s="36"/>
      <c r="BY277" s="36">
        <f>BW277*BX277</f>
        <v>0</v>
      </c>
      <c r="BZ277" s="36">
        <f>IF(BB277="С НДС",BY277*1.12,BY277)</f>
        <v>0</v>
      </c>
      <c r="CA277" s="36"/>
      <c r="CB277" s="36"/>
      <c r="CC277" s="36">
        <f>CA277*CB277</f>
        <v>0</v>
      </c>
      <c r="CD277" s="36">
        <f>IF(BF277="С НДС",CC277*1.12,CC277)</f>
        <v>0</v>
      </c>
      <c r="CE277" s="36"/>
      <c r="CF277" s="36"/>
      <c r="CG277" s="36">
        <f>CE277*CF277</f>
        <v>0</v>
      </c>
      <c r="CH277" s="36">
        <f>IF(BJ277="С НДС",CG277*1.12,CG277)</f>
        <v>0</v>
      </c>
      <c r="CI277" s="36"/>
      <c r="CJ277" s="36"/>
      <c r="CK277" s="36">
        <f>CI277*CJ277</f>
        <v>0</v>
      </c>
      <c r="CL277" s="36">
        <f>IF(BN277="С НДС",CK277*1.12,CK277)</f>
        <v>0</v>
      </c>
      <c r="CM277" s="36"/>
      <c r="CN277" s="36"/>
      <c r="CO277" s="36">
        <f>CM277*CN277</f>
        <v>0</v>
      </c>
      <c r="CP277" s="36">
        <f>IF(BR277="С НДС",CO277*1.12,CO277)</f>
        <v>0</v>
      </c>
      <c r="CQ277" s="36"/>
      <c r="CR277" s="36"/>
      <c r="CS277" s="36">
        <f>CQ277*CR277</f>
        <v>0</v>
      </c>
      <c r="CT277" s="36">
        <f>IF(BV277="С НДС",CS277*1.12,CS277)</f>
        <v>0</v>
      </c>
      <c r="CU277" s="36"/>
      <c r="CV277" s="36"/>
      <c r="CW277" s="36">
        <f>CU277*CV277</f>
        <v>0</v>
      </c>
      <c r="CX277" s="36">
        <f>IF(BZ277="С НДС",CW277*1.12,CW277)</f>
        <v>0</v>
      </c>
      <c r="CY277" s="36"/>
      <c r="CZ277" s="36"/>
      <c r="DA277" s="36">
        <f>CY277*CZ277</f>
        <v>0</v>
      </c>
      <c r="DB277" s="36">
        <f>IF(CD277="С НДС",DA277*1.12,DA277)</f>
        <v>0</v>
      </c>
      <c r="DC277" s="36"/>
      <c r="DD277" s="36"/>
      <c r="DE277" s="36">
        <f>DC277*DD277</f>
        <v>0</v>
      </c>
      <c r="DF277" s="36">
        <f>IF(CH277="С НДС",DE277*1.12,DE277)</f>
        <v>0</v>
      </c>
      <c r="DG277" s="36"/>
      <c r="DH277" s="36"/>
      <c r="DI277" s="36">
        <f>DG277*DH277</f>
        <v>0</v>
      </c>
      <c r="DJ277" s="36">
        <f>IF(CL277="С НДС",DI277*1.12,DI277)</f>
        <v>0</v>
      </c>
      <c r="DK277" s="36"/>
      <c r="DL277" s="36"/>
      <c r="DM277" s="36">
        <f>DK277*DL277</f>
        <v>0</v>
      </c>
      <c r="DN277" s="36">
        <f>IF(CP277="С НДС",DM277*1.12,DM277)</f>
        <v>0</v>
      </c>
      <c r="DO277" s="36"/>
      <c r="DP277" s="36"/>
      <c r="DQ277" s="36">
        <f>DO277*DP277</f>
        <v>0</v>
      </c>
      <c r="DR277" s="36">
        <f>IF(CT277="С НДС",DQ277*1.12,DQ277)</f>
        <v>0</v>
      </c>
      <c r="DS277" s="36"/>
      <c r="DT277" s="36"/>
      <c r="DU277" s="36">
        <f>DS277*DT277</f>
        <v>0</v>
      </c>
      <c r="DV277" s="36">
        <f>IF(CX277="С НДС",DU277*1.12,DU277)</f>
        <v>0</v>
      </c>
      <c r="DW277" s="36"/>
      <c r="DX277" s="36"/>
      <c r="DY277" s="36">
        <f>DW277*DX277</f>
        <v>0</v>
      </c>
      <c r="DZ277" s="36">
        <f>IF(DB277="С НДС",DY277*1.12,DY277)</f>
        <v>0</v>
      </c>
      <c r="EA277" s="36"/>
      <c r="EB277" s="36"/>
      <c r="EC277" s="36">
        <f>EA277*EB277</f>
        <v>0</v>
      </c>
      <c r="ED277" s="36">
        <f>IF(DF277="С НДС",EC277*1.12,EC277)</f>
        <v>0</v>
      </c>
      <c r="EE277" s="36">
        <f>SUM(AA277,AE277,AI277,AM277,AQ277)</f>
        <v>413295.01</v>
      </c>
      <c r="EF277" s="36">
        <f>SUM(AW277,AS277,AO277,AG277,AC277,AK277)</f>
        <v>787670606.2631</v>
      </c>
      <c r="EG277" s="36">
        <f>IF(Z277="С НДС",EF277*1.12,EF277)</f>
        <v>882191079.0146722</v>
      </c>
      <c r="EH277" s="37" t="s">
        <v>1534</v>
      </c>
      <c r="EI277" s="63" t="s">
        <v>1763</v>
      </c>
      <c r="EJ277" s="37" t="s">
        <v>1764</v>
      </c>
      <c r="EK277" s="87"/>
      <c r="EL277" s="87"/>
      <c r="EM277" s="87"/>
      <c r="EN277" s="87"/>
      <c r="EO277" s="87"/>
      <c r="EP277" s="87"/>
      <c r="EQ277" s="87"/>
      <c r="ER277" s="87"/>
      <c r="ES277" s="87"/>
    </row>
    <row r="278" spans="1:149" ht="19.5" customHeight="1">
      <c r="A278" s="28"/>
      <c r="B278" s="28" t="s">
        <v>1593</v>
      </c>
      <c r="C278" s="28"/>
      <c r="D278" s="63" t="s">
        <v>1733</v>
      </c>
      <c r="E278" s="63" t="s">
        <v>1756</v>
      </c>
      <c r="F278" s="63" t="s">
        <v>1757</v>
      </c>
      <c r="G278" s="63" t="s">
        <v>1757</v>
      </c>
      <c r="H278" s="63" t="s">
        <v>860</v>
      </c>
      <c r="I278" s="63" t="s">
        <v>760</v>
      </c>
      <c r="J278" s="63" t="s">
        <v>862</v>
      </c>
      <c r="K278" s="63">
        <v>100</v>
      </c>
      <c r="L278" s="63">
        <v>710000000</v>
      </c>
      <c r="M278" s="63" t="s">
        <v>1750</v>
      </c>
      <c r="N278" s="63" t="s">
        <v>1716</v>
      </c>
      <c r="O278" s="63" t="s">
        <v>359</v>
      </c>
      <c r="P278" s="63" t="s">
        <v>1717</v>
      </c>
      <c r="Q278" s="63" t="s">
        <v>1718</v>
      </c>
      <c r="R278" s="63"/>
      <c r="S278" s="63"/>
      <c r="T278" s="63" t="s">
        <v>1631</v>
      </c>
      <c r="U278" s="63" t="s">
        <v>1739</v>
      </c>
      <c r="V278" s="63">
        <v>0</v>
      </c>
      <c r="W278" s="63">
        <v>100</v>
      </c>
      <c r="X278" s="63">
        <v>0</v>
      </c>
      <c r="Y278" s="63" t="s">
        <v>1758</v>
      </c>
      <c r="Z278" s="63" t="s">
        <v>888</v>
      </c>
      <c r="AA278" s="36">
        <v>379</v>
      </c>
      <c r="AB278" s="36">
        <v>6864</v>
      </c>
      <c r="AC278" s="36">
        <f t="shared" si="188"/>
        <v>2601456</v>
      </c>
      <c r="AD278" s="36">
        <f t="shared" si="189"/>
        <v>2913630.72</v>
      </c>
      <c r="AE278" s="36">
        <v>405.53</v>
      </c>
      <c r="AF278" s="36">
        <v>7207.2</v>
      </c>
      <c r="AG278" s="36">
        <f t="shared" si="190"/>
        <v>2922735.8159999996</v>
      </c>
      <c r="AH278" s="36">
        <f t="shared" si="191"/>
        <v>3273464.11392</v>
      </c>
      <c r="AI278" s="36">
        <v>433.92</v>
      </c>
      <c r="AJ278" s="36">
        <v>7459.45</v>
      </c>
      <c r="AK278" s="36">
        <f t="shared" si="192"/>
        <v>3236804.544</v>
      </c>
      <c r="AL278" s="36">
        <f t="shared" si="193"/>
        <v>3625221.0892800004</v>
      </c>
      <c r="AM278" s="36">
        <v>464.29</v>
      </c>
      <c r="AN278" s="36">
        <v>7720.53</v>
      </c>
      <c r="AO278" s="36">
        <f t="shared" si="194"/>
        <v>3584564.8737</v>
      </c>
      <c r="AP278" s="36">
        <f t="shared" si="195"/>
        <v>4014712.6585440002</v>
      </c>
      <c r="AQ278" s="36">
        <v>497</v>
      </c>
      <c r="AR278" s="36">
        <v>7990.75</v>
      </c>
      <c r="AS278" s="36">
        <f t="shared" si="196"/>
        <v>3971402.75</v>
      </c>
      <c r="AT278" s="36">
        <f t="shared" si="197"/>
        <v>4447971.08</v>
      </c>
      <c r="AU278" s="36"/>
      <c r="AV278" s="36"/>
      <c r="AW278" s="36">
        <f t="shared" si="198"/>
        <v>0</v>
      </c>
      <c r="AX278" s="36">
        <f t="shared" si="199"/>
        <v>0</v>
      </c>
      <c r="AY278" s="36"/>
      <c r="AZ278" s="36"/>
      <c r="BA278" s="36">
        <f t="shared" si="200"/>
        <v>0</v>
      </c>
      <c r="BB278" s="36">
        <f t="shared" si="201"/>
        <v>0</v>
      </c>
      <c r="BC278" s="36"/>
      <c r="BD278" s="36"/>
      <c r="BE278" s="36">
        <f t="shared" si="202"/>
        <v>0</v>
      </c>
      <c r="BF278" s="36">
        <f t="shared" si="203"/>
        <v>0</v>
      </c>
      <c r="BG278" s="36"/>
      <c r="BH278" s="36"/>
      <c r="BI278" s="36">
        <f t="shared" si="204"/>
        <v>0</v>
      </c>
      <c r="BJ278" s="36">
        <f t="shared" si="205"/>
        <v>0</v>
      </c>
      <c r="BK278" s="36"/>
      <c r="BL278" s="36"/>
      <c r="BM278" s="36">
        <f t="shared" si="206"/>
        <v>0</v>
      </c>
      <c r="BN278" s="36">
        <f t="shared" si="207"/>
        <v>0</v>
      </c>
      <c r="BO278" s="36"/>
      <c r="BP278" s="36"/>
      <c r="BQ278" s="36">
        <f t="shared" si="208"/>
        <v>0</v>
      </c>
      <c r="BR278" s="36">
        <f t="shared" si="209"/>
        <v>0</v>
      </c>
      <c r="BS278" s="36"/>
      <c r="BT278" s="36"/>
      <c r="BU278" s="36">
        <f t="shared" si="210"/>
        <v>0</v>
      </c>
      <c r="BV278" s="36">
        <f t="shared" si="211"/>
        <v>0</v>
      </c>
      <c r="BW278" s="36"/>
      <c r="BX278" s="36"/>
      <c r="BY278" s="36">
        <f t="shared" si="212"/>
        <v>0</v>
      </c>
      <c r="BZ278" s="36">
        <f t="shared" si="213"/>
        <v>0</v>
      </c>
      <c r="CA278" s="36"/>
      <c r="CB278" s="36"/>
      <c r="CC278" s="36">
        <f t="shared" si="214"/>
        <v>0</v>
      </c>
      <c r="CD278" s="36">
        <f t="shared" si="215"/>
        <v>0</v>
      </c>
      <c r="CE278" s="36"/>
      <c r="CF278" s="36"/>
      <c r="CG278" s="36">
        <f t="shared" si="216"/>
        <v>0</v>
      </c>
      <c r="CH278" s="36">
        <f t="shared" si="217"/>
        <v>0</v>
      </c>
      <c r="CI278" s="36"/>
      <c r="CJ278" s="36"/>
      <c r="CK278" s="36">
        <f t="shared" si="218"/>
        <v>0</v>
      </c>
      <c r="CL278" s="36">
        <f t="shared" si="219"/>
        <v>0</v>
      </c>
      <c r="CM278" s="36"/>
      <c r="CN278" s="36"/>
      <c r="CO278" s="36">
        <f t="shared" si="220"/>
        <v>0</v>
      </c>
      <c r="CP278" s="36">
        <f t="shared" si="221"/>
        <v>0</v>
      </c>
      <c r="CQ278" s="36"/>
      <c r="CR278" s="36"/>
      <c r="CS278" s="36">
        <f t="shared" si="222"/>
        <v>0</v>
      </c>
      <c r="CT278" s="36">
        <f t="shared" si="223"/>
        <v>0</v>
      </c>
      <c r="CU278" s="36"/>
      <c r="CV278" s="36"/>
      <c r="CW278" s="36">
        <f t="shared" si="224"/>
        <v>0</v>
      </c>
      <c r="CX278" s="36">
        <f t="shared" si="225"/>
        <v>0</v>
      </c>
      <c r="CY278" s="36"/>
      <c r="CZ278" s="36"/>
      <c r="DA278" s="36">
        <f t="shared" si="226"/>
        <v>0</v>
      </c>
      <c r="DB278" s="36">
        <f t="shared" si="227"/>
        <v>0</v>
      </c>
      <c r="DC278" s="36"/>
      <c r="DD278" s="36"/>
      <c r="DE278" s="36">
        <f t="shared" si="228"/>
        <v>0</v>
      </c>
      <c r="DF278" s="36">
        <f t="shared" si="229"/>
        <v>0</v>
      </c>
      <c r="DG278" s="36"/>
      <c r="DH278" s="36"/>
      <c r="DI278" s="36">
        <f t="shared" si="230"/>
        <v>0</v>
      </c>
      <c r="DJ278" s="36">
        <f t="shared" si="231"/>
        <v>0</v>
      </c>
      <c r="DK278" s="36"/>
      <c r="DL278" s="36"/>
      <c r="DM278" s="36">
        <f t="shared" si="232"/>
        <v>0</v>
      </c>
      <c r="DN278" s="36">
        <f t="shared" si="233"/>
        <v>0</v>
      </c>
      <c r="DO278" s="36"/>
      <c r="DP278" s="36"/>
      <c r="DQ278" s="36">
        <f t="shared" si="234"/>
        <v>0</v>
      </c>
      <c r="DR278" s="36">
        <f t="shared" si="235"/>
        <v>0</v>
      </c>
      <c r="DS278" s="36"/>
      <c r="DT278" s="36"/>
      <c r="DU278" s="36">
        <f t="shared" si="236"/>
        <v>0</v>
      </c>
      <c r="DV278" s="36">
        <f t="shared" si="237"/>
        <v>0</v>
      </c>
      <c r="DW278" s="36"/>
      <c r="DX278" s="36"/>
      <c r="DY278" s="36">
        <f t="shared" si="238"/>
        <v>0</v>
      </c>
      <c r="DZ278" s="36">
        <f t="shared" si="239"/>
        <v>0</v>
      </c>
      <c r="EA278" s="36"/>
      <c r="EB278" s="36"/>
      <c r="EC278" s="36">
        <f t="shared" si="240"/>
        <v>0</v>
      </c>
      <c r="ED278" s="36">
        <f t="shared" si="241"/>
        <v>0</v>
      </c>
      <c r="EE278" s="36">
        <f t="shared" si="187"/>
        <v>2179.74</v>
      </c>
      <c r="EF278" s="36">
        <v>0</v>
      </c>
      <c r="EG278" s="36">
        <v>0</v>
      </c>
      <c r="EH278" s="37" t="s">
        <v>1534</v>
      </c>
      <c r="EI278" s="63" t="s">
        <v>1765</v>
      </c>
      <c r="EJ278" s="37" t="s">
        <v>1766</v>
      </c>
      <c r="EK278" s="87"/>
      <c r="EL278" s="87"/>
      <c r="EM278" s="87"/>
      <c r="EN278" s="87"/>
      <c r="EO278" s="87"/>
      <c r="EP278" s="87"/>
      <c r="EQ278" s="87"/>
      <c r="ER278" s="87"/>
      <c r="ES278" s="87"/>
    </row>
    <row r="279" spans="1:149" ht="19.5" customHeight="1">
      <c r="A279" s="28"/>
      <c r="B279" s="28" t="s">
        <v>1776</v>
      </c>
      <c r="C279" s="28"/>
      <c r="D279" s="63" t="s">
        <v>1733</v>
      </c>
      <c r="E279" s="63" t="s">
        <v>1756</v>
      </c>
      <c r="F279" s="63" t="s">
        <v>1757</v>
      </c>
      <c r="G279" s="63" t="s">
        <v>1757</v>
      </c>
      <c r="H279" s="63" t="s">
        <v>860</v>
      </c>
      <c r="I279" s="63" t="s">
        <v>760</v>
      </c>
      <c r="J279" s="63" t="s">
        <v>862</v>
      </c>
      <c r="K279" s="63">
        <v>100</v>
      </c>
      <c r="L279" s="63">
        <v>710000000</v>
      </c>
      <c r="M279" s="63" t="s">
        <v>1750</v>
      </c>
      <c r="N279" s="63" t="s">
        <v>1716</v>
      </c>
      <c r="O279" s="63" t="s">
        <v>359</v>
      </c>
      <c r="P279" s="63" t="s">
        <v>1717</v>
      </c>
      <c r="Q279" s="63" t="s">
        <v>1718</v>
      </c>
      <c r="R279" s="63"/>
      <c r="S279" s="63"/>
      <c r="T279" s="63" t="s">
        <v>1631</v>
      </c>
      <c r="U279" s="63" t="s">
        <v>1739</v>
      </c>
      <c r="V279" s="63">
        <v>0</v>
      </c>
      <c r="W279" s="63">
        <v>100</v>
      </c>
      <c r="X279" s="63">
        <v>0</v>
      </c>
      <c r="Y279" s="63" t="s">
        <v>1758</v>
      </c>
      <c r="Z279" s="63" t="s">
        <v>888</v>
      </c>
      <c r="AA279" s="36">
        <v>74</v>
      </c>
      <c r="AB279" s="36">
        <v>6864</v>
      </c>
      <c r="AC279" s="36">
        <f>AA279*AB279</f>
        <v>507936</v>
      </c>
      <c r="AD279" s="36">
        <f>IF(Z279="С НДС",AC279*1.12,AC279)</f>
        <v>568888.3200000001</v>
      </c>
      <c r="AE279" s="36">
        <v>405.53</v>
      </c>
      <c r="AF279" s="36">
        <v>7207.2</v>
      </c>
      <c r="AG279" s="36">
        <f>AE279*AF279</f>
        <v>2922735.8159999996</v>
      </c>
      <c r="AH279" s="36">
        <f>IF(Z279="С НДС",AG279*1.12,AG279)</f>
        <v>3273464.11392</v>
      </c>
      <c r="AI279" s="36">
        <v>433.92</v>
      </c>
      <c r="AJ279" s="36">
        <v>7459.45</v>
      </c>
      <c r="AK279" s="36">
        <f>AI279*AJ279</f>
        <v>3236804.544</v>
      </c>
      <c r="AL279" s="36">
        <f>IF(Z279="С НДС",AK279*1.12,AK279)</f>
        <v>3625221.0892800004</v>
      </c>
      <c r="AM279" s="36">
        <v>464.29</v>
      </c>
      <c r="AN279" s="36">
        <v>7720.53</v>
      </c>
      <c r="AO279" s="36">
        <f>AM279*AN279</f>
        <v>3584564.8737</v>
      </c>
      <c r="AP279" s="36">
        <f>IF(Z279="С НДС",AO279*1.12,AO279)</f>
        <v>4014712.6585440002</v>
      </c>
      <c r="AQ279" s="36">
        <v>497</v>
      </c>
      <c r="AR279" s="36">
        <v>7990.75</v>
      </c>
      <c r="AS279" s="36">
        <f>AQ279*AR279</f>
        <v>3971402.75</v>
      </c>
      <c r="AT279" s="36">
        <f>IF(Z279="С НДС",AS279*1.12,AS279)</f>
        <v>4447971.08</v>
      </c>
      <c r="AU279" s="36"/>
      <c r="AV279" s="36"/>
      <c r="AW279" s="36">
        <f>AU279*AV279</f>
        <v>0</v>
      </c>
      <c r="AX279" s="36">
        <f>IF(Z279="С НДС",AW279*1.12,AW279)</f>
        <v>0</v>
      </c>
      <c r="AY279" s="36"/>
      <c r="AZ279" s="36"/>
      <c r="BA279" s="36">
        <f>AY279*AZ279</f>
        <v>0</v>
      </c>
      <c r="BB279" s="36">
        <f>IF(AD279="С НДС",BA279*1.12,BA279)</f>
        <v>0</v>
      </c>
      <c r="BC279" s="36"/>
      <c r="BD279" s="36"/>
      <c r="BE279" s="36">
        <f>BC279*BD279</f>
        <v>0</v>
      </c>
      <c r="BF279" s="36">
        <f>IF(AH279="С НДС",BE279*1.12,BE279)</f>
        <v>0</v>
      </c>
      <c r="BG279" s="36"/>
      <c r="BH279" s="36"/>
      <c r="BI279" s="36">
        <f>BG279*BH279</f>
        <v>0</v>
      </c>
      <c r="BJ279" s="36">
        <f>IF(AL279="С НДС",BI279*1.12,BI279)</f>
        <v>0</v>
      </c>
      <c r="BK279" s="36"/>
      <c r="BL279" s="36"/>
      <c r="BM279" s="36">
        <f>BK279*BL279</f>
        <v>0</v>
      </c>
      <c r="BN279" s="36">
        <f>IF(AP279="С НДС",BM279*1.12,BM279)</f>
        <v>0</v>
      </c>
      <c r="BO279" s="36"/>
      <c r="BP279" s="36"/>
      <c r="BQ279" s="36">
        <f>BO279*BP279</f>
        <v>0</v>
      </c>
      <c r="BR279" s="36">
        <f>IF(AT279="С НДС",BQ279*1.12,BQ279)</f>
        <v>0</v>
      </c>
      <c r="BS279" s="36"/>
      <c r="BT279" s="36"/>
      <c r="BU279" s="36">
        <f>BS279*BT279</f>
        <v>0</v>
      </c>
      <c r="BV279" s="36">
        <f>IF(AX279="С НДС",BU279*1.12,BU279)</f>
        <v>0</v>
      </c>
      <c r="BW279" s="36"/>
      <c r="BX279" s="36"/>
      <c r="BY279" s="36">
        <f>BW279*BX279</f>
        <v>0</v>
      </c>
      <c r="BZ279" s="36">
        <f>IF(BB279="С НДС",BY279*1.12,BY279)</f>
        <v>0</v>
      </c>
      <c r="CA279" s="36"/>
      <c r="CB279" s="36"/>
      <c r="CC279" s="36">
        <f>CA279*CB279</f>
        <v>0</v>
      </c>
      <c r="CD279" s="36">
        <f>IF(BF279="С НДС",CC279*1.12,CC279)</f>
        <v>0</v>
      </c>
      <c r="CE279" s="36"/>
      <c r="CF279" s="36"/>
      <c r="CG279" s="36">
        <f>CE279*CF279</f>
        <v>0</v>
      </c>
      <c r="CH279" s="36">
        <f>IF(BJ279="С НДС",CG279*1.12,CG279)</f>
        <v>0</v>
      </c>
      <c r="CI279" s="36"/>
      <c r="CJ279" s="36"/>
      <c r="CK279" s="36">
        <f>CI279*CJ279</f>
        <v>0</v>
      </c>
      <c r="CL279" s="36">
        <f>IF(BN279="С НДС",CK279*1.12,CK279)</f>
        <v>0</v>
      </c>
      <c r="CM279" s="36"/>
      <c r="CN279" s="36"/>
      <c r="CO279" s="36">
        <f>CM279*CN279</f>
        <v>0</v>
      </c>
      <c r="CP279" s="36">
        <f>IF(BR279="С НДС",CO279*1.12,CO279)</f>
        <v>0</v>
      </c>
      <c r="CQ279" s="36"/>
      <c r="CR279" s="36"/>
      <c r="CS279" s="36">
        <f>CQ279*CR279</f>
        <v>0</v>
      </c>
      <c r="CT279" s="36">
        <f>IF(BV279="С НДС",CS279*1.12,CS279)</f>
        <v>0</v>
      </c>
      <c r="CU279" s="36"/>
      <c r="CV279" s="36"/>
      <c r="CW279" s="36">
        <f>CU279*CV279</f>
        <v>0</v>
      </c>
      <c r="CX279" s="36">
        <f>IF(BZ279="С НДС",CW279*1.12,CW279)</f>
        <v>0</v>
      </c>
      <c r="CY279" s="36"/>
      <c r="CZ279" s="36"/>
      <c r="DA279" s="36">
        <f>CY279*CZ279</f>
        <v>0</v>
      </c>
      <c r="DB279" s="36">
        <f>IF(CD279="С НДС",DA279*1.12,DA279)</f>
        <v>0</v>
      </c>
      <c r="DC279" s="36"/>
      <c r="DD279" s="36"/>
      <c r="DE279" s="36">
        <f>DC279*DD279</f>
        <v>0</v>
      </c>
      <c r="DF279" s="36">
        <f>IF(CH279="С НДС",DE279*1.12,DE279)</f>
        <v>0</v>
      </c>
      <c r="DG279" s="36"/>
      <c r="DH279" s="36"/>
      <c r="DI279" s="36">
        <f>DG279*DH279</f>
        <v>0</v>
      </c>
      <c r="DJ279" s="36">
        <f>IF(CL279="С НДС",DI279*1.12,DI279)</f>
        <v>0</v>
      </c>
      <c r="DK279" s="36"/>
      <c r="DL279" s="36"/>
      <c r="DM279" s="36">
        <f>DK279*DL279</f>
        <v>0</v>
      </c>
      <c r="DN279" s="36">
        <f>IF(CP279="С НДС",DM279*1.12,DM279)</f>
        <v>0</v>
      </c>
      <c r="DO279" s="36"/>
      <c r="DP279" s="36"/>
      <c r="DQ279" s="36">
        <f>DO279*DP279</f>
        <v>0</v>
      </c>
      <c r="DR279" s="36">
        <f>IF(CT279="С НДС",DQ279*1.12,DQ279)</f>
        <v>0</v>
      </c>
      <c r="DS279" s="36"/>
      <c r="DT279" s="36"/>
      <c r="DU279" s="36">
        <f>DS279*DT279</f>
        <v>0</v>
      </c>
      <c r="DV279" s="36">
        <f>IF(CX279="С НДС",DU279*1.12,DU279)</f>
        <v>0</v>
      </c>
      <c r="DW279" s="36"/>
      <c r="DX279" s="36"/>
      <c r="DY279" s="36">
        <f>DW279*DX279</f>
        <v>0</v>
      </c>
      <c r="DZ279" s="36">
        <f>IF(DB279="С НДС",DY279*1.12,DY279)</f>
        <v>0</v>
      </c>
      <c r="EA279" s="36"/>
      <c r="EB279" s="36"/>
      <c r="EC279" s="36">
        <f>EA279*EB279</f>
        <v>0</v>
      </c>
      <c r="ED279" s="36">
        <f>IF(DF279="С НДС",EC279*1.12,EC279)</f>
        <v>0</v>
      </c>
      <c r="EE279" s="36">
        <f>SUM(AA279,AE279,AI279,AM279,AQ279)</f>
        <v>1874.74</v>
      </c>
      <c r="EF279" s="36">
        <f>SUM(AW279,AS279,AO279,AG279,AC279,AK279)</f>
        <v>14223443.9837</v>
      </c>
      <c r="EG279" s="36">
        <f>IF(Z279="С НДС",EF279*1.12,EF279)</f>
        <v>15930257.261744002</v>
      </c>
      <c r="EH279" s="37" t="s">
        <v>1534</v>
      </c>
      <c r="EI279" s="63" t="s">
        <v>1765</v>
      </c>
      <c r="EJ279" s="37" t="s">
        <v>1766</v>
      </c>
      <c r="EK279" s="87"/>
      <c r="EL279" s="87"/>
      <c r="EM279" s="87"/>
      <c r="EN279" s="87"/>
      <c r="EO279" s="87"/>
      <c r="EP279" s="87"/>
      <c r="EQ279" s="87"/>
      <c r="ER279" s="87"/>
      <c r="ES279" s="87"/>
    </row>
    <row r="280" spans="1:149" ht="19.5" customHeight="1">
      <c r="A280" s="28"/>
      <c r="B280" s="28" t="s">
        <v>1593</v>
      </c>
      <c r="C280" s="28"/>
      <c r="D280" s="63" t="s">
        <v>1734</v>
      </c>
      <c r="E280" s="63" t="s">
        <v>1756</v>
      </c>
      <c r="F280" s="63" t="s">
        <v>1757</v>
      </c>
      <c r="G280" s="63" t="s">
        <v>1757</v>
      </c>
      <c r="H280" s="63" t="s">
        <v>860</v>
      </c>
      <c r="I280" s="63" t="s">
        <v>760</v>
      </c>
      <c r="J280" s="63" t="s">
        <v>862</v>
      </c>
      <c r="K280" s="63">
        <v>100</v>
      </c>
      <c r="L280" s="63">
        <v>710000000</v>
      </c>
      <c r="M280" s="63" t="s">
        <v>1750</v>
      </c>
      <c r="N280" s="63" t="s">
        <v>1716</v>
      </c>
      <c r="O280" s="63" t="s">
        <v>359</v>
      </c>
      <c r="P280" s="63" t="s">
        <v>1717</v>
      </c>
      <c r="Q280" s="63" t="s">
        <v>1718</v>
      </c>
      <c r="R280" s="63"/>
      <c r="S280" s="63"/>
      <c r="T280" s="63" t="s">
        <v>1631</v>
      </c>
      <c r="U280" s="63" t="s">
        <v>1739</v>
      </c>
      <c r="V280" s="63">
        <v>0</v>
      </c>
      <c r="W280" s="63">
        <v>100</v>
      </c>
      <c r="X280" s="63">
        <v>0</v>
      </c>
      <c r="Y280" s="63" t="s">
        <v>1758</v>
      </c>
      <c r="Z280" s="63" t="s">
        <v>888</v>
      </c>
      <c r="AA280" s="36">
        <v>37</v>
      </c>
      <c r="AB280" s="36">
        <v>9663</v>
      </c>
      <c r="AC280" s="36">
        <f t="shared" si="188"/>
        <v>357531</v>
      </c>
      <c r="AD280" s="36">
        <f t="shared" si="189"/>
        <v>400434.72000000003</v>
      </c>
      <c r="AE280" s="36">
        <v>39.59</v>
      </c>
      <c r="AF280" s="36">
        <v>10146.15</v>
      </c>
      <c r="AG280" s="36">
        <f t="shared" si="190"/>
        <v>401686.0785</v>
      </c>
      <c r="AH280" s="36">
        <f t="shared" si="191"/>
        <v>449888.40792</v>
      </c>
      <c r="AI280" s="36">
        <v>42.36</v>
      </c>
      <c r="AJ280" s="36">
        <v>10501.27</v>
      </c>
      <c r="AK280" s="36">
        <f t="shared" si="192"/>
        <v>444833.79720000003</v>
      </c>
      <c r="AL280" s="36">
        <f t="shared" si="193"/>
        <v>498213.8528640001</v>
      </c>
      <c r="AM280" s="36">
        <v>45.33</v>
      </c>
      <c r="AN280" s="36">
        <v>10868.81</v>
      </c>
      <c r="AO280" s="36">
        <f t="shared" si="194"/>
        <v>492683.15729999996</v>
      </c>
      <c r="AP280" s="36">
        <f t="shared" si="195"/>
        <v>551805.136176</v>
      </c>
      <c r="AQ280" s="36">
        <v>48</v>
      </c>
      <c r="AR280" s="36">
        <v>11249.22</v>
      </c>
      <c r="AS280" s="36">
        <f t="shared" si="196"/>
        <v>539962.5599999999</v>
      </c>
      <c r="AT280" s="36">
        <f t="shared" si="197"/>
        <v>604758.0671999999</v>
      </c>
      <c r="AU280" s="36"/>
      <c r="AV280" s="36"/>
      <c r="AW280" s="36">
        <f t="shared" si="198"/>
        <v>0</v>
      </c>
      <c r="AX280" s="36">
        <f t="shared" si="199"/>
        <v>0</v>
      </c>
      <c r="AY280" s="36"/>
      <c r="AZ280" s="36"/>
      <c r="BA280" s="36">
        <f t="shared" si="200"/>
        <v>0</v>
      </c>
      <c r="BB280" s="36">
        <f t="shared" si="201"/>
        <v>0</v>
      </c>
      <c r="BC280" s="36"/>
      <c r="BD280" s="36"/>
      <c r="BE280" s="36">
        <f t="shared" si="202"/>
        <v>0</v>
      </c>
      <c r="BF280" s="36">
        <f t="shared" si="203"/>
        <v>0</v>
      </c>
      <c r="BG280" s="36"/>
      <c r="BH280" s="36"/>
      <c r="BI280" s="36">
        <f t="shared" si="204"/>
        <v>0</v>
      </c>
      <c r="BJ280" s="36">
        <f t="shared" si="205"/>
        <v>0</v>
      </c>
      <c r="BK280" s="36"/>
      <c r="BL280" s="36"/>
      <c r="BM280" s="36">
        <f t="shared" si="206"/>
        <v>0</v>
      </c>
      <c r="BN280" s="36">
        <f t="shared" si="207"/>
        <v>0</v>
      </c>
      <c r="BO280" s="36"/>
      <c r="BP280" s="36"/>
      <c r="BQ280" s="36">
        <f t="shared" si="208"/>
        <v>0</v>
      </c>
      <c r="BR280" s="36">
        <f t="shared" si="209"/>
        <v>0</v>
      </c>
      <c r="BS280" s="36"/>
      <c r="BT280" s="36"/>
      <c r="BU280" s="36">
        <f t="shared" si="210"/>
        <v>0</v>
      </c>
      <c r="BV280" s="36">
        <f t="shared" si="211"/>
        <v>0</v>
      </c>
      <c r="BW280" s="36"/>
      <c r="BX280" s="36"/>
      <c r="BY280" s="36">
        <f t="shared" si="212"/>
        <v>0</v>
      </c>
      <c r="BZ280" s="36">
        <f t="shared" si="213"/>
        <v>0</v>
      </c>
      <c r="CA280" s="36"/>
      <c r="CB280" s="36"/>
      <c r="CC280" s="36">
        <f t="shared" si="214"/>
        <v>0</v>
      </c>
      <c r="CD280" s="36">
        <f t="shared" si="215"/>
        <v>0</v>
      </c>
      <c r="CE280" s="36"/>
      <c r="CF280" s="36"/>
      <c r="CG280" s="36">
        <f t="shared" si="216"/>
        <v>0</v>
      </c>
      <c r="CH280" s="36">
        <f t="shared" si="217"/>
        <v>0</v>
      </c>
      <c r="CI280" s="36"/>
      <c r="CJ280" s="36"/>
      <c r="CK280" s="36">
        <f t="shared" si="218"/>
        <v>0</v>
      </c>
      <c r="CL280" s="36">
        <f t="shared" si="219"/>
        <v>0</v>
      </c>
      <c r="CM280" s="36"/>
      <c r="CN280" s="36"/>
      <c r="CO280" s="36">
        <f t="shared" si="220"/>
        <v>0</v>
      </c>
      <c r="CP280" s="36">
        <f t="shared" si="221"/>
        <v>0</v>
      </c>
      <c r="CQ280" s="36"/>
      <c r="CR280" s="36"/>
      <c r="CS280" s="36">
        <f t="shared" si="222"/>
        <v>0</v>
      </c>
      <c r="CT280" s="36">
        <f t="shared" si="223"/>
        <v>0</v>
      </c>
      <c r="CU280" s="36"/>
      <c r="CV280" s="36"/>
      <c r="CW280" s="36">
        <f t="shared" si="224"/>
        <v>0</v>
      </c>
      <c r="CX280" s="36">
        <f t="shared" si="225"/>
        <v>0</v>
      </c>
      <c r="CY280" s="36"/>
      <c r="CZ280" s="36"/>
      <c r="DA280" s="36">
        <f t="shared" si="226"/>
        <v>0</v>
      </c>
      <c r="DB280" s="36">
        <f t="shared" si="227"/>
        <v>0</v>
      </c>
      <c r="DC280" s="36"/>
      <c r="DD280" s="36"/>
      <c r="DE280" s="36">
        <f t="shared" si="228"/>
        <v>0</v>
      </c>
      <c r="DF280" s="36">
        <f t="shared" si="229"/>
        <v>0</v>
      </c>
      <c r="DG280" s="36"/>
      <c r="DH280" s="36"/>
      <c r="DI280" s="36">
        <f t="shared" si="230"/>
        <v>0</v>
      </c>
      <c r="DJ280" s="36">
        <f t="shared" si="231"/>
        <v>0</v>
      </c>
      <c r="DK280" s="36"/>
      <c r="DL280" s="36"/>
      <c r="DM280" s="36">
        <f t="shared" si="232"/>
        <v>0</v>
      </c>
      <c r="DN280" s="36">
        <f t="shared" si="233"/>
        <v>0</v>
      </c>
      <c r="DO280" s="36"/>
      <c r="DP280" s="36"/>
      <c r="DQ280" s="36">
        <f t="shared" si="234"/>
        <v>0</v>
      </c>
      <c r="DR280" s="36">
        <f t="shared" si="235"/>
        <v>0</v>
      </c>
      <c r="DS280" s="36"/>
      <c r="DT280" s="36"/>
      <c r="DU280" s="36">
        <f t="shared" si="236"/>
        <v>0</v>
      </c>
      <c r="DV280" s="36">
        <f t="shared" si="237"/>
        <v>0</v>
      </c>
      <c r="DW280" s="36"/>
      <c r="DX280" s="36"/>
      <c r="DY280" s="36">
        <f t="shared" si="238"/>
        <v>0</v>
      </c>
      <c r="DZ280" s="36">
        <f t="shared" si="239"/>
        <v>0</v>
      </c>
      <c r="EA280" s="36"/>
      <c r="EB280" s="36"/>
      <c r="EC280" s="36">
        <f t="shared" si="240"/>
        <v>0</v>
      </c>
      <c r="ED280" s="36">
        <f t="shared" si="241"/>
        <v>0</v>
      </c>
      <c r="EE280" s="36">
        <f t="shared" si="187"/>
        <v>212.28</v>
      </c>
      <c r="EF280" s="36">
        <v>0</v>
      </c>
      <c r="EG280" s="36">
        <v>0</v>
      </c>
      <c r="EH280" s="37" t="s">
        <v>1534</v>
      </c>
      <c r="EI280" s="63" t="s">
        <v>1767</v>
      </c>
      <c r="EJ280" s="37" t="s">
        <v>1768</v>
      </c>
      <c r="EK280" s="87"/>
      <c r="EL280" s="87"/>
      <c r="EM280" s="87"/>
      <c r="EN280" s="87"/>
      <c r="EO280" s="87"/>
      <c r="EP280" s="87"/>
      <c r="EQ280" s="87"/>
      <c r="ER280" s="87"/>
      <c r="ES280" s="87"/>
    </row>
    <row r="281" spans="1:149" ht="19.5" customHeight="1">
      <c r="A281" s="28"/>
      <c r="B281" s="28" t="s">
        <v>1776</v>
      </c>
      <c r="C281" s="28"/>
      <c r="D281" s="63" t="s">
        <v>2129</v>
      </c>
      <c r="E281" s="63" t="s">
        <v>1756</v>
      </c>
      <c r="F281" s="63" t="s">
        <v>1757</v>
      </c>
      <c r="G281" s="63" t="s">
        <v>1757</v>
      </c>
      <c r="H281" s="63" t="s">
        <v>860</v>
      </c>
      <c r="I281" s="63" t="s">
        <v>760</v>
      </c>
      <c r="J281" s="63" t="s">
        <v>862</v>
      </c>
      <c r="K281" s="63">
        <v>100</v>
      </c>
      <c r="L281" s="63">
        <v>710000000</v>
      </c>
      <c r="M281" s="63" t="s">
        <v>1750</v>
      </c>
      <c r="N281" s="63" t="s">
        <v>1716</v>
      </c>
      <c r="O281" s="63" t="s">
        <v>359</v>
      </c>
      <c r="P281" s="63" t="s">
        <v>1717</v>
      </c>
      <c r="Q281" s="63" t="s">
        <v>1718</v>
      </c>
      <c r="R281" s="63"/>
      <c r="S281" s="63"/>
      <c r="T281" s="63" t="s">
        <v>1631</v>
      </c>
      <c r="U281" s="63" t="s">
        <v>1739</v>
      </c>
      <c r="V281" s="63">
        <v>0</v>
      </c>
      <c r="W281" s="63">
        <v>100</v>
      </c>
      <c r="X281" s="63">
        <v>0</v>
      </c>
      <c r="Y281" s="63" t="s">
        <v>1758</v>
      </c>
      <c r="Z281" s="63" t="s">
        <v>888</v>
      </c>
      <c r="AA281" s="36">
        <v>68</v>
      </c>
      <c r="AB281" s="36">
        <v>9663</v>
      </c>
      <c r="AC281" s="36">
        <f>AA281*AB281</f>
        <v>657084</v>
      </c>
      <c r="AD281" s="36">
        <f>IF(Z281="С НДС",AC281*1.12,AC281)</f>
        <v>735934.0800000001</v>
      </c>
      <c r="AE281" s="36">
        <v>39.59</v>
      </c>
      <c r="AF281" s="36">
        <v>10146.15</v>
      </c>
      <c r="AG281" s="36">
        <f>AE281*AF281</f>
        <v>401686.0785</v>
      </c>
      <c r="AH281" s="36">
        <f>IF(Z281="С НДС",AG281*1.12,AG281)</f>
        <v>449888.40792</v>
      </c>
      <c r="AI281" s="36">
        <v>42.36</v>
      </c>
      <c r="AJ281" s="36">
        <v>10501.27</v>
      </c>
      <c r="AK281" s="36">
        <f>AI281*AJ281</f>
        <v>444833.79720000003</v>
      </c>
      <c r="AL281" s="36">
        <f>IF(Z281="С НДС",AK281*1.12,AK281)</f>
        <v>498213.8528640001</v>
      </c>
      <c r="AM281" s="36">
        <v>45.33</v>
      </c>
      <c r="AN281" s="36">
        <v>10868.81</v>
      </c>
      <c r="AO281" s="36">
        <f>AM281*AN281</f>
        <v>492683.15729999996</v>
      </c>
      <c r="AP281" s="36">
        <f>IF(Z281="С НДС",AO281*1.12,AO281)</f>
        <v>551805.136176</v>
      </c>
      <c r="AQ281" s="36">
        <v>48</v>
      </c>
      <c r="AR281" s="36">
        <v>11249.22</v>
      </c>
      <c r="AS281" s="36">
        <f>AQ281*AR281</f>
        <v>539962.5599999999</v>
      </c>
      <c r="AT281" s="36">
        <f>IF(Z281="С НДС",AS281*1.12,AS281)</f>
        <v>604758.0671999999</v>
      </c>
      <c r="AU281" s="36"/>
      <c r="AV281" s="36"/>
      <c r="AW281" s="36">
        <f>AU281*AV281</f>
        <v>0</v>
      </c>
      <c r="AX281" s="36">
        <f>IF(Z281="С НДС",AW281*1.12,AW281)</f>
        <v>0</v>
      </c>
      <c r="AY281" s="36"/>
      <c r="AZ281" s="36"/>
      <c r="BA281" s="36">
        <f>AY281*AZ281</f>
        <v>0</v>
      </c>
      <c r="BB281" s="36">
        <f>IF(AD281="С НДС",BA281*1.12,BA281)</f>
        <v>0</v>
      </c>
      <c r="BC281" s="36"/>
      <c r="BD281" s="36"/>
      <c r="BE281" s="36">
        <f>BC281*BD281</f>
        <v>0</v>
      </c>
      <c r="BF281" s="36">
        <f>IF(AH281="С НДС",BE281*1.12,BE281)</f>
        <v>0</v>
      </c>
      <c r="BG281" s="36"/>
      <c r="BH281" s="36"/>
      <c r="BI281" s="36">
        <f>BG281*BH281</f>
        <v>0</v>
      </c>
      <c r="BJ281" s="36">
        <f>IF(AL281="С НДС",BI281*1.12,BI281)</f>
        <v>0</v>
      </c>
      <c r="BK281" s="36"/>
      <c r="BL281" s="36"/>
      <c r="BM281" s="36">
        <f>BK281*BL281</f>
        <v>0</v>
      </c>
      <c r="BN281" s="36">
        <f>IF(AP281="С НДС",BM281*1.12,BM281)</f>
        <v>0</v>
      </c>
      <c r="BO281" s="36"/>
      <c r="BP281" s="36"/>
      <c r="BQ281" s="36">
        <f>BO281*BP281</f>
        <v>0</v>
      </c>
      <c r="BR281" s="36">
        <f>IF(AT281="С НДС",BQ281*1.12,BQ281)</f>
        <v>0</v>
      </c>
      <c r="BS281" s="36"/>
      <c r="BT281" s="36"/>
      <c r="BU281" s="36">
        <f>BS281*BT281</f>
        <v>0</v>
      </c>
      <c r="BV281" s="36">
        <f>IF(AX281="С НДС",BU281*1.12,BU281)</f>
        <v>0</v>
      </c>
      <c r="BW281" s="36"/>
      <c r="BX281" s="36"/>
      <c r="BY281" s="36">
        <f>BW281*BX281</f>
        <v>0</v>
      </c>
      <c r="BZ281" s="36">
        <f>IF(BB281="С НДС",BY281*1.12,BY281)</f>
        <v>0</v>
      </c>
      <c r="CA281" s="36"/>
      <c r="CB281" s="36"/>
      <c r="CC281" s="36">
        <f>CA281*CB281</f>
        <v>0</v>
      </c>
      <c r="CD281" s="36">
        <f>IF(BF281="С НДС",CC281*1.12,CC281)</f>
        <v>0</v>
      </c>
      <c r="CE281" s="36"/>
      <c r="CF281" s="36"/>
      <c r="CG281" s="36">
        <f>CE281*CF281</f>
        <v>0</v>
      </c>
      <c r="CH281" s="36">
        <f>IF(BJ281="С НДС",CG281*1.12,CG281)</f>
        <v>0</v>
      </c>
      <c r="CI281" s="36"/>
      <c r="CJ281" s="36"/>
      <c r="CK281" s="36">
        <f>CI281*CJ281</f>
        <v>0</v>
      </c>
      <c r="CL281" s="36">
        <f>IF(BN281="С НДС",CK281*1.12,CK281)</f>
        <v>0</v>
      </c>
      <c r="CM281" s="36"/>
      <c r="CN281" s="36"/>
      <c r="CO281" s="36">
        <f>CM281*CN281</f>
        <v>0</v>
      </c>
      <c r="CP281" s="36">
        <f>IF(BR281="С НДС",CO281*1.12,CO281)</f>
        <v>0</v>
      </c>
      <c r="CQ281" s="36"/>
      <c r="CR281" s="36"/>
      <c r="CS281" s="36">
        <f>CQ281*CR281</f>
        <v>0</v>
      </c>
      <c r="CT281" s="36">
        <f>IF(BV281="С НДС",CS281*1.12,CS281)</f>
        <v>0</v>
      </c>
      <c r="CU281" s="36"/>
      <c r="CV281" s="36"/>
      <c r="CW281" s="36">
        <f>CU281*CV281</f>
        <v>0</v>
      </c>
      <c r="CX281" s="36">
        <f>IF(BZ281="С НДС",CW281*1.12,CW281)</f>
        <v>0</v>
      </c>
      <c r="CY281" s="36"/>
      <c r="CZ281" s="36"/>
      <c r="DA281" s="36">
        <f>CY281*CZ281</f>
        <v>0</v>
      </c>
      <c r="DB281" s="36">
        <f>IF(CD281="С НДС",DA281*1.12,DA281)</f>
        <v>0</v>
      </c>
      <c r="DC281" s="36"/>
      <c r="DD281" s="36"/>
      <c r="DE281" s="36">
        <f>DC281*DD281</f>
        <v>0</v>
      </c>
      <c r="DF281" s="36">
        <f>IF(CH281="С НДС",DE281*1.12,DE281)</f>
        <v>0</v>
      </c>
      <c r="DG281" s="36"/>
      <c r="DH281" s="36"/>
      <c r="DI281" s="36">
        <f>DG281*DH281</f>
        <v>0</v>
      </c>
      <c r="DJ281" s="36">
        <f>IF(CL281="С НДС",DI281*1.12,DI281)</f>
        <v>0</v>
      </c>
      <c r="DK281" s="36"/>
      <c r="DL281" s="36"/>
      <c r="DM281" s="36">
        <f>DK281*DL281</f>
        <v>0</v>
      </c>
      <c r="DN281" s="36">
        <f>IF(CP281="С НДС",DM281*1.12,DM281)</f>
        <v>0</v>
      </c>
      <c r="DO281" s="36"/>
      <c r="DP281" s="36"/>
      <c r="DQ281" s="36">
        <f>DO281*DP281</f>
        <v>0</v>
      </c>
      <c r="DR281" s="36">
        <f>IF(CT281="С НДС",DQ281*1.12,DQ281)</f>
        <v>0</v>
      </c>
      <c r="DS281" s="36"/>
      <c r="DT281" s="36"/>
      <c r="DU281" s="36">
        <f>DS281*DT281</f>
        <v>0</v>
      </c>
      <c r="DV281" s="36">
        <f>IF(CX281="С НДС",DU281*1.12,DU281)</f>
        <v>0</v>
      </c>
      <c r="DW281" s="36"/>
      <c r="DX281" s="36"/>
      <c r="DY281" s="36">
        <f>DW281*DX281</f>
        <v>0</v>
      </c>
      <c r="DZ281" s="36">
        <f>IF(DB281="С НДС",DY281*1.12,DY281)</f>
        <v>0</v>
      </c>
      <c r="EA281" s="36"/>
      <c r="EB281" s="36"/>
      <c r="EC281" s="36">
        <f>EA281*EB281</f>
        <v>0</v>
      </c>
      <c r="ED281" s="36">
        <f>IF(DF281="С НДС",EC281*1.12,EC281)</f>
        <v>0</v>
      </c>
      <c r="EE281" s="36">
        <f>SUM(AA281,AE281,AI281,AM281,AQ281)</f>
        <v>243.27999999999997</v>
      </c>
      <c r="EF281" s="36">
        <f>SUM(AW281,AS281,AO281,AG281,AC281,AK281)</f>
        <v>2536249.593</v>
      </c>
      <c r="EG281" s="36">
        <f>IF(Z281="С НДС",EF281*1.12,EF281)</f>
        <v>2840599.54416</v>
      </c>
      <c r="EH281" s="37" t="s">
        <v>1534</v>
      </c>
      <c r="EI281" s="63" t="s">
        <v>1767</v>
      </c>
      <c r="EJ281" s="37" t="s">
        <v>1768</v>
      </c>
      <c r="EK281" s="87"/>
      <c r="EL281" s="87"/>
      <c r="EM281" s="87"/>
      <c r="EN281" s="87"/>
      <c r="EO281" s="87"/>
      <c r="EP281" s="87"/>
      <c r="EQ281" s="87"/>
      <c r="ER281" s="87"/>
      <c r="ES281" s="87"/>
    </row>
    <row r="282" spans="1:149" ht="19.5" customHeight="1">
      <c r="A282" s="49"/>
      <c r="B282" s="63"/>
      <c r="C282" s="63"/>
      <c r="D282" s="62" t="s">
        <v>1735</v>
      </c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36"/>
      <c r="AB282" s="36"/>
      <c r="AC282" s="50">
        <f>SUM(AC165:AC261)</f>
        <v>3551318341.9700003</v>
      </c>
      <c r="AD282" s="50">
        <f>SUM(AD165:AD261)</f>
        <v>3977476543.0063977</v>
      </c>
      <c r="AE282" s="36"/>
      <c r="AF282" s="36"/>
      <c r="AG282" s="50">
        <f>SUM(AG165:AG261)</f>
        <v>8018082931.97</v>
      </c>
      <c r="AH282" s="50">
        <f>SUM(AH165:AH261)</f>
        <v>8980252883.806396</v>
      </c>
      <c r="AI282" s="36"/>
      <c r="AJ282" s="36"/>
      <c r="AK282" s="50">
        <f>SUM(AK165:AK261)</f>
        <v>8018082931.97</v>
      </c>
      <c r="AL282" s="50">
        <f>SUM(AL165:AL261)</f>
        <v>8980252883.806396</v>
      </c>
      <c r="AM282" s="36"/>
      <c r="AN282" s="36"/>
      <c r="AO282" s="50">
        <f>SUM(AO165:AO261)</f>
        <v>8018082931.97</v>
      </c>
      <c r="AP282" s="50">
        <f>SUM(AP165:AP261)</f>
        <v>8980252883.806396</v>
      </c>
      <c r="AQ282" s="36"/>
      <c r="AR282" s="36"/>
      <c r="AS282" s="50">
        <f>SUM(AS165:AS261)</f>
        <v>8018082931.97</v>
      </c>
      <c r="AT282" s="50">
        <f>SUM(AT165:AT261)</f>
        <v>8980252883.806396</v>
      </c>
      <c r="AU282" s="36"/>
      <c r="AV282" s="36"/>
      <c r="AW282" s="50">
        <f>SUM(AW165:AW261)</f>
        <v>5355892573</v>
      </c>
      <c r="AX282" s="50">
        <f>SUM(AX165:AX261)</f>
        <v>5998599681.759997</v>
      </c>
      <c r="AY282" s="36"/>
      <c r="AZ282" s="36"/>
      <c r="BA282" s="50">
        <f>SUM(BA165:BA261)</f>
        <v>5355892573</v>
      </c>
      <c r="BB282" s="50">
        <f>SUM(BB165:BB261)</f>
        <v>5998599681.759997</v>
      </c>
      <c r="BC282" s="36"/>
      <c r="BD282" s="36"/>
      <c r="BE282" s="50">
        <f>SUM(BE165:BE261)</f>
        <v>5355892573</v>
      </c>
      <c r="BF282" s="50">
        <f>SUM(BF165:BF261)</f>
        <v>5998599681.759997</v>
      </c>
      <c r="BG282" s="36"/>
      <c r="BH282" s="36"/>
      <c r="BI282" s="50">
        <f>SUM(BI165:BI261)</f>
        <v>5355892573</v>
      </c>
      <c r="BJ282" s="50">
        <f>SUM(BJ165:BJ261)</f>
        <v>5998599681.759997</v>
      </c>
      <c r="BK282" s="36"/>
      <c r="BL282" s="36"/>
      <c r="BM282" s="50">
        <f>SUM(BM165:BM261)</f>
        <v>5355892573</v>
      </c>
      <c r="BN282" s="50">
        <f>SUM(BN165:BN261)</f>
        <v>5998599681.759997</v>
      </c>
      <c r="BO282" s="36"/>
      <c r="BP282" s="36"/>
      <c r="BQ282" s="50">
        <f>SUM(BQ165:BQ261)</f>
        <v>0</v>
      </c>
      <c r="BR282" s="50">
        <f>SUM(BR165:BR261)</f>
        <v>0</v>
      </c>
      <c r="BS282" s="36"/>
      <c r="BT282" s="36"/>
      <c r="BU282" s="50">
        <f>SUM(BU165:BU261)</f>
        <v>0</v>
      </c>
      <c r="BV282" s="50">
        <f>SUM(BV165:BV261)</f>
        <v>0</v>
      </c>
      <c r="BW282" s="36"/>
      <c r="BX282" s="36"/>
      <c r="BY282" s="50">
        <f>SUM(BY165:BY261)</f>
        <v>0</v>
      </c>
      <c r="BZ282" s="50">
        <f>SUM(BZ165:BZ261)</f>
        <v>0</v>
      </c>
      <c r="CA282" s="36"/>
      <c r="CB282" s="36"/>
      <c r="CC282" s="50">
        <f>SUM(CC165:CC261)</f>
        <v>0</v>
      </c>
      <c r="CD282" s="50">
        <f>SUM(CD165:CD261)</f>
        <v>0</v>
      </c>
      <c r="CE282" s="36"/>
      <c r="CF282" s="36"/>
      <c r="CG282" s="50">
        <f>SUM(CG165:CG261)</f>
        <v>0</v>
      </c>
      <c r="CH282" s="50">
        <f>SUM(CH165:CH261)</f>
        <v>0</v>
      </c>
      <c r="CI282" s="36"/>
      <c r="CJ282" s="36"/>
      <c r="CK282" s="50">
        <f>SUM(CK165:CK261)</f>
        <v>0</v>
      </c>
      <c r="CL282" s="50">
        <f>SUM(CL165:CL261)</f>
        <v>0</v>
      </c>
      <c r="CM282" s="36"/>
      <c r="CN282" s="36"/>
      <c r="CO282" s="50">
        <f>SUM(CO165:CO261)</f>
        <v>0</v>
      </c>
      <c r="CP282" s="50">
        <f>SUM(CP165:CP261)</f>
        <v>0</v>
      </c>
      <c r="CQ282" s="36"/>
      <c r="CR282" s="36"/>
      <c r="CS282" s="50">
        <f>SUM(CS165:CS261)</f>
        <v>0</v>
      </c>
      <c r="CT282" s="50">
        <f>SUM(CT165:CT261)</f>
        <v>0</v>
      </c>
      <c r="CU282" s="36"/>
      <c r="CV282" s="36"/>
      <c r="CW282" s="50">
        <f>SUM(CW165:CW261)</f>
        <v>0</v>
      </c>
      <c r="CX282" s="50">
        <f>SUM(CX165:CX261)</f>
        <v>0</v>
      </c>
      <c r="CY282" s="36"/>
      <c r="CZ282" s="36"/>
      <c r="DA282" s="50">
        <f>SUM(DA165:DA261)</f>
        <v>0</v>
      </c>
      <c r="DB282" s="50">
        <f>SUM(DB165:DB261)</f>
        <v>0</v>
      </c>
      <c r="DC282" s="36"/>
      <c r="DD282" s="36"/>
      <c r="DE282" s="50">
        <f>SUM(DE165:DE261)</f>
        <v>0</v>
      </c>
      <c r="DF282" s="50">
        <f>SUM(DF165:DF261)</f>
        <v>0</v>
      </c>
      <c r="DG282" s="36"/>
      <c r="DH282" s="36"/>
      <c r="DI282" s="50">
        <f>SUM(DI165:DI261)</f>
        <v>0</v>
      </c>
      <c r="DJ282" s="50">
        <f>SUM(DJ165:DJ261)</f>
        <v>0</v>
      </c>
      <c r="DK282" s="36"/>
      <c r="DL282" s="36"/>
      <c r="DM282" s="50">
        <f>SUM(DM165:DM261)</f>
        <v>0</v>
      </c>
      <c r="DN282" s="50">
        <f>SUM(DN165:DN261)</f>
        <v>0</v>
      </c>
      <c r="DO282" s="36"/>
      <c r="DP282" s="36"/>
      <c r="DQ282" s="50">
        <f>SUM(DQ165:DQ261)</f>
        <v>0</v>
      </c>
      <c r="DR282" s="50">
        <f>SUM(DR165:DR261)</f>
        <v>0</v>
      </c>
      <c r="DS282" s="36"/>
      <c r="DT282" s="36"/>
      <c r="DU282" s="50">
        <f>SUM(DU165:DU261)</f>
        <v>0</v>
      </c>
      <c r="DV282" s="50">
        <f>SUM(DV165:DV261)</f>
        <v>0</v>
      </c>
      <c r="DW282" s="36"/>
      <c r="DX282" s="36"/>
      <c r="DY282" s="50">
        <f>SUM(DY165:DY261)</f>
        <v>0</v>
      </c>
      <c r="DZ282" s="50">
        <f>SUM(DZ165:DZ261)</f>
        <v>0</v>
      </c>
      <c r="EA282" s="36"/>
      <c r="EB282" s="36"/>
      <c r="EC282" s="50">
        <f>SUM(EC165:EC261)</f>
        <v>0</v>
      </c>
      <c r="ED282" s="50">
        <f>SUM(ED165:ED261)</f>
        <v>0</v>
      </c>
      <c r="EE282" s="36"/>
      <c r="EF282" s="50">
        <f>SUM(EF165:EF281)</f>
        <v>35160134850.42631</v>
      </c>
      <c r="EG282" s="50">
        <f>SUM(EG165:EG281)</f>
        <v>39379351032.47745</v>
      </c>
      <c r="EH282" s="63"/>
      <c r="EI282" s="63"/>
      <c r="EJ282" s="37"/>
      <c r="EK282" s="87"/>
      <c r="EL282" s="87"/>
      <c r="EM282" s="87"/>
      <c r="EN282" s="87"/>
      <c r="EO282" s="87"/>
      <c r="EP282" s="87"/>
      <c r="EQ282" s="87"/>
      <c r="ER282" s="87"/>
      <c r="ES282" s="87"/>
    </row>
    <row r="283" spans="1:149" ht="19.5" customHeight="1">
      <c r="A283" s="63"/>
      <c r="B283" s="63"/>
      <c r="C283" s="63"/>
      <c r="D283" s="62" t="s">
        <v>1769</v>
      </c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  <c r="BN283" s="36"/>
      <c r="BO283" s="36"/>
      <c r="BP283" s="36"/>
      <c r="BQ283" s="36"/>
      <c r="BR283" s="36"/>
      <c r="BS283" s="36"/>
      <c r="BT283" s="36"/>
      <c r="BU283" s="36"/>
      <c r="BV283" s="36"/>
      <c r="BW283" s="36"/>
      <c r="BX283" s="36"/>
      <c r="BY283" s="36"/>
      <c r="BZ283" s="36"/>
      <c r="CA283" s="36"/>
      <c r="CB283" s="36"/>
      <c r="CC283" s="36"/>
      <c r="CD283" s="36"/>
      <c r="CE283" s="36"/>
      <c r="CF283" s="36"/>
      <c r="CG283" s="36"/>
      <c r="CH283" s="36"/>
      <c r="CI283" s="36"/>
      <c r="CJ283" s="36"/>
      <c r="CK283" s="36"/>
      <c r="CL283" s="36"/>
      <c r="CM283" s="36"/>
      <c r="CN283" s="36"/>
      <c r="CO283" s="36"/>
      <c r="CP283" s="36"/>
      <c r="CQ283" s="36"/>
      <c r="CR283" s="36"/>
      <c r="CS283" s="36"/>
      <c r="CT283" s="36"/>
      <c r="CU283" s="36"/>
      <c r="CV283" s="36"/>
      <c r="CW283" s="36"/>
      <c r="CX283" s="36"/>
      <c r="CY283" s="36"/>
      <c r="CZ283" s="36"/>
      <c r="DA283" s="36"/>
      <c r="DB283" s="36"/>
      <c r="DC283" s="36"/>
      <c r="DD283" s="36"/>
      <c r="DE283" s="36"/>
      <c r="DF283" s="36"/>
      <c r="DG283" s="36"/>
      <c r="DH283" s="36"/>
      <c r="DI283" s="36"/>
      <c r="DJ283" s="36"/>
      <c r="DK283" s="36"/>
      <c r="DL283" s="36"/>
      <c r="DM283" s="36"/>
      <c r="DN283" s="36"/>
      <c r="DO283" s="36"/>
      <c r="DP283" s="36"/>
      <c r="DQ283" s="36"/>
      <c r="DR283" s="36"/>
      <c r="DS283" s="36"/>
      <c r="DT283" s="36"/>
      <c r="DU283" s="36"/>
      <c r="DV283" s="36"/>
      <c r="DW283" s="36"/>
      <c r="DX283" s="36"/>
      <c r="DY283" s="36"/>
      <c r="DZ283" s="36"/>
      <c r="EA283" s="36"/>
      <c r="EB283" s="36"/>
      <c r="EC283" s="36"/>
      <c r="ED283" s="36"/>
      <c r="EE283" s="36"/>
      <c r="EF283" s="50">
        <f>EF160+EF163+EF282</f>
        <v>373098499946.74634</v>
      </c>
      <c r="EG283" s="50">
        <f>EG160+EG163+EG282</f>
        <v>417870319940.35583</v>
      </c>
      <c r="EH283" s="63"/>
      <c r="EI283" s="63"/>
      <c r="EJ283" s="37"/>
      <c r="EK283" s="87"/>
      <c r="EL283" s="87"/>
      <c r="EM283" s="87"/>
      <c r="EN283" s="87"/>
      <c r="EO283" s="87"/>
      <c r="EP283" s="87"/>
      <c r="EQ283" s="87"/>
      <c r="ER283" s="87"/>
      <c r="ES283" s="87"/>
    </row>
  </sheetData>
  <sheetProtection/>
  <mergeCells count="168">
    <mergeCell ref="EC17:EC18"/>
    <mergeCell ref="ED17:ED18"/>
    <mergeCell ref="DY17:DY18"/>
    <mergeCell ref="DZ17:DZ18"/>
    <mergeCell ref="EA16:ED16"/>
    <mergeCell ref="DQ17:DQ18"/>
    <mergeCell ref="DR17:DR18"/>
    <mergeCell ref="DS17:DS18"/>
    <mergeCell ref="DT17:DT18"/>
    <mergeCell ref="DU17:DU18"/>
    <mergeCell ref="EA17:EA18"/>
    <mergeCell ref="EB17:EB18"/>
    <mergeCell ref="DP17:DP18"/>
    <mergeCell ref="DB17:DB18"/>
    <mergeCell ref="DV17:DV18"/>
    <mergeCell ref="DW16:DZ16"/>
    <mergeCell ref="DW17:DW18"/>
    <mergeCell ref="DX17:DX18"/>
    <mergeCell ref="DJ17:DJ18"/>
    <mergeCell ref="DK16:DN16"/>
    <mergeCell ref="DO16:DR16"/>
    <mergeCell ref="DS16:DV16"/>
    <mergeCell ref="DH17:DH18"/>
    <mergeCell ref="DI17:DI18"/>
    <mergeCell ref="DL17:DL18"/>
    <mergeCell ref="DM17:DM18"/>
    <mergeCell ref="DN17:DN18"/>
    <mergeCell ref="DO17:DO18"/>
    <mergeCell ref="DK17:DK18"/>
    <mergeCell ref="CY17:CY18"/>
    <mergeCell ref="CZ17:CZ18"/>
    <mergeCell ref="DA17:DA18"/>
    <mergeCell ref="DC16:DF16"/>
    <mergeCell ref="DG16:DJ16"/>
    <mergeCell ref="DC17:DC18"/>
    <mergeCell ref="DD17:DD18"/>
    <mergeCell ref="DE17:DE18"/>
    <mergeCell ref="DF17:DF18"/>
    <mergeCell ref="DG17:DG18"/>
    <mergeCell ref="CS17:CS18"/>
    <mergeCell ref="CT17:CT18"/>
    <mergeCell ref="CU17:CU18"/>
    <mergeCell ref="CV17:CV18"/>
    <mergeCell ref="CW17:CW18"/>
    <mergeCell ref="CX17:CX18"/>
    <mergeCell ref="CF17:CF18"/>
    <mergeCell ref="CG17:CG18"/>
    <mergeCell ref="CA16:CD16"/>
    <mergeCell ref="CP17:CP18"/>
    <mergeCell ref="CQ17:CQ18"/>
    <mergeCell ref="CR17:CR18"/>
    <mergeCell ref="CQ16:CT16"/>
    <mergeCell ref="CE16:CH16"/>
    <mergeCell ref="CI16:CL16"/>
    <mergeCell ref="CA17:CA18"/>
    <mergeCell ref="CB17:CB18"/>
    <mergeCell ref="CC17:CC18"/>
    <mergeCell ref="CD17:CD18"/>
    <mergeCell ref="CE17:CE18"/>
    <mergeCell ref="CH17:CH18"/>
    <mergeCell ref="CI17:CI18"/>
    <mergeCell ref="CJ17:CJ18"/>
    <mergeCell ref="CK17:CK18"/>
    <mergeCell ref="CL17:CL18"/>
    <mergeCell ref="CM16:CP16"/>
    <mergeCell ref="BV17:BV18"/>
    <mergeCell ref="BW16:BZ16"/>
    <mergeCell ref="BW17:BW18"/>
    <mergeCell ref="BX17:BX18"/>
    <mergeCell ref="BY17:BY18"/>
    <mergeCell ref="BZ17:BZ18"/>
    <mergeCell ref="CY16:DB16"/>
    <mergeCell ref="CM17:CM18"/>
    <mergeCell ref="CN17:CN18"/>
    <mergeCell ref="EG17:EG18"/>
    <mergeCell ref="EE17:EE18"/>
    <mergeCell ref="EF17:EF18"/>
    <mergeCell ref="CO17:CO18"/>
    <mergeCell ref="BO16:BR16"/>
    <mergeCell ref="BO17:BO18"/>
    <mergeCell ref="BP17:BP18"/>
    <mergeCell ref="BQ17:BQ18"/>
    <mergeCell ref="BR17:BR18"/>
    <mergeCell ref="CU16:CX16"/>
    <mergeCell ref="BS16:BV16"/>
    <mergeCell ref="BS17:BS18"/>
    <mergeCell ref="BT17:BT18"/>
    <mergeCell ref="BU17:BU18"/>
    <mergeCell ref="BG16:BJ16"/>
    <mergeCell ref="BG17:BG18"/>
    <mergeCell ref="BH17:BH18"/>
    <mergeCell ref="BI17:BI18"/>
    <mergeCell ref="BJ17:BJ18"/>
    <mergeCell ref="BK16:BN16"/>
    <mergeCell ref="BK17:BK18"/>
    <mergeCell ref="BL17:BL18"/>
    <mergeCell ref="BM17:BM18"/>
    <mergeCell ref="BN17:BN18"/>
    <mergeCell ref="AY16:BB16"/>
    <mergeCell ref="AY17:AY18"/>
    <mergeCell ref="AZ17:AZ18"/>
    <mergeCell ref="BA17:BA18"/>
    <mergeCell ref="BB17:BB18"/>
    <mergeCell ref="BC16:BF16"/>
    <mergeCell ref="BC17:BC18"/>
    <mergeCell ref="BD17:BD18"/>
    <mergeCell ref="BE17:BE18"/>
    <mergeCell ref="BF17:BF18"/>
    <mergeCell ref="V16:X17"/>
    <mergeCell ref="Q16:Q18"/>
    <mergeCell ref="A16:A18"/>
    <mergeCell ref="EI16:EJ16"/>
    <mergeCell ref="EK16:ES16"/>
    <mergeCell ref="EI17:EI18"/>
    <mergeCell ref="EJ17:EJ18"/>
    <mergeCell ref="EK17:EM17"/>
    <mergeCell ref="EN17:EP17"/>
    <mergeCell ref="EQ17:ES17"/>
    <mergeCell ref="AO17:AO18"/>
    <mergeCell ref="AP17:AP18"/>
    <mergeCell ref="D16:D18"/>
    <mergeCell ref="J16:J18"/>
    <mergeCell ref="EH16:EH18"/>
    <mergeCell ref="I16:I18"/>
    <mergeCell ref="O16:O18"/>
    <mergeCell ref="P16:P18"/>
    <mergeCell ref="Z16:Z18"/>
    <mergeCell ref="EE16:EG16"/>
    <mergeCell ref="K16:K18"/>
    <mergeCell ref="L16:L18"/>
    <mergeCell ref="M16:M18"/>
    <mergeCell ref="AQ16:AT16"/>
    <mergeCell ref="AR17:AR18"/>
    <mergeCell ref="AS17:AS18"/>
    <mergeCell ref="AT17:AT18"/>
    <mergeCell ref="AM16:AP16"/>
    <mergeCell ref="AM17:AM18"/>
    <mergeCell ref="AN17:AN18"/>
    <mergeCell ref="AE17:AE18"/>
    <mergeCell ref="AF17:AF18"/>
    <mergeCell ref="E16:E18"/>
    <mergeCell ref="F16:F18"/>
    <mergeCell ref="G16:G18"/>
    <mergeCell ref="N16:N18"/>
    <mergeCell ref="T17:U17"/>
    <mergeCell ref="S16:U16"/>
    <mergeCell ref="R16:R18"/>
    <mergeCell ref="H16:H18"/>
    <mergeCell ref="Y16:Y18"/>
    <mergeCell ref="AA17:AA18"/>
    <mergeCell ref="AV17:AV18"/>
    <mergeCell ref="AW17:AW18"/>
    <mergeCell ref="AU17:AU18"/>
    <mergeCell ref="AI16:AL16"/>
    <mergeCell ref="AI17:AI18"/>
    <mergeCell ref="AJ17:AJ18"/>
    <mergeCell ref="AK17:AK18"/>
    <mergeCell ref="AL17:AL18"/>
    <mergeCell ref="AX17:AX18"/>
    <mergeCell ref="AU16:AX16"/>
    <mergeCell ref="AB17:AB18"/>
    <mergeCell ref="AC17:AC18"/>
    <mergeCell ref="AQ17:AQ18"/>
    <mergeCell ref="AG17:AG18"/>
    <mergeCell ref="AH17:AH18"/>
    <mergeCell ref="AD17:AD18"/>
    <mergeCell ref="AA16:AD16"/>
    <mergeCell ref="AE16:AH16"/>
  </mergeCells>
  <dataValidations count="12">
    <dataValidation type="list" allowBlank="1" showInputMessage="1" showErrorMessage="1" sqref="R21:R159 R166:R281">
      <formula1>Инкотермс</formula1>
    </dataValidation>
    <dataValidation type="whole" allowBlank="1" showInputMessage="1" showErrorMessage="1" sqref="K21:K159 V21:X159 K165:K167 K172 K175 K178 K181 K184 K187 K190 K193 K196 K199 K202 K205 K208:K281 V165:X281">
      <formula1>0</formula1>
      <formula2>100</formula2>
    </dataValidation>
    <dataValidation type="list" allowBlank="1" showInputMessage="1" showErrorMessage="1" sqref="Z21:Z159 Z165:Z281">
      <formula1>НДС</formula1>
    </dataValidation>
    <dataValidation type="textLength" operator="equal" allowBlank="1" showInputMessage="1" showErrorMessage="1" error="БИН должен содержать 12 символов" sqref="EH21:EH159 BB165 EH165:EH281">
      <formula1>12</formula1>
    </dataValidation>
    <dataValidation type="textLength" operator="equal" allowBlank="1" showInputMessage="1" showErrorMessage="1" error="Код КАТО должен содержать 9 символов" sqref="L21:L159 P21:P159 P260 P213:P214 P218 P222 P230 P238:P239 P241:P242 P244 P247:P248 P255 P209:P211 P232:P236 P252 P166 P176:P180 P182:P186 P188:P198 P200:P207 P265:P281 P168:P174 L166:L281">
      <formula1>9</formula1>
    </dataValidation>
    <dataValidation type="list" allowBlank="1" showInputMessage="1" showErrorMessage="1" sqref="H21:H159 H206:H207 H165 H203:H204 H265:H281 H173:H174 H176:H177 H179:H180 H182:H183 H185:H186 H188:H189 H191:H192 H194:H195 H197:H198 H200:H201 H168:H171">
      <formula1>Способ_закупок</formula1>
    </dataValidation>
    <dataValidation type="list" allowBlank="1" showInputMessage="1" showErrorMessage="1" sqref="J21:J159 J165:J281">
      <formula1>Приоритет_закупок</formula1>
    </dataValidation>
    <dataValidation type="list" allowBlank="1" showInputMessage="1" sqref="EN21:EN159 EK21:EK159 EQ21:EQ159 EK191:EK281 EK167:EK189 EQ166:EQ281 EN166:EN281">
      <formula1>атрибут</formula1>
    </dataValidation>
    <dataValidation type="list" allowBlank="1" showInputMessage="1" showErrorMessage="1" sqref="Y21:Y159 Y206:Y207 Y203:Y204 Y265:Y273 Y173:Y174 Y176:Y177 Y179:Y180 Y182:Y183 Y185:Y186 Y188:Y189 Y191:Y192 Y194:Y195 Y197:Y198 Y200:Y201 Y168:Y171">
      <formula1>ЕИ</formula1>
    </dataValidation>
    <dataValidation type="list" allowBlank="1" showInputMessage="1" showErrorMessage="1" sqref="I21:I159 I166:I281">
      <formula1>основания_ИО</formula1>
    </dataValidation>
    <dataValidation type="custom" allowBlank="1" showInputMessage="1" showErrorMessage="1" sqref="AC21:AC159 AW191:AW264 BE191:BE264 BI191:BI264 BA191:BA264 BM191:BM264 BM167:BM189 BE167:BE189 BA167:BA189 AW167:AW189 BI167:BI189 AS165:AS262 AO165:AO262 AK165:AK262 AG165:AG262 AC165:AC281">
      <formula1>AA21*AB21</formula1>
    </dataValidation>
    <dataValidation type="list" allowBlank="1" showInputMessage="1" showErrorMessage="1" sqref="I165">
      <formula1>осн</formula1>
    </dataValidation>
  </dataValidations>
  <printOptions/>
  <pageMargins left="0.7" right="0.7" top="1.31" bottom="0.75" header="0.3" footer="0.3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B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8.7109375" style="0" customWidth="1"/>
  </cols>
  <sheetData>
    <row r="3" ht="15">
      <c r="B3" t="s">
        <v>884</v>
      </c>
    </row>
    <row r="4" ht="15">
      <c r="B4" t="s">
        <v>885</v>
      </c>
    </row>
    <row r="5" ht="15">
      <c r="B5" t="s">
        <v>886</v>
      </c>
    </row>
    <row r="6" ht="15">
      <c r="B6" t="s">
        <v>887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B5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21.00390625" style="0" customWidth="1"/>
  </cols>
  <sheetData>
    <row r="3" ht="15">
      <c r="B3" t="s">
        <v>885</v>
      </c>
    </row>
    <row r="4" ht="15">
      <c r="B4" t="s">
        <v>886</v>
      </c>
    </row>
    <row r="5" ht="15">
      <c r="B5" t="s">
        <v>887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3:B4"/>
  <sheetViews>
    <sheetView zoomScalePageLayoutView="0" workbookViewId="0" topLeftCell="A1">
      <selection activeCell="P13" sqref="P13"/>
    </sheetView>
  </sheetViews>
  <sheetFormatPr defaultColWidth="9.140625" defaultRowHeight="15"/>
  <cols>
    <col min="2" max="2" width="11.8515625" style="0" customWidth="1"/>
  </cols>
  <sheetData>
    <row r="3" ht="15">
      <c r="B3" t="s">
        <v>888</v>
      </c>
    </row>
    <row r="4" ht="15">
      <c r="B4" t="s">
        <v>889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4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59.140625" style="0" bestFit="1" customWidth="1"/>
  </cols>
  <sheetData>
    <row r="1" spans="1:14" ht="15.75" thickBot="1">
      <c r="A1" s="102" t="s">
        <v>901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.75" thickBot="1">
      <c r="A2" s="14" t="s">
        <v>902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">
      <c r="A3" s="15" t="s">
        <v>985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>
      <c r="A4" s="15" t="s">
        <v>986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15" t="s">
        <v>987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">
      <c r="A6" s="15" t="s">
        <v>988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">
      <c r="A7" s="15" t="s">
        <v>989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15" t="s">
        <v>990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5">
      <c r="A9" s="15" t="s">
        <v>991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">
      <c r="A10" s="15" t="s">
        <v>992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5">
      <c r="A11" s="15" t="s">
        <v>993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5">
      <c r="A12" s="15" t="s">
        <v>994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>
      <c r="A13" s="15" t="s">
        <v>995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>
      <c r="A14" s="15" t="s">
        <v>996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">
      <c r="A15" s="15" t="s">
        <v>997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5" t="s">
        <v>998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15" t="s">
        <v>999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">
      <c r="A18" s="15" t="s">
        <v>1000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15" t="s">
        <v>1001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5">
      <c r="A20" s="15" t="s">
        <v>1002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5">
      <c r="A21" s="15" t="s">
        <v>1003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">
      <c r="A22" s="15" t="s">
        <v>1004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>
      <c r="A23" s="15" t="s">
        <v>1005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">
      <c r="A24" s="15" t="s">
        <v>1006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">
      <c r="A25" s="15" t="s">
        <v>1007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">
      <c r="A26" s="15" t="s">
        <v>1008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5">
      <c r="A27" s="15" t="s">
        <v>1009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">
      <c r="A28" s="15" t="s">
        <v>1010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">
      <c r="A29" s="15" t="s">
        <v>1011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">
      <c r="A30" s="15" t="s">
        <v>1012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5" t="s">
        <v>1013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5">
      <c r="A32" s="15" t="s">
        <v>1014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">
      <c r="A33" s="15" t="s">
        <v>1015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15" t="s">
        <v>1016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5">
      <c r="A35" s="15" t="s">
        <v>1017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5">
      <c r="A36" s="15" t="s">
        <v>1018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5">
      <c r="A37" s="15" t="s">
        <v>1019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5">
      <c r="A38" s="15" t="s">
        <v>1020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5" t="s">
        <v>1021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">
      <c r="A40" s="15" t="s">
        <v>1022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5">
      <c r="A41" s="15" t="s">
        <v>1023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5" t="s">
        <v>1024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5">
      <c r="A43" s="15" t="s">
        <v>1025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">
      <c r="A44" s="15" t="s">
        <v>1026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">
      <c r="A45" s="15" t="s">
        <v>1027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>
      <c r="A46" s="15" t="s">
        <v>1028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5">
      <c r="A47" s="15" t="s">
        <v>1029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5">
      <c r="A48" s="15" t="s">
        <v>1030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">
      <c r="A49" s="15" t="s">
        <v>1031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5">
      <c r="A50" s="15" t="s">
        <v>1032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5">
      <c r="A51" s="15" t="s">
        <v>1033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5">
      <c r="A52" s="15" t="s">
        <v>1034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5">
      <c r="A53" s="15" t="s">
        <v>1035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5">
      <c r="A54" s="15" t="s">
        <v>1036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5">
      <c r="A55" s="15" t="s">
        <v>1037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5">
      <c r="A56" s="15" t="s">
        <v>1038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5">
      <c r="A57" s="15" t="s">
        <v>1039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5">
      <c r="A58" s="15" t="s">
        <v>1040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5">
      <c r="A59" s="15" t="s">
        <v>1041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5">
      <c r="A60" s="15" t="s">
        <v>1042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5" t="s">
        <v>1043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5">
      <c r="A62" s="15" t="s">
        <v>1044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5" t="s">
        <v>1045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5">
      <c r="A64" s="15" t="s">
        <v>1046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5">
      <c r="A65" s="15" t="s">
        <v>1047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5">
      <c r="A66" s="15" t="s">
        <v>1048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5">
      <c r="A67" s="15" t="s">
        <v>1049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5">
      <c r="A68" s="15" t="s">
        <v>1050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5">
      <c r="A69" s="15" t="s">
        <v>1051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5">
      <c r="A70" s="15" t="s">
        <v>1052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5">
      <c r="A71" s="15" t="s">
        <v>1053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5">
      <c r="A72" s="15" t="s">
        <v>1054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5">
      <c r="A73" s="15" t="s">
        <v>1055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5">
      <c r="A74" s="15" t="s">
        <v>1056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5">
      <c r="A75" s="15" t="s">
        <v>1057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5">
      <c r="A76" s="15" t="s">
        <v>1058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5">
      <c r="A77" s="15" t="s">
        <v>1059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">
      <c r="A78" s="15" t="s">
        <v>1060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">
      <c r="A79" s="15" t="s">
        <v>1061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">
      <c r="A80" s="15" t="s">
        <v>1062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">
      <c r="A81" s="15" t="s">
        <v>1063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">
      <c r="A82" s="15" t="s">
        <v>1064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">
      <c r="A83" s="15" t="s">
        <v>1065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">
      <c r="A84" s="15" t="s">
        <v>1066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">
      <c r="A85" s="15" t="s">
        <v>1067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">
      <c r="A86" s="15" t="s">
        <v>1068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">
      <c r="A87" s="15" t="s">
        <v>1069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">
      <c r="A88" s="15" t="s">
        <v>1070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">
      <c r="A89" s="15" t="s">
        <v>1071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">
      <c r="A90" s="15" t="s">
        <v>1072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">
      <c r="A91" s="15" t="s">
        <v>1073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">
      <c r="A92" s="15" t="s">
        <v>1074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5">
      <c r="A93" s="15" t="s">
        <v>1075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5">
      <c r="A94" s="15" t="s">
        <v>1076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5">
      <c r="A95" s="15" t="s">
        <v>1077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5">
      <c r="A96" s="15" t="s">
        <v>1078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5">
      <c r="A97" s="15" t="s">
        <v>1079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5">
      <c r="A98" s="15" t="s">
        <v>1080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5">
      <c r="A99" s="15" t="s">
        <v>1081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5">
      <c r="A100" s="15" t="s">
        <v>1082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">
      <c r="A101" s="15" t="s">
        <v>1083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">
      <c r="A102" s="15" t="s">
        <v>1084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5">
      <c r="A103" s="15" t="s">
        <v>1085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5">
      <c r="A104" s="15" t="s">
        <v>1086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5">
      <c r="A105" s="15" t="s">
        <v>1087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5">
      <c r="A106" s="15" t="s">
        <v>1088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5">
      <c r="A107" s="15" t="s">
        <v>1089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5">
      <c r="A108" s="15" t="s">
        <v>1090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5">
      <c r="A109" s="15" t="s">
        <v>1091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5">
      <c r="A110" s="15" t="s">
        <v>1092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5">
      <c r="A111" s="15" t="s">
        <v>1093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5">
      <c r="A112" s="15" t="s">
        <v>1094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5">
      <c r="A113" s="15" t="s">
        <v>1095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5">
      <c r="A114" s="15" t="s">
        <v>1096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5">
      <c r="A115" s="15" t="s">
        <v>1097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5">
      <c r="A116" s="15" t="s">
        <v>1098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5">
      <c r="A117" s="15" t="s">
        <v>1099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5">
      <c r="A118" s="15" t="s">
        <v>1100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5">
      <c r="A119" s="15" t="s">
        <v>1101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5">
      <c r="A120" s="15" t="s">
        <v>1102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5">
      <c r="A121" s="15" t="s">
        <v>1103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5">
      <c r="A122" s="15" t="s">
        <v>1104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5">
      <c r="A123" s="15" t="s">
        <v>1105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5">
      <c r="A124" s="15" t="s">
        <v>1106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5">
      <c r="A125" s="15" t="s">
        <v>1107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5">
      <c r="A126" s="15" t="s">
        <v>1108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5">
      <c r="A127" s="15" t="s">
        <v>1109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5">
      <c r="A128" s="15" t="s">
        <v>1110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5">
      <c r="A129" s="15" t="s">
        <v>1111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5">
      <c r="A130" s="15" t="s">
        <v>1112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5">
      <c r="A131" s="15" t="s">
        <v>1113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5">
      <c r="A132" s="15" t="s">
        <v>1114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5">
      <c r="A133" s="15" t="s">
        <v>1115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5">
      <c r="A134" s="15" t="s">
        <v>1116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5">
      <c r="A135" s="15" t="s">
        <v>1117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5">
      <c r="A136" s="15" t="s">
        <v>1118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5">
      <c r="A137" s="15" t="s">
        <v>1119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5">
      <c r="A138" s="15" t="s">
        <v>1120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5">
      <c r="A139" s="15" t="s">
        <v>1121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5">
      <c r="A140" s="15" t="s">
        <v>1122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5">
      <c r="A141" s="15" t="s">
        <v>1123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5">
      <c r="A142" s="15" t="s">
        <v>1124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5">
      <c r="A143" s="15" t="s">
        <v>1125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5">
      <c r="A144" s="15" t="s">
        <v>1126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5">
      <c r="A145" s="15" t="s">
        <v>1127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5">
      <c r="A146" s="15" t="s">
        <v>1128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5">
      <c r="A147" s="15" t="s">
        <v>1129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5">
      <c r="A148" s="15" t="s">
        <v>1130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5">
      <c r="A149" s="15" t="s">
        <v>1131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5">
      <c r="A150" s="15" t="s">
        <v>1132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5">
      <c r="A151" s="15" t="s">
        <v>1133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5">
      <c r="A152" s="15" t="s">
        <v>1134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5">
      <c r="A153" s="15" t="s">
        <v>1135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5">
      <c r="A154" s="15" t="s">
        <v>1136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5">
      <c r="A155" s="15" t="s">
        <v>1137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5">
      <c r="A156" s="15" t="s">
        <v>1138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5">
      <c r="A157" s="15" t="s">
        <v>1139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5">
      <c r="A158" s="15" t="s">
        <v>1140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5">
      <c r="A159" s="15" t="s">
        <v>1141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5">
      <c r="A160" s="15" t="s">
        <v>1142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5">
      <c r="A161" s="15" t="s">
        <v>1143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5">
      <c r="A162" s="15" t="s">
        <v>1144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5">
      <c r="A163" s="15" t="s">
        <v>1145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5">
      <c r="A164" s="15" t="s">
        <v>1146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5">
      <c r="A165" s="15" t="s">
        <v>1147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5">
      <c r="A166" s="15" t="s">
        <v>1148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5">
      <c r="A167" s="15" t="s">
        <v>1149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5">
      <c r="A168" s="15" t="s">
        <v>1150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5">
      <c r="A169" s="15" t="s">
        <v>1151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5">
      <c r="A170" s="15" t="s">
        <v>1152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5">
      <c r="A171" s="15" t="s">
        <v>1153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5">
      <c r="A172" s="15" t="s">
        <v>1154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5">
      <c r="A173" s="15" t="s">
        <v>1155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5">
      <c r="A174" s="15" t="s">
        <v>1156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5">
      <c r="A175" s="15" t="s">
        <v>1157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5">
      <c r="A176" s="15" t="s">
        <v>1158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5">
      <c r="A177" s="15" t="s">
        <v>1159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5">
      <c r="A178" s="15" t="s">
        <v>1160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5">
      <c r="A179" s="15" t="s">
        <v>1161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5">
      <c r="A180" s="15" t="s">
        <v>1162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5">
      <c r="A181" s="15" t="s">
        <v>1163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5">
      <c r="A182" s="15" t="s">
        <v>1164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5">
      <c r="A183" s="15" t="s">
        <v>1165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5">
      <c r="A184" s="15" t="s">
        <v>1166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5">
      <c r="A185" s="15" t="s">
        <v>1167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5">
      <c r="A186" s="15" t="s">
        <v>1168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5">
      <c r="A187" s="15" t="s">
        <v>1169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5">
      <c r="A188" s="15" t="s">
        <v>1170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5">
      <c r="A189" s="15" t="s">
        <v>1171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5">
      <c r="A190" s="15" t="s">
        <v>1172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5">
      <c r="A191" s="15" t="s">
        <v>1173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5">
      <c r="A192" s="15" t="s">
        <v>1174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5">
      <c r="A193" s="15" t="s">
        <v>1175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5">
      <c r="A194" s="15" t="s">
        <v>1176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5">
      <c r="A195" s="15" t="s">
        <v>1177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5">
      <c r="A196" s="15" t="s">
        <v>1178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5">
      <c r="A197" s="15" t="s">
        <v>1179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5">
      <c r="A198" s="15" t="s">
        <v>1180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5">
      <c r="A199" s="15" t="s">
        <v>1181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5">
      <c r="A200" s="15" t="s">
        <v>1182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5">
      <c r="A201" s="15" t="s">
        <v>1183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5">
      <c r="A202" s="15" t="s">
        <v>1184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5">
      <c r="A203" s="15" t="s">
        <v>1185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5">
      <c r="A204" s="15" t="s">
        <v>1186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5">
      <c r="A205" s="15" t="s">
        <v>1187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5">
      <c r="A206" s="15" t="s">
        <v>1188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5">
      <c r="A207" s="15" t="s">
        <v>1189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5">
      <c r="A208" s="15" t="s">
        <v>1190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5">
      <c r="A209" s="15" t="s">
        <v>1191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5">
      <c r="A210" s="15" t="s">
        <v>1192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5">
      <c r="A211" s="15" t="s">
        <v>1193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5">
      <c r="A212" s="15" t="s">
        <v>1194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5">
      <c r="A213" s="15" t="s">
        <v>1195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5">
      <c r="A214" s="15" t="s">
        <v>1196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5">
      <c r="A215" s="15" t="s">
        <v>1197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5">
      <c r="A216" s="15" t="s">
        <v>1198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5">
      <c r="A217" s="15" t="s">
        <v>1199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5">
      <c r="A218" s="15" t="s">
        <v>1200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5">
      <c r="A219" s="15" t="s">
        <v>1201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5">
      <c r="A220" s="15" t="s">
        <v>1202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5">
      <c r="A221" s="15" t="s">
        <v>1203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5">
      <c r="A222" s="15" t="s">
        <v>1204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5">
      <c r="A223" s="15" t="s">
        <v>1205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5">
      <c r="A224" s="15" t="s">
        <v>1206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5">
      <c r="A225" s="15" t="s">
        <v>1207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5">
      <c r="A226" s="15" t="s">
        <v>1208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5">
      <c r="A227" s="15" t="s">
        <v>1209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5">
      <c r="A228" s="15" t="s">
        <v>1210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5">
      <c r="A229" s="15" t="s">
        <v>1211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5">
      <c r="A230" s="15" t="s">
        <v>1212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5">
      <c r="A231" s="15" t="s">
        <v>1213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5">
      <c r="A232" s="15" t="s">
        <v>1214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5">
      <c r="A233" s="15" t="s">
        <v>1215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5">
      <c r="A234" s="15" t="s">
        <v>1216</v>
      </c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5">
      <c r="A235" s="15" t="s">
        <v>1217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5">
      <c r="A236" s="15" t="s">
        <v>1218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5">
      <c r="A237" s="15" t="s">
        <v>1219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5">
      <c r="A238" s="15" t="s">
        <v>1220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5">
      <c r="A239" s="15" t="s">
        <v>1221</v>
      </c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5">
      <c r="A240" s="15" t="s">
        <v>1222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5">
      <c r="A241" s="15" t="s">
        <v>1223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5">
      <c r="A242" s="15" t="s">
        <v>1224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5">
      <c r="A243" s="15" t="s">
        <v>1225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5">
      <c r="A244" s="15" t="s">
        <v>1226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5">
      <c r="A245" s="15" t="s">
        <v>1227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5">
      <c r="A246" s="15" t="s">
        <v>1228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5">
      <c r="A247" s="15" t="s">
        <v>1229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5">
      <c r="A248" s="15" t="s">
        <v>1230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5">
      <c r="A249" s="15" t="s">
        <v>1231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5">
      <c r="A250" s="15" t="s">
        <v>1232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5">
      <c r="A251" s="15" t="s">
        <v>1233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5">
      <c r="A252" s="15" t="s">
        <v>1234</v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5">
      <c r="A253" s="15" t="s">
        <v>1235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5">
      <c r="A254" s="15" t="s">
        <v>1236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5">
      <c r="A255" s="15" t="s">
        <v>1237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5">
      <c r="A256" s="15" t="s">
        <v>1238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5">
      <c r="A257" s="15" t="s">
        <v>1239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5">
      <c r="A258" s="15" t="s">
        <v>1240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5">
      <c r="A259" s="15" t="s">
        <v>1241</v>
      </c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5">
      <c r="A260" s="15" t="s">
        <v>1242</v>
      </c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5">
      <c r="A261" s="15" t="s">
        <v>1243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5">
      <c r="A262" s="15" t="s">
        <v>1244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5">
      <c r="A263" s="15" t="s">
        <v>1245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5">
      <c r="A264" s="15" t="s">
        <v>1246</v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5">
      <c r="A265" s="15" t="s">
        <v>1247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5">
      <c r="A266" s="15" t="s">
        <v>1248</v>
      </c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5">
      <c r="A267" s="15" t="s">
        <v>1249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5">
      <c r="A268" s="15" t="s">
        <v>1250</v>
      </c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5">
      <c r="A269" s="15" t="s">
        <v>1251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5">
      <c r="A270" s="15" t="s">
        <v>1252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5">
      <c r="A271" s="15" t="s">
        <v>1253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5">
      <c r="A272" s="15" t="s">
        <v>1254</v>
      </c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5">
      <c r="A273" s="15" t="s">
        <v>1255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5">
      <c r="A274" s="15" t="s">
        <v>1256</v>
      </c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5">
      <c r="A275" s="15" t="s">
        <v>1257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5">
      <c r="A276" s="15" t="s">
        <v>1258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5">
      <c r="A277" s="15" t="s">
        <v>1259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5">
      <c r="A278" s="15" t="s">
        <v>1260</v>
      </c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5">
      <c r="A279" s="15" t="s">
        <v>1261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5">
      <c r="A280" s="15" t="s">
        <v>1262</v>
      </c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5">
      <c r="A281" s="15" t="s">
        <v>1263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5">
      <c r="A282" s="15" t="s">
        <v>1264</v>
      </c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5">
      <c r="A283" s="15" t="s">
        <v>1265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5">
      <c r="A284" s="15" t="s">
        <v>1266</v>
      </c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5">
      <c r="A285" s="15" t="s">
        <v>1267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5">
      <c r="A286" s="15" t="s">
        <v>1268</v>
      </c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5">
      <c r="A287" s="15" t="s">
        <v>1269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5">
      <c r="A288" s="15" t="s">
        <v>1270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5">
      <c r="A289" s="15" t="s">
        <v>1271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5">
      <c r="A290" s="15" t="s">
        <v>1272</v>
      </c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5">
      <c r="A291" s="15" t="s">
        <v>1273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5">
      <c r="A292" s="15" t="s">
        <v>1274</v>
      </c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5">
      <c r="A293" s="15" t="s">
        <v>1275</v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5">
      <c r="A294" s="15" t="s">
        <v>1276</v>
      </c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5">
      <c r="A295" s="15" t="s">
        <v>1277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5">
      <c r="A296" s="15" t="s">
        <v>1278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5">
      <c r="A297" s="15" t="s">
        <v>1279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5">
      <c r="A298" s="15" t="s">
        <v>1280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5">
      <c r="A299" s="15" t="s">
        <v>1281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5">
      <c r="A300" s="15" t="s">
        <v>1282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5">
      <c r="A301" s="15" t="s">
        <v>1283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5">
      <c r="A302" s="15" t="s">
        <v>1284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5">
      <c r="A303" s="15" t="s">
        <v>1285</v>
      </c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5">
      <c r="A304" s="15" t="s">
        <v>1286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5">
      <c r="A305" s="15" t="s">
        <v>1287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5">
      <c r="A306" s="15" t="s">
        <v>1288</v>
      </c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5">
      <c r="A307" s="15" t="s">
        <v>1289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5">
      <c r="A308" s="15" t="s">
        <v>1290</v>
      </c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5">
      <c r="A309" s="15" t="s">
        <v>1291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5">
      <c r="A310" s="15" t="s">
        <v>1292</v>
      </c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5">
      <c r="A311" s="15" t="s">
        <v>1293</v>
      </c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5">
      <c r="A312" s="15" t="s">
        <v>1294</v>
      </c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5">
      <c r="A313" s="15" t="s">
        <v>1295</v>
      </c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5">
      <c r="A314" s="15" t="s">
        <v>1296</v>
      </c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5">
      <c r="A315" s="15" t="s">
        <v>1297</v>
      </c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5">
      <c r="A316" s="15" t="s">
        <v>1298</v>
      </c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5">
      <c r="A317" s="15" t="s">
        <v>1299</v>
      </c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5">
      <c r="A318" s="15" t="s">
        <v>1300</v>
      </c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5">
      <c r="A319" s="15" t="s">
        <v>1301</v>
      </c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5">
      <c r="A320" s="15" t="s">
        <v>1302</v>
      </c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5">
      <c r="A321" s="15" t="s">
        <v>1303</v>
      </c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5">
      <c r="A322" s="15" t="s">
        <v>1304</v>
      </c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5">
      <c r="A323" s="15" t="s">
        <v>1305</v>
      </c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5">
      <c r="A324" s="15" t="s">
        <v>1306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5">
      <c r="A325" s="15" t="s">
        <v>1307</v>
      </c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5">
      <c r="A326" s="15" t="s">
        <v>1308</v>
      </c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5">
      <c r="A327" s="15" t="s">
        <v>1309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5">
      <c r="A328" s="15" t="s">
        <v>1310</v>
      </c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5">
      <c r="A329" s="15" t="s">
        <v>1311</v>
      </c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5">
      <c r="A330" s="15" t="s">
        <v>1312</v>
      </c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5">
      <c r="A331" s="15" t="s">
        <v>1313</v>
      </c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5">
      <c r="A332" s="15" t="s">
        <v>1314</v>
      </c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5">
      <c r="A333" s="15" t="s">
        <v>1315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5">
      <c r="A334" s="15" t="s">
        <v>1316</v>
      </c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5">
      <c r="A335" s="15" t="s">
        <v>1317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5">
      <c r="A336" s="15" t="s">
        <v>1318</v>
      </c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5">
      <c r="A337" s="15" t="s">
        <v>1319</v>
      </c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5">
      <c r="A338" s="15" t="s">
        <v>1320</v>
      </c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5">
      <c r="A339" s="15" t="s">
        <v>1321</v>
      </c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5">
      <c r="A340" s="15" t="s">
        <v>1322</v>
      </c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5">
      <c r="A341" s="15" t="s">
        <v>1323</v>
      </c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5">
      <c r="A342" s="15" t="s">
        <v>1324</v>
      </c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5">
      <c r="A343" s="15" t="s">
        <v>1325</v>
      </c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5">
      <c r="A344" s="15" t="s">
        <v>1326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5">
      <c r="A345" s="15" t="s">
        <v>1327</v>
      </c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5">
      <c r="A346" s="15" t="s">
        <v>1328</v>
      </c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5">
      <c r="A347" s="15" t="s">
        <v>1329</v>
      </c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5">
      <c r="A348" s="15" t="s">
        <v>1330</v>
      </c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5">
      <c r="A349" s="15" t="s">
        <v>1331</v>
      </c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5">
      <c r="A350" s="15" t="s">
        <v>1332</v>
      </c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5">
      <c r="A351" s="15" t="s">
        <v>1333</v>
      </c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5">
      <c r="A352" s="15" t="s">
        <v>1334</v>
      </c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5">
      <c r="A353" s="15" t="s">
        <v>1335</v>
      </c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5">
      <c r="A354" s="15" t="s">
        <v>1336</v>
      </c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5">
      <c r="A355" s="15" t="s">
        <v>1337</v>
      </c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5">
      <c r="A356" s="15" t="s">
        <v>1338</v>
      </c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5">
      <c r="A357" s="15" t="s">
        <v>1339</v>
      </c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5">
      <c r="A358" s="15" t="s">
        <v>1340</v>
      </c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5">
      <c r="A359" s="15" t="s">
        <v>1341</v>
      </c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5">
      <c r="A360" s="15" t="s">
        <v>1342</v>
      </c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5">
      <c r="A361" s="15" t="s">
        <v>1343</v>
      </c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5">
      <c r="A362" s="15" t="s">
        <v>1344</v>
      </c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5">
      <c r="A363" s="15" t="s">
        <v>1345</v>
      </c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5">
      <c r="A364" s="15" t="s">
        <v>1346</v>
      </c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5">
      <c r="A365" s="15" t="s">
        <v>1347</v>
      </c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5">
      <c r="A366" s="15" t="s">
        <v>1348</v>
      </c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5">
      <c r="A367" s="15" t="s">
        <v>1349</v>
      </c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5">
      <c r="A368" s="15" t="s">
        <v>1350</v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5">
      <c r="A369" s="15" t="s">
        <v>1351</v>
      </c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5">
      <c r="A370" s="15" t="s">
        <v>1352</v>
      </c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5">
      <c r="A371" s="15" t="s">
        <v>1353</v>
      </c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5">
      <c r="A372" s="15" t="s">
        <v>1354</v>
      </c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5">
      <c r="A373" s="15" t="s">
        <v>1355</v>
      </c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5">
      <c r="A374" s="15" t="s">
        <v>1356</v>
      </c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5">
      <c r="A375" s="15" t="s">
        <v>1357</v>
      </c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5">
      <c r="A376" s="15" t="s">
        <v>1358</v>
      </c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5">
      <c r="A377" s="15" t="s">
        <v>1359</v>
      </c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5">
      <c r="A378" s="15" t="s">
        <v>1360</v>
      </c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5">
      <c r="A379" s="15" t="s">
        <v>1361</v>
      </c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5">
      <c r="A380" s="15" t="s">
        <v>1362</v>
      </c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5">
      <c r="A381" s="15" t="s">
        <v>1363</v>
      </c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5">
      <c r="A382" s="15" t="s">
        <v>1364</v>
      </c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5">
      <c r="A383" s="15" t="s">
        <v>1365</v>
      </c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5">
      <c r="A384" s="15" t="s">
        <v>1366</v>
      </c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5">
      <c r="A385" s="15" t="s">
        <v>1367</v>
      </c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5">
      <c r="A386" s="15" t="s">
        <v>1368</v>
      </c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5">
      <c r="A387" s="15" t="s">
        <v>1369</v>
      </c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5">
      <c r="A388" s="15" t="s">
        <v>1370</v>
      </c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5">
      <c r="A389" s="15" t="s">
        <v>1371</v>
      </c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5">
      <c r="A390" s="15" t="s">
        <v>1372</v>
      </c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5">
      <c r="A391" s="15" t="s">
        <v>1373</v>
      </c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5">
      <c r="A392" s="15" t="s">
        <v>1374</v>
      </c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5">
      <c r="A393" s="15" t="s">
        <v>1375</v>
      </c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5">
      <c r="A394" s="15" t="s">
        <v>1376</v>
      </c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5">
      <c r="A395" s="15" t="s">
        <v>1377</v>
      </c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5">
      <c r="A396" s="15" t="s">
        <v>1378</v>
      </c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5">
      <c r="A397" s="15" t="s">
        <v>1379</v>
      </c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5">
      <c r="A398" s="15" t="s">
        <v>1380</v>
      </c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5">
      <c r="A399" s="15" t="s">
        <v>1381</v>
      </c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5">
      <c r="A400" s="15" t="s">
        <v>1382</v>
      </c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5">
      <c r="A401" s="15" t="s">
        <v>1383</v>
      </c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5">
      <c r="A402" s="15" t="s">
        <v>1384</v>
      </c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5">
      <c r="A403" s="15" t="s">
        <v>1385</v>
      </c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5">
      <c r="A404" s="15" t="s">
        <v>1386</v>
      </c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5">
      <c r="A405" s="15" t="s">
        <v>1387</v>
      </c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5">
      <c r="A406" s="15" t="s">
        <v>1388</v>
      </c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5">
      <c r="A407" s="15" t="s">
        <v>1389</v>
      </c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5">
      <c r="A408" s="15" t="s">
        <v>1390</v>
      </c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5">
      <c r="A409" s="15" t="s">
        <v>1391</v>
      </c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5">
      <c r="A410" s="15" t="s">
        <v>1392</v>
      </c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5">
      <c r="A411" s="15" t="s">
        <v>1393</v>
      </c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5">
      <c r="A412" s="15" t="s">
        <v>1394</v>
      </c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5">
      <c r="A413" s="15" t="s">
        <v>1395</v>
      </c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5">
      <c r="A414" s="15" t="s">
        <v>1396</v>
      </c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5">
      <c r="A415" s="15" t="s">
        <v>1397</v>
      </c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5">
      <c r="A416" s="15" t="s">
        <v>1398</v>
      </c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5">
      <c r="A417" s="15" t="s">
        <v>1399</v>
      </c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5">
      <c r="A418" s="15" t="s">
        <v>1400</v>
      </c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5">
      <c r="A419" s="15" t="s">
        <v>1401</v>
      </c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5">
      <c r="A420" s="15" t="s">
        <v>1402</v>
      </c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5">
      <c r="A421" s="15" t="s">
        <v>1403</v>
      </c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5">
      <c r="A422" s="15" t="s">
        <v>1404</v>
      </c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5">
      <c r="A423" s="15" t="s">
        <v>1405</v>
      </c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5">
      <c r="A424" s="15" t="s">
        <v>1406</v>
      </c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5">
      <c r="A425" s="15" t="s">
        <v>1407</v>
      </c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5">
      <c r="A426" s="15" t="s">
        <v>1408</v>
      </c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5">
      <c r="A427" s="15" t="s">
        <v>1409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5">
      <c r="A428" s="15" t="s">
        <v>1410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5">
      <c r="A429" s="15" t="s">
        <v>1411</v>
      </c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5">
      <c r="A430" s="15" t="s">
        <v>1412</v>
      </c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5">
      <c r="A431" s="15" t="s">
        <v>1413</v>
      </c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5">
      <c r="A432" s="15" t="s">
        <v>1414</v>
      </c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5">
      <c r="A433" s="15" t="s">
        <v>1415</v>
      </c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5">
      <c r="A434" s="15" t="s">
        <v>1416</v>
      </c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5">
      <c r="A435" s="15" t="s">
        <v>1417</v>
      </c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5">
      <c r="A436" s="15" t="s">
        <v>1418</v>
      </c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5">
      <c r="A437" s="15" t="s">
        <v>1419</v>
      </c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5">
      <c r="A438" s="15" t="s">
        <v>1420</v>
      </c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5">
      <c r="A439" s="15" t="s">
        <v>1421</v>
      </c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5">
      <c r="A440" s="15" t="s">
        <v>1422</v>
      </c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5">
      <c r="A441" s="15" t="s">
        <v>1423</v>
      </c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5">
      <c r="A442" s="15" t="s">
        <v>1424</v>
      </c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5">
      <c r="A443" s="15" t="s">
        <v>1425</v>
      </c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5">
      <c r="A444" s="15" t="s">
        <v>1426</v>
      </c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5">
      <c r="A445" s="15" t="s">
        <v>1427</v>
      </c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5">
      <c r="A446" s="15" t="s">
        <v>1428</v>
      </c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5">
      <c r="A447" s="15" t="s">
        <v>1429</v>
      </c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5">
      <c r="A448" s="15" t="s">
        <v>1430</v>
      </c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5">
      <c r="A449" s="15" t="s">
        <v>1431</v>
      </c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5">
      <c r="A450" s="15" t="s">
        <v>1432</v>
      </c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5">
      <c r="A451" s="15" t="s">
        <v>1433</v>
      </c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5">
      <c r="A452" s="15" t="s">
        <v>1434</v>
      </c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5">
      <c r="A453" s="15" t="s">
        <v>1435</v>
      </c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5">
      <c r="A454" s="15" t="s">
        <v>1436</v>
      </c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5">
      <c r="A455" s="15" t="s">
        <v>1437</v>
      </c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5">
      <c r="A456" s="15" t="s">
        <v>1438</v>
      </c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5">
      <c r="A457" s="15" t="s">
        <v>1439</v>
      </c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5">
      <c r="A458" s="15" t="s">
        <v>1440</v>
      </c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5">
      <c r="A459" s="15" t="s">
        <v>1441</v>
      </c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5">
      <c r="A460" s="15" t="s">
        <v>1442</v>
      </c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5">
      <c r="A461" s="15" t="s">
        <v>1443</v>
      </c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5">
      <c r="A462" s="15" t="s">
        <v>1444</v>
      </c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5">
      <c r="A463" s="15" t="s">
        <v>1445</v>
      </c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5">
      <c r="A464" s="15" t="s">
        <v>1446</v>
      </c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5">
      <c r="A465" s="15" t="s">
        <v>1447</v>
      </c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5">
      <c r="A466" s="15" t="s">
        <v>1448</v>
      </c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5">
      <c r="A467" s="15" t="s">
        <v>1449</v>
      </c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5">
      <c r="A468" s="15" t="s">
        <v>1450</v>
      </c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5">
      <c r="A469" s="15" t="s">
        <v>1451</v>
      </c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5">
      <c r="A470" s="15" t="s">
        <v>1452</v>
      </c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5">
      <c r="A471" s="15" t="s">
        <v>1453</v>
      </c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5">
      <c r="A472" s="15" t="s">
        <v>1454</v>
      </c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5">
      <c r="A473" s="15" t="s">
        <v>1455</v>
      </c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5">
      <c r="A474" s="15" t="s">
        <v>1456</v>
      </c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5">
      <c r="A475" s="15" t="s">
        <v>1457</v>
      </c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5">
      <c r="A476" s="15" t="s">
        <v>1458</v>
      </c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5">
      <c r="A477" s="15" t="s">
        <v>1459</v>
      </c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5">
      <c r="A478" s="15" t="s">
        <v>1460</v>
      </c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5">
      <c r="A479" s="15" t="s">
        <v>1461</v>
      </c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5">
      <c r="A480" s="15" t="s">
        <v>1462</v>
      </c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5">
      <c r="A481" s="15" t="s">
        <v>1463</v>
      </c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5">
      <c r="A482" s="15" t="s">
        <v>1464</v>
      </c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5">
      <c r="A483" s="15" t="s">
        <v>1465</v>
      </c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5">
      <c r="A484" s="15" t="s">
        <v>1466</v>
      </c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5">
      <c r="A485" s="15" t="s">
        <v>1467</v>
      </c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5">
      <c r="A486" s="15" t="s">
        <v>1468</v>
      </c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5">
      <c r="A487" s="15" t="s">
        <v>1469</v>
      </c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5">
      <c r="A488" s="15" t="s">
        <v>1470</v>
      </c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5">
      <c r="A489" s="15" t="s">
        <v>1471</v>
      </c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5">
      <c r="A490" s="15" t="s">
        <v>1472</v>
      </c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5">
      <c r="A491" s="15" t="s">
        <v>1473</v>
      </c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5">
      <c r="A492" s="15" t="s">
        <v>1474</v>
      </c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5">
      <c r="A493" s="15" t="s">
        <v>1475</v>
      </c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5">
      <c r="A494" s="15" t="s">
        <v>1476</v>
      </c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5">
      <c r="A495" s="15" t="s">
        <v>1477</v>
      </c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5">
      <c r="A496" s="15" t="s">
        <v>1478</v>
      </c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5">
      <c r="A497" s="15" t="s">
        <v>1479</v>
      </c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5">
      <c r="A498" s="15" t="s">
        <v>1480</v>
      </c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5">
      <c r="A499" s="15" t="s">
        <v>1481</v>
      </c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5">
      <c r="A500" s="15" t="s">
        <v>1482</v>
      </c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5">
      <c r="A501" s="15" t="s">
        <v>1483</v>
      </c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5">
      <c r="A502" s="15" t="s">
        <v>1484</v>
      </c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5">
      <c r="A503" s="15" t="s">
        <v>1485</v>
      </c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5">
      <c r="A504" s="15" t="s">
        <v>1486</v>
      </c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5">
      <c r="A505" s="15" t="s">
        <v>1487</v>
      </c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5">
      <c r="A506" s="15" t="s">
        <v>1488</v>
      </c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5">
      <c r="A507" s="15" t="s">
        <v>1489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ht="15">
      <c r="A508" s="15" t="s">
        <v>1490</v>
      </c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5">
      <c r="A509" s="15" t="s">
        <v>1491</v>
      </c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5">
      <c r="A510" s="15" t="s">
        <v>1492</v>
      </c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1:14" ht="15">
      <c r="A511" s="15" t="s">
        <v>1493</v>
      </c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</row>
    <row r="512" spans="1:14" ht="15">
      <c r="A512" s="15" t="s">
        <v>1494</v>
      </c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</row>
    <row r="513" spans="1:14" ht="15">
      <c r="A513" s="15" t="s">
        <v>1495</v>
      </c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1:14" ht="15">
      <c r="A514" s="15" t="s">
        <v>1496</v>
      </c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5">
      <c r="A515" s="15" t="s">
        <v>1497</v>
      </c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1:14" ht="15">
      <c r="A516" s="15" t="s">
        <v>1498</v>
      </c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</row>
    <row r="517" spans="1:14" ht="15">
      <c r="A517" s="15" t="s">
        <v>1499</v>
      </c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</row>
    <row r="518" spans="1:14" ht="15">
      <c r="A518" s="15" t="s">
        <v>1500</v>
      </c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</row>
    <row r="519" spans="1:14" ht="15">
      <c r="A519" s="15" t="s">
        <v>1501</v>
      </c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 ht="15">
      <c r="A520" s="15" t="s">
        <v>1502</v>
      </c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5">
      <c r="A521" s="15" t="s">
        <v>1503</v>
      </c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5">
      <c r="A522" s="15" t="s">
        <v>1504</v>
      </c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5">
      <c r="A523" s="15" t="s">
        <v>1505</v>
      </c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5">
      <c r="A524" s="15" t="s">
        <v>1506</v>
      </c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5">
      <c r="A525" s="15" t="s">
        <v>1507</v>
      </c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5">
      <c r="A526" s="15" t="s">
        <v>1508</v>
      </c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5">
      <c r="A527" s="15" t="s">
        <v>1509</v>
      </c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5">
      <c r="A528" s="15" t="s">
        <v>1510</v>
      </c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5">
      <c r="A529" s="15" t="s">
        <v>1511</v>
      </c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5">
      <c r="A530" s="15" t="s">
        <v>1512</v>
      </c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5">
      <c r="A531" s="15" t="s">
        <v>1513</v>
      </c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5">
      <c r="A532" s="15" t="s">
        <v>1514</v>
      </c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5">
      <c r="A533" s="15" t="s">
        <v>1515</v>
      </c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5">
      <c r="A534" s="15" t="s">
        <v>1516</v>
      </c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6">
      <selection activeCell="B39" sqref="B39"/>
    </sheetView>
  </sheetViews>
  <sheetFormatPr defaultColWidth="9.140625" defaultRowHeight="15"/>
  <cols>
    <col min="1" max="1" width="29.7109375" style="0" customWidth="1"/>
    <col min="2" max="2" width="36.28125" style="0" customWidth="1"/>
    <col min="3" max="3" width="33.57421875" style="20" customWidth="1"/>
  </cols>
  <sheetData>
    <row r="1" spans="1:3" ht="71.25" customHeight="1">
      <c r="A1" s="103" t="s">
        <v>700</v>
      </c>
      <c r="B1" s="103"/>
      <c r="C1" s="17"/>
    </row>
    <row r="2" spans="1:3" ht="15.75">
      <c r="A2" s="8" t="s">
        <v>698</v>
      </c>
      <c r="B2" s="16" t="s">
        <v>699</v>
      </c>
      <c r="C2" s="18"/>
    </row>
    <row r="3" spans="1:3" ht="15">
      <c r="A3" s="21" t="s">
        <v>910</v>
      </c>
      <c r="B3" s="22" t="s">
        <v>910</v>
      </c>
      <c r="C3" s="19"/>
    </row>
    <row r="4" spans="1:3" ht="15">
      <c r="A4" s="21" t="s">
        <v>911</v>
      </c>
      <c r="B4" s="22" t="s">
        <v>911</v>
      </c>
      <c r="C4" s="17"/>
    </row>
    <row r="5" spans="1:3" ht="15">
      <c r="A5" s="21" t="s">
        <v>912</v>
      </c>
      <c r="B5" s="22" t="s">
        <v>912</v>
      </c>
      <c r="C5" s="17"/>
    </row>
    <row r="6" spans="1:3" ht="15">
      <c r="A6" s="21" t="s">
        <v>913</v>
      </c>
      <c r="B6" s="22" t="s">
        <v>914</v>
      </c>
      <c r="C6" s="17"/>
    </row>
    <row r="7" spans="1:3" ht="15">
      <c r="A7" s="21" t="s">
        <v>915</v>
      </c>
      <c r="B7" s="22" t="s">
        <v>916</v>
      </c>
      <c r="C7" s="17"/>
    </row>
    <row r="8" spans="1:3" ht="15">
      <c r="A8" s="21" t="s">
        <v>917</v>
      </c>
      <c r="B8" s="22" t="s">
        <v>918</v>
      </c>
      <c r="C8" s="17"/>
    </row>
    <row r="9" spans="1:3" ht="15">
      <c r="A9" s="21" t="s">
        <v>919</v>
      </c>
      <c r="B9" s="22" t="s">
        <v>920</v>
      </c>
      <c r="C9" s="17"/>
    </row>
    <row r="10" spans="1:3" ht="15">
      <c r="A10" s="21" t="s">
        <v>921</v>
      </c>
      <c r="B10" s="22" t="s">
        <v>922</v>
      </c>
      <c r="C10" s="17"/>
    </row>
    <row r="11" spans="1:3" ht="15">
      <c r="A11" s="21" t="s">
        <v>923</v>
      </c>
      <c r="B11" s="22" t="s">
        <v>924</v>
      </c>
      <c r="C11" s="17"/>
    </row>
    <row r="12" spans="1:3" ht="15">
      <c r="A12" s="21" t="s">
        <v>925</v>
      </c>
      <c r="B12" s="22" t="s">
        <v>926</v>
      </c>
      <c r="C12" s="17"/>
    </row>
    <row r="13" spans="1:3" ht="15">
      <c r="A13" s="21" t="s">
        <v>927</v>
      </c>
      <c r="B13" s="22" t="s">
        <v>928</v>
      </c>
      <c r="C13" s="17"/>
    </row>
    <row r="14" spans="1:3" ht="15">
      <c r="A14" s="21" t="s">
        <v>929</v>
      </c>
      <c r="B14" s="22" t="s">
        <v>930</v>
      </c>
      <c r="C14" s="17"/>
    </row>
    <row r="15" spans="1:3" ht="15">
      <c r="A15" s="21" t="s">
        <v>931</v>
      </c>
      <c r="B15" s="22" t="s">
        <v>932</v>
      </c>
      <c r="C15" s="17"/>
    </row>
    <row r="16" spans="1:3" ht="15">
      <c r="A16" s="21" t="s">
        <v>933</v>
      </c>
      <c r="B16" s="22" t="s">
        <v>934</v>
      </c>
      <c r="C16" s="17"/>
    </row>
    <row r="17" spans="1:3" ht="15">
      <c r="A17" s="21" t="s">
        <v>935</v>
      </c>
      <c r="B17" s="22" t="s">
        <v>935</v>
      </c>
      <c r="C17" s="17"/>
    </row>
    <row r="18" spans="1:3" ht="15">
      <c r="A18" s="21" t="s">
        <v>936</v>
      </c>
      <c r="B18" s="22" t="s">
        <v>936</v>
      </c>
      <c r="C18" s="17"/>
    </row>
    <row r="19" spans="1:3" ht="15">
      <c r="A19" s="21" t="s">
        <v>937</v>
      </c>
      <c r="B19" s="22" t="s">
        <v>937</v>
      </c>
      <c r="C19" s="17"/>
    </row>
    <row r="20" spans="1:3" ht="15">
      <c r="A20" s="21" t="s">
        <v>938</v>
      </c>
      <c r="B20" s="22" t="s">
        <v>938</v>
      </c>
      <c r="C20" s="17"/>
    </row>
    <row r="21" spans="1:3" ht="15">
      <c r="A21" s="21" t="s">
        <v>939</v>
      </c>
      <c r="B21" s="22" t="s">
        <v>940</v>
      </c>
      <c r="C21" s="17"/>
    </row>
    <row r="22" spans="1:3" ht="15">
      <c r="A22" s="21" t="s">
        <v>941</v>
      </c>
      <c r="B22" s="22" t="s">
        <v>942</v>
      </c>
      <c r="C22" s="17"/>
    </row>
    <row r="23" spans="1:3" ht="15">
      <c r="A23" s="21" t="s">
        <v>943</v>
      </c>
      <c r="B23" s="22" t="s">
        <v>943</v>
      </c>
      <c r="C23" s="17"/>
    </row>
    <row r="24" spans="1:3" ht="15">
      <c r="A24" s="21" t="s">
        <v>944</v>
      </c>
      <c r="B24" s="22" t="s">
        <v>944</v>
      </c>
      <c r="C24" s="17"/>
    </row>
    <row r="25" spans="1:3" ht="15">
      <c r="A25" s="21" t="s">
        <v>945</v>
      </c>
      <c r="B25" s="22" t="s">
        <v>946</v>
      </c>
      <c r="C25" s="17"/>
    </row>
    <row r="26" spans="1:3" ht="15">
      <c r="A26" s="21" t="s">
        <v>947</v>
      </c>
      <c r="B26" s="22" t="s">
        <v>947</v>
      </c>
      <c r="C26" s="17"/>
    </row>
    <row r="27" spans="1:3" ht="15">
      <c r="A27" s="21" t="s">
        <v>948</v>
      </c>
      <c r="B27" s="22" t="s">
        <v>949</v>
      </c>
      <c r="C27" s="17"/>
    </row>
    <row r="28" spans="1:3" ht="15">
      <c r="A28" s="21" t="s">
        <v>950</v>
      </c>
      <c r="B28" s="22" t="s">
        <v>951</v>
      </c>
      <c r="C28" s="17"/>
    </row>
    <row r="29" spans="1:3" s="7" customFormat="1" ht="15">
      <c r="A29" s="23" t="s">
        <v>1529</v>
      </c>
      <c r="B29" s="24" t="s">
        <v>1530</v>
      </c>
      <c r="C29" s="17"/>
    </row>
    <row r="30" spans="1:3" ht="15">
      <c r="A30" s="21" t="s">
        <v>952</v>
      </c>
      <c r="B30" s="22" t="s">
        <v>953</v>
      </c>
      <c r="C30" s="17"/>
    </row>
    <row r="31" spans="1:3" ht="15">
      <c r="A31" s="21" t="s">
        <v>954</v>
      </c>
      <c r="B31" s="22" t="s">
        <v>955</v>
      </c>
      <c r="C31" s="17"/>
    </row>
    <row r="32" spans="1:3" ht="15">
      <c r="A32" s="21" t="s">
        <v>956</v>
      </c>
      <c r="B32" s="22" t="s">
        <v>957</v>
      </c>
      <c r="C32" s="17"/>
    </row>
    <row r="33" spans="1:3" ht="15">
      <c r="A33" s="21" t="s">
        <v>958</v>
      </c>
      <c r="B33" s="22" t="s">
        <v>958</v>
      </c>
      <c r="C33" s="17"/>
    </row>
    <row r="34" spans="1:3" ht="15">
      <c r="A34" s="21" t="s">
        <v>959</v>
      </c>
      <c r="B34" s="22" t="s">
        <v>960</v>
      </c>
      <c r="C34" s="17"/>
    </row>
    <row r="35" spans="1:3" ht="15">
      <c r="A35" s="21" t="s">
        <v>961</v>
      </c>
      <c r="B35" s="22" t="s">
        <v>962</v>
      </c>
      <c r="C35" s="17"/>
    </row>
    <row r="36" spans="1:3" ht="15">
      <c r="A36" s="21" t="s">
        <v>963</v>
      </c>
      <c r="B36" s="22" t="s">
        <v>964</v>
      </c>
      <c r="C36" s="17"/>
    </row>
    <row r="37" spans="1:3" ht="15">
      <c r="A37" s="21" t="s">
        <v>965</v>
      </c>
      <c r="B37" s="22" t="s">
        <v>966</v>
      </c>
      <c r="C37" s="17"/>
    </row>
    <row r="38" spans="1:3" ht="15">
      <c r="A38" s="21" t="s">
        <v>967</v>
      </c>
      <c r="B38" s="22" t="s">
        <v>968</v>
      </c>
      <c r="C38" s="17"/>
    </row>
    <row r="39" spans="1:3" ht="15">
      <c r="A39" s="21" t="s">
        <v>969</v>
      </c>
      <c r="B39" s="22" t="s">
        <v>970</v>
      </c>
      <c r="C39" s="17"/>
    </row>
    <row r="40" spans="1:3" ht="15">
      <c r="A40" s="21" t="s">
        <v>971</v>
      </c>
      <c r="B40" s="22" t="s">
        <v>972</v>
      </c>
      <c r="C40" s="17"/>
    </row>
    <row r="41" spans="1:3" ht="15">
      <c r="A41" s="21" t="s">
        <v>973</v>
      </c>
      <c r="B41" s="22" t="s">
        <v>974</v>
      </c>
      <c r="C41" s="17"/>
    </row>
    <row r="42" spans="1:3" ht="15">
      <c r="A42" s="21" t="s">
        <v>975</v>
      </c>
      <c r="B42" s="22" t="s">
        <v>976</v>
      </c>
      <c r="C42" s="17"/>
    </row>
    <row r="43" spans="1:3" ht="15">
      <c r="A43" s="21" t="s">
        <v>977</v>
      </c>
      <c r="B43" s="22" t="s">
        <v>978</v>
      </c>
      <c r="C43" s="17"/>
    </row>
    <row r="44" spans="1:3" ht="15">
      <c r="A44" s="21" t="s">
        <v>979</v>
      </c>
      <c r="B44" s="22" t="s">
        <v>980</v>
      </c>
      <c r="C44" s="17"/>
    </row>
    <row r="45" spans="1:3" ht="15">
      <c r="A45" s="21" t="s">
        <v>981</v>
      </c>
      <c r="B45" s="22" t="s">
        <v>982</v>
      </c>
      <c r="C45" s="17"/>
    </row>
    <row r="46" spans="1:3" ht="15">
      <c r="A46" s="21" t="s">
        <v>983</v>
      </c>
      <c r="B46" s="22" t="s">
        <v>983</v>
      </c>
      <c r="C46" s="17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11.57421875" style="0" customWidth="1"/>
    <col min="2" max="2" width="99.57421875" style="0" customWidth="1"/>
  </cols>
  <sheetData>
    <row r="1" spans="1:2" s="7" customFormat="1" ht="15">
      <c r="A1" s="104" t="s">
        <v>713</v>
      </c>
      <c r="B1" s="104"/>
    </row>
    <row r="2" s="7" customFormat="1" ht="15"/>
    <row r="3" spans="1:2" ht="15">
      <c r="A3" s="9" t="s">
        <v>32</v>
      </c>
      <c r="B3" s="9" t="s">
        <v>8</v>
      </c>
    </row>
    <row r="4" spans="1:2" ht="15">
      <c r="A4" s="5" t="s">
        <v>857</v>
      </c>
      <c r="B4" s="5" t="s">
        <v>707</v>
      </c>
    </row>
    <row r="5" spans="1:2" ht="15">
      <c r="A5" s="5" t="s">
        <v>858</v>
      </c>
      <c r="B5" s="5" t="s">
        <v>708</v>
      </c>
    </row>
    <row r="6" spans="1:2" ht="15">
      <c r="A6" s="5" t="s">
        <v>890</v>
      </c>
      <c r="B6" s="5" t="s">
        <v>709</v>
      </c>
    </row>
    <row r="7" spans="1:2" s="7" customFormat="1" ht="15">
      <c r="A7" s="5" t="s">
        <v>859</v>
      </c>
      <c r="B7" s="5" t="s">
        <v>710</v>
      </c>
    </row>
    <row r="8" spans="1:2" s="7" customFormat="1" ht="15">
      <c r="A8" s="5" t="s">
        <v>860</v>
      </c>
      <c r="B8" s="5" t="s">
        <v>711</v>
      </c>
    </row>
    <row r="9" spans="1:2" ht="15">
      <c r="A9" s="5" t="s">
        <v>861</v>
      </c>
      <c r="B9" s="5" t="s">
        <v>712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0.421875" style="0" customWidth="1"/>
    <col min="2" max="2" width="75.7109375" style="0" customWidth="1"/>
  </cols>
  <sheetData>
    <row r="1" spans="1:2" ht="15">
      <c r="A1" s="105" t="s">
        <v>754</v>
      </c>
      <c r="B1" s="105"/>
    </row>
    <row r="2" spans="1:2" ht="15">
      <c r="A2" s="13" t="s">
        <v>755</v>
      </c>
      <c r="B2" s="13" t="s">
        <v>8</v>
      </c>
    </row>
    <row r="3" spans="1:2" ht="15">
      <c r="A3" s="10" t="s">
        <v>1523</v>
      </c>
      <c r="B3" s="11" t="s">
        <v>1524</v>
      </c>
    </row>
    <row r="4" spans="1:2" ht="15">
      <c r="A4" s="10" t="s">
        <v>756</v>
      </c>
      <c r="B4" s="11" t="s">
        <v>757</v>
      </c>
    </row>
    <row r="5" spans="1:2" ht="15">
      <c r="A5" s="10" t="s">
        <v>758</v>
      </c>
      <c r="B5" s="11" t="s">
        <v>759</v>
      </c>
    </row>
    <row r="6" spans="1:2" ht="15">
      <c r="A6" s="10" t="s">
        <v>760</v>
      </c>
      <c r="B6" s="11" t="s">
        <v>761</v>
      </c>
    </row>
    <row r="7" spans="1:2" ht="30">
      <c r="A7" s="10" t="s">
        <v>762</v>
      </c>
      <c r="B7" s="11" t="s">
        <v>763</v>
      </c>
    </row>
    <row r="8" spans="1:2" ht="15">
      <c r="A8" s="10" t="s">
        <v>764</v>
      </c>
      <c r="B8" s="11" t="s">
        <v>765</v>
      </c>
    </row>
    <row r="9" spans="1:2" s="7" customFormat="1" ht="15">
      <c r="A9" s="10" t="s">
        <v>766</v>
      </c>
      <c r="B9" s="11" t="s">
        <v>767</v>
      </c>
    </row>
    <row r="10" spans="1:2" ht="15">
      <c r="A10" s="10" t="s">
        <v>1520</v>
      </c>
      <c r="B10" s="11" t="s">
        <v>1521</v>
      </c>
    </row>
    <row r="11" spans="1:2" ht="15">
      <c r="A11" s="10" t="s">
        <v>768</v>
      </c>
      <c r="B11" s="11" t="s">
        <v>769</v>
      </c>
    </row>
    <row r="12" spans="1:2" ht="15">
      <c r="A12" s="10" t="s">
        <v>770</v>
      </c>
      <c r="B12" s="11" t="s">
        <v>771</v>
      </c>
    </row>
    <row r="13" spans="1:2" ht="15">
      <c r="A13" s="10" t="s">
        <v>772</v>
      </c>
      <c r="B13" s="11" t="s">
        <v>773</v>
      </c>
    </row>
    <row r="14" spans="1:2" ht="30">
      <c r="A14" s="10" t="s">
        <v>774</v>
      </c>
      <c r="B14" s="11" t="s">
        <v>775</v>
      </c>
    </row>
    <row r="15" spans="1:2" ht="30">
      <c r="A15" s="10" t="s">
        <v>776</v>
      </c>
      <c r="B15" s="11" t="s">
        <v>777</v>
      </c>
    </row>
    <row r="16" spans="1:2" ht="30">
      <c r="A16" s="10" t="s">
        <v>778</v>
      </c>
      <c r="B16" s="11" t="s">
        <v>779</v>
      </c>
    </row>
    <row r="17" spans="1:2" ht="15">
      <c r="A17" s="10" t="s">
        <v>780</v>
      </c>
      <c r="B17" s="11" t="s">
        <v>781</v>
      </c>
    </row>
    <row r="18" spans="1:2" ht="15">
      <c r="A18" s="10" t="s">
        <v>782</v>
      </c>
      <c r="B18" s="11" t="s">
        <v>783</v>
      </c>
    </row>
    <row r="19" spans="1:2" ht="15">
      <c r="A19" s="10" t="s">
        <v>784</v>
      </c>
      <c r="B19" s="11" t="s">
        <v>785</v>
      </c>
    </row>
    <row r="20" spans="1:2" ht="15">
      <c r="A20" s="10" t="s">
        <v>786</v>
      </c>
      <c r="B20" s="11" t="s">
        <v>787</v>
      </c>
    </row>
    <row r="21" spans="1:2" ht="15">
      <c r="A21" s="10" t="s">
        <v>788</v>
      </c>
      <c r="B21" s="11" t="s">
        <v>789</v>
      </c>
    </row>
    <row r="22" spans="1:2" ht="30">
      <c r="A22" s="10" t="s">
        <v>790</v>
      </c>
      <c r="B22" s="11" t="s">
        <v>791</v>
      </c>
    </row>
    <row r="23" spans="1:2" ht="15">
      <c r="A23" s="10" t="s">
        <v>792</v>
      </c>
      <c r="B23" s="11" t="s">
        <v>793</v>
      </c>
    </row>
    <row r="24" spans="1:2" ht="15">
      <c r="A24" s="10" t="s">
        <v>794</v>
      </c>
      <c r="B24" s="11" t="s">
        <v>795</v>
      </c>
    </row>
    <row r="25" spans="1:2" ht="15">
      <c r="A25" s="10" t="s">
        <v>796</v>
      </c>
      <c r="B25" s="11" t="s">
        <v>797</v>
      </c>
    </row>
    <row r="26" spans="1:2" ht="15">
      <c r="A26" s="10" t="s">
        <v>798</v>
      </c>
      <c r="B26" s="11" t="s">
        <v>799</v>
      </c>
    </row>
    <row r="27" spans="1:2" ht="30">
      <c r="A27" s="10" t="s">
        <v>1525</v>
      </c>
      <c r="B27" s="11" t="s">
        <v>1526</v>
      </c>
    </row>
    <row r="28" spans="1:2" ht="15">
      <c r="A28" s="10" t="s">
        <v>1527</v>
      </c>
      <c r="B28" s="11" t="s">
        <v>1528</v>
      </c>
    </row>
    <row r="29" spans="1:2" ht="30">
      <c r="A29" s="10" t="s">
        <v>800</v>
      </c>
      <c r="B29" s="11" t="s">
        <v>801</v>
      </c>
    </row>
    <row r="30" spans="1:2" ht="30">
      <c r="A30" s="10" t="s">
        <v>802</v>
      </c>
      <c r="B30" s="11" t="s">
        <v>803</v>
      </c>
    </row>
    <row r="31" spans="1:2" ht="30">
      <c r="A31" s="10" t="s">
        <v>804</v>
      </c>
      <c r="B31" s="11" t="s">
        <v>805</v>
      </c>
    </row>
    <row r="32" spans="1:2" ht="30">
      <c r="A32" s="10" t="s">
        <v>806</v>
      </c>
      <c r="B32" s="11" t="s">
        <v>807</v>
      </c>
    </row>
    <row r="33" spans="1:2" ht="15">
      <c r="A33" s="10" t="s">
        <v>808</v>
      </c>
      <c r="B33" s="11" t="s">
        <v>809</v>
      </c>
    </row>
    <row r="34" spans="1:2" s="7" customFormat="1" ht="15">
      <c r="A34" s="10" t="s">
        <v>810</v>
      </c>
      <c r="B34" s="11" t="s">
        <v>811</v>
      </c>
    </row>
    <row r="35" spans="1:2" ht="30">
      <c r="A35" s="10" t="s">
        <v>812</v>
      </c>
      <c r="B35" s="11" t="s">
        <v>813</v>
      </c>
    </row>
    <row r="36" spans="1:2" ht="30">
      <c r="A36" s="10" t="s">
        <v>814</v>
      </c>
      <c r="B36" s="11" t="s">
        <v>815</v>
      </c>
    </row>
    <row r="37" spans="1:2" ht="30">
      <c r="A37" s="10" t="s">
        <v>1518</v>
      </c>
      <c r="B37" s="11" t="s">
        <v>1519</v>
      </c>
    </row>
    <row r="38" spans="1:2" ht="15">
      <c r="A38" s="10" t="s">
        <v>816</v>
      </c>
      <c r="B38" s="11" t="s">
        <v>817</v>
      </c>
    </row>
    <row r="39" spans="1:2" ht="30">
      <c r="A39" s="10" t="s">
        <v>818</v>
      </c>
      <c r="B39" s="11" t="s">
        <v>819</v>
      </c>
    </row>
    <row r="40" spans="1:2" ht="30">
      <c r="A40" s="10" t="s">
        <v>820</v>
      </c>
      <c r="B40" s="11" t="s">
        <v>821</v>
      </c>
    </row>
    <row r="41" spans="1:2" ht="15">
      <c r="A41" s="10" t="s">
        <v>822</v>
      </c>
      <c r="B41" s="11" t="s">
        <v>823</v>
      </c>
    </row>
    <row r="42" spans="1:2" ht="15">
      <c r="A42" s="10" t="s">
        <v>824</v>
      </c>
      <c r="B42" s="11" t="s">
        <v>825</v>
      </c>
    </row>
    <row r="43" spans="1:2" ht="15">
      <c r="A43" s="12">
        <v>139</v>
      </c>
      <c r="B43" s="11" t="s">
        <v>826</v>
      </c>
    </row>
    <row r="44" spans="1:2" ht="30">
      <c r="A44" s="12" t="s">
        <v>827</v>
      </c>
      <c r="B44" s="11" t="s">
        <v>828</v>
      </c>
    </row>
    <row r="45" spans="1:2" ht="15">
      <c r="A45" s="10" t="s">
        <v>829</v>
      </c>
      <c r="B45" s="11" t="s">
        <v>830</v>
      </c>
    </row>
    <row r="46" spans="1:2" ht="30">
      <c r="A46" s="10" t="s">
        <v>831</v>
      </c>
      <c r="B46" s="11" t="s">
        <v>832</v>
      </c>
    </row>
    <row r="47" spans="1:2" ht="15">
      <c r="A47" s="10" t="s">
        <v>833</v>
      </c>
      <c r="B47" s="11" t="s">
        <v>834</v>
      </c>
    </row>
    <row r="48" spans="1:2" ht="30">
      <c r="A48" s="10" t="s">
        <v>835</v>
      </c>
      <c r="B48" s="11" t="s">
        <v>836</v>
      </c>
    </row>
    <row r="49" spans="1:2" ht="30">
      <c r="A49" s="10" t="s">
        <v>837</v>
      </c>
      <c r="B49" s="11" t="s">
        <v>838</v>
      </c>
    </row>
    <row r="50" spans="1:2" ht="30">
      <c r="A50" s="10" t="s">
        <v>839</v>
      </c>
      <c r="B50" s="11" t="s">
        <v>840</v>
      </c>
    </row>
    <row r="51" spans="1:2" ht="15">
      <c r="A51" s="10" t="s">
        <v>841</v>
      </c>
      <c r="B51" s="11" t="s">
        <v>842</v>
      </c>
    </row>
    <row r="52" spans="1:2" ht="30">
      <c r="A52" s="10" t="s">
        <v>843</v>
      </c>
      <c r="B52" s="11" t="s">
        <v>844</v>
      </c>
    </row>
    <row r="53" spans="1:2" s="7" customFormat="1" ht="30">
      <c r="A53" s="10" t="s">
        <v>845</v>
      </c>
      <c r="B53" s="11" t="s">
        <v>846</v>
      </c>
    </row>
    <row r="54" spans="1:2" ht="30">
      <c r="A54" s="10" t="s">
        <v>847</v>
      </c>
      <c r="B54" s="11" t="s">
        <v>848</v>
      </c>
    </row>
    <row r="55" spans="1:2" ht="30">
      <c r="A55" s="10" t="s">
        <v>849</v>
      </c>
      <c r="B55" s="11" t="s">
        <v>850</v>
      </c>
    </row>
    <row r="56" spans="1:2" ht="15">
      <c r="A56" s="10" t="s">
        <v>1517</v>
      </c>
      <c r="B56" s="11" t="s">
        <v>1522</v>
      </c>
    </row>
    <row r="57" spans="1:2" ht="30">
      <c r="A57" s="10" t="s">
        <v>851</v>
      </c>
      <c r="B57" s="11" t="s">
        <v>852</v>
      </c>
    </row>
    <row r="58" spans="1:2" ht="15">
      <c r="A58" s="10" t="s">
        <v>853</v>
      </c>
      <c r="B58" s="11" t="s">
        <v>854</v>
      </c>
    </row>
    <row r="59" spans="1:2" ht="30">
      <c r="A59" s="10" t="s">
        <v>855</v>
      </c>
      <c r="B59" s="11" t="s">
        <v>856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B1">
      <selection activeCell="B26" sqref="B26"/>
    </sheetView>
  </sheetViews>
  <sheetFormatPr defaultColWidth="9.140625" defaultRowHeight="15"/>
  <cols>
    <col min="1" max="1" width="13.7109375" style="0" customWidth="1"/>
    <col min="2" max="2" width="57.140625" style="0" customWidth="1"/>
  </cols>
  <sheetData>
    <row r="1" spans="1:2" ht="15">
      <c r="A1" s="104" t="s">
        <v>717</v>
      </c>
      <c r="B1" s="104"/>
    </row>
    <row r="2" spans="1:2" ht="15">
      <c r="A2" s="7"/>
      <c r="B2" s="7"/>
    </row>
    <row r="3" spans="1:2" ht="15">
      <c r="A3" s="5" t="s">
        <v>862</v>
      </c>
      <c r="B3" s="5" t="s">
        <v>714</v>
      </c>
    </row>
    <row r="4" spans="1:2" ht="15">
      <c r="A4" s="5" t="s">
        <v>863</v>
      </c>
      <c r="B4" s="5" t="s">
        <v>715</v>
      </c>
    </row>
    <row r="5" spans="1:2" ht="15">
      <c r="A5" s="5" t="s">
        <v>864</v>
      </c>
      <c r="B5" s="5" t="s">
        <v>716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55"/>
  <sheetViews>
    <sheetView zoomScalePageLayoutView="0" workbookViewId="0" topLeftCell="A115">
      <selection activeCell="A132" sqref="A132"/>
    </sheetView>
  </sheetViews>
  <sheetFormatPr defaultColWidth="9.140625" defaultRowHeight="15"/>
  <cols>
    <col min="1" max="1" width="32.421875" style="0" customWidth="1"/>
    <col min="2" max="2" width="44.7109375" style="0" customWidth="1"/>
    <col min="3" max="3" width="53.00390625" style="0" customWidth="1"/>
  </cols>
  <sheetData>
    <row r="1" spans="1:3" ht="15">
      <c r="A1" s="1"/>
      <c r="B1" s="1"/>
      <c r="C1" s="1"/>
    </row>
    <row r="2" spans="1:3" ht="18.75">
      <c r="A2" s="106" t="s">
        <v>33</v>
      </c>
      <c r="B2" s="106"/>
      <c r="C2" s="106"/>
    </row>
    <row r="3" spans="1:3" ht="15">
      <c r="A3" s="1"/>
      <c r="B3" s="1"/>
      <c r="C3" s="1"/>
    </row>
    <row r="4" spans="1:3" ht="15">
      <c r="A4" s="2"/>
      <c r="B4" s="2"/>
      <c r="C4" s="2"/>
    </row>
    <row r="5" spans="1:3" ht="15">
      <c r="A5" s="107" t="s">
        <v>34</v>
      </c>
      <c r="B5" s="109" t="s">
        <v>35</v>
      </c>
      <c r="C5" s="109"/>
    </row>
    <row r="6" spans="1:3" ht="42.75">
      <c r="A6" s="108"/>
      <c r="B6" s="3" t="s">
        <v>36</v>
      </c>
      <c r="C6" s="3" t="s">
        <v>37</v>
      </c>
    </row>
    <row r="7" spans="1:3" ht="15">
      <c r="A7" s="4" t="s">
        <v>38</v>
      </c>
      <c r="B7" s="4" t="s">
        <v>39</v>
      </c>
      <c r="C7" s="4" t="s">
        <v>39</v>
      </c>
    </row>
    <row r="8" spans="1:3" ht="15">
      <c r="A8" s="4" t="s">
        <v>40</v>
      </c>
      <c r="B8" s="4" t="s">
        <v>41</v>
      </c>
      <c r="C8" s="4" t="s">
        <v>42</v>
      </c>
    </row>
    <row r="9" spans="1:3" ht="15">
      <c r="A9" s="4" t="s">
        <v>43</v>
      </c>
      <c r="B9" s="4" t="s">
        <v>44</v>
      </c>
      <c r="C9" s="4" t="s">
        <v>45</v>
      </c>
    </row>
    <row r="10" spans="1:3" ht="15">
      <c r="A10" s="4" t="s">
        <v>46</v>
      </c>
      <c r="B10" s="4" t="s">
        <v>47</v>
      </c>
      <c r="C10" s="4" t="s">
        <v>48</v>
      </c>
    </row>
    <row r="11" spans="1:3" ht="15">
      <c r="A11" s="4" t="s">
        <v>49</v>
      </c>
      <c r="B11" s="4" t="s">
        <v>50</v>
      </c>
      <c r="C11" s="4" t="s">
        <v>51</v>
      </c>
    </row>
    <row r="12" spans="1:3" ht="15">
      <c r="A12" s="4" t="s">
        <v>52</v>
      </c>
      <c r="B12" s="4" t="s">
        <v>53</v>
      </c>
      <c r="C12" s="4" t="s">
        <v>54</v>
      </c>
    </row>
    <row r="13" spans="1:3" ht="15">
      <c r="A13" s="4" t="s">
        <v>55</v>
      </c>
      <c r="B13" s="4" t="s">
        <v>56</v>
      </c>
      <c r="C13" s="4" t="s">
        <v>57</v>
      </c>
    </row>
    <row r="14" spans="1:3" ht="15">
      <c r="A14" s="4" t="s">
        <v>58</v>
      </c>
      <c r="B14" s="4" t="s">
        <v>59</v>
      </c>
      <c r="C14" s="4" t="s">
        <v>59</v>
      </c>
    </row>
    <row r="15" spans="1:3" ht="15">
      <c r="A15" s="4" t="s">
        <v>60</v>
      </c>
      <c r="B15" s="4" t="s">
        <v>61</v>
      </c>
      <c r="C15" s="4" t="s">
        <v>61</v>
      </c>
    </row>
    <row r="16" spans="1:3" ht="15">
      <c r="A16" s="4" t="s">
        <v>62</v>
      </c>
      <c r="B16" s="4" t="s">
        <v>63</v>
      </c>
      <c r="C16" s="4" t="s">
        <v>63</v>
      </c>
    </row>
    <row r="17" spans="1:3" ht="15">
      <c r="A17" s="4" t="s">
        <v>64</v>
      </c>
      <c r="B17" s="4" t="s">
        <v>65</v>
      </c>
      <c r="C17" s="4" t="s">
        <v>66</v>
      </c>
    </row>
    <row r="18" spans="1:3" ht="15">
      <c r="A18" s="4" t="s">
        <v>67</v>
      </c>
      <c r="B18" s="4" t="s">
        <v>68</v>
      </c>
      <c r="C18" s="4" t="s">
        <v>69</v>
      </c>
    </row>
    <row r="19" spans="1:3" ht="15">
      <c r="A19" s="4" t="s">
        <v>70</v>
      </c>
      <c r="B19" s="4" t="s">
        <v>71</v>
      </c>
      <c r="C19" s="4" t="s">
        <v>71</v>
      </c>
    </row>
    <row r="20" spans="1:3" ht="15">
      <c r="A20" s="4" t="s">
        <v>72</v>
      </c>
      <c r="B20" s="4" t="s">
        <v>73</v>
      </c>
      <c r="C20" s="4" t="s">
        <v>73</v>
      </c>
    </row>
    <row r="21" spans="1:3" ht="15">
      <c r="A21" s="4" t="s">
        <v>74</v>
      </c>
      <c r="B21" s="4" t="s">
        <v>75</v>
      </c>
      <c r="C21" s="4" t="s">
        <v>75</v>
      </c>
    </row>
    <row r="22" spans="1:3" ht="15">
      <c r="A22" s="4" t="s">
        <v>76</v>
      </c>
      <c r="B22" s="4" t="s">
        <v>77</v>
      </c>
      <c r="C22" s="4" t="s">
        <v>78</v>
      </c>
    </row>
    <row r="23" spans="1:3" ht="15">
      <c r="A23" s="4" t="s">
        <v>79</v>
      </c>
      <c r="B23" s="4" t="s">
        <v>80</v>
      </c>
      <c r="C23" s="4" t="s">
        <v>81</v>
      </c>
    </row>
    <row r="24" spans="1:3" ht="15">
      <c r="A24" s="4" t="s">
        <v>82</v>
      </c>
      <c r="B24" s="4" t="s">
        <v>83</v>
      </c>
      <c r="C24" s="4" t="s">
        <v>84</v>
      </c>
    </row>
    <row r="25" spans="1:3" ht="15">
      <c r="A25" s="4" t="s">
        <v>85</v>
      </c>
      <c r="B25" s="4" t="s">
        <v>86</v>
      </c>
      <c r="C25" s="4" t="s">
        <v>86</v>
      </c>
    </row>
    <row r="26" spans="1:3" ht="15">
      <c r="A26" s="4" t="s">
        <v>87</v>
      </c>
      <c r="B26" s="4" t="s">
        <v>88</v>
      </c>
      <c r="C26" s="4" t="s">
        <v>89</v>
      </c>
    </row>
    <row r="27" spans="1:3" ht="15">
      <c r="A27" s="4" t="s">
        <v>90</v>
      </c>
      <c r="B27" s="4" t="s">
        <v>91</v>
      </c>
      <c r="C27" s="4" t="s">
        <v>91</v>
      </c>
    </row>
    <row r="28" spans="1:3" ht="15">
      <c r="A28" s="4" t="s">
        <v>92</v>
      </c>
      <c r="B28" s="4" t="s">
        <v>93</v>
      </c>
      <c r="C28" s="4" t="s">
        <v>94</v>
      </c>
    </row>
    <row r="29" spans="1:3" ht="15">
      <c r="A29" s="4" t="s">
        <v>95</v>
      </c>
      <c r="B29" s="4" t="s">
        <v>96</v>
      </c>
      <c r="C29" s="4" t="s">
        <v>96</v>
      </c>
    </row>
    <row r="30" spans="1:3" ht="15">
      <c r="A30" s="4" t="s">
        <v>97</v>
      </c>
      <c r="B30" s="4" t="s">
        <v>98</v>
      </c>
      <c r="C30" s="4" t="s">
        <v>99</v>
      </c>
    </row>
    <row r="31" spans="1:3" ht="15">
      <c r="A31" s="4" t="s">
        <v>100</v>
      </c>
      <c r="B31" s="4" t="s">
        <v>101</v>
      </c>
      <c r="C31" s="4" t="s">
        <v>101</v>
      </c>
    </row>
    <row r="32" spans="1:3" ht="15">
      <c r="A32" s="4" t="s">
        <v>102</v>
      </c>
      <c r="B32" s="4" t="s">
        <v>103</v>
      </c>
      <c r="C32" s="4" t="s">
        <v>103</v>
      </c>
    </row>
    <row r="33" spans="1:3" ht="15">
      <c r="A33" s="4" t="s">
        <v>104</v>
      </c>
      <c r="B33" s="4" t="s">
        <v>105</v>
      </c>
      <c r="C33" s="4" t="s">
        <v>105</v>
      </c>
    </row>
    <row r="34" spans="1:3" ht="15">
      <c r="A34" s="4" t="s">
        <v>106</v>
      </c>
      <c r="B34" s="4" t="s">
        <v>107</v>
      </c>
      <c r="C34" s="4" t="s">
        <v>108</v>
      </c>
    </row>
    <row r="35" spans="1:3" ht="15">
      <c r="A35" s="4" t="s">
        <v>109</v>
      </c>
      <c r="B35" s="4" t="s">
        <v>110</v>
      </c>
      <c r="C35" s="4" t="s">
        <v>111</v>
      </c>
    </row>
    <row r="36" spans="1:3" ht="15">
      <c r="A36" s="4" t="s">
        <v>112</v>
      </c>
      <c r="B36" s="4" t="s">
        <v>113</v>
      </c>
      <c r="C36" s="4" t="s">
        <v>113</v>
      </c>
    </row>
    <row r="37" spans="1:3" ht="15">
      <c r="A37" s="4" t="s">
        <v>114</v>
      </c>
      <c r="B37" s="4" t="s">
        <v>115</v>
      </c>
      <c r="C37" s="4" t="s">
        <v>116</v>
      </c>
    </row>
    <row r="38" spans="1:3" ht="15">
      <c r="A38" s="4" t="s">
        <v>117</v>
      </c>
      <c r="B38" s="4" t="s">
        <v>118</v>
      </c>
      <c r="C38" s="4" t="s">
        <v>118</v>
      </c>
    </row>
    <row r="39" spans="1:3" ht="15">
      <c r="A39" s="4" t="s">
        <v>119</v>
      </c>
      <c r="B39" s="4" t="s">
        <v>120</v>
      </c>
      <c r="C39" s="4" t="s">
        <v>121</v>
      </c>
    </row>
    <row r="40" spans="1:3" ht="15">
      <c r="A40" s="4" t="s">
        <v>122</v>
      </c>
      <c r="B40" s="4" t="s">
        <v>123</v>
      </c>
      <c r="C40" s="4" t="s">
        <v>123</v>
      </c>
    </row>
    <row r="41" spans="1:3" ht="15">
      <c r="A41" s="4" t="s">
        <v>124</v>
      </c>
      <c r="B41" s="4" t="s">
        <v>125</v>
      </c>
      <c r="C41" s="4" t="s">
        <v>125</v>
      </c>
    </row>
    <row r="42" spans="1:3" ht="15">
      <c r="A42" s="4" t="s">
        <v>126</v>
      </c>
      <c r="B42" s="4" t="s">
        <v>127</v>
      </c>
      <c r="C42" s="4" t="s">
        <v>128</v>
      </c>
    </row>
    <row r="43" spans="1:3" ht="15">
      <c r="A43" s="4" t="s">
        <v>129</v>
      </c>
      <c r="B43" s="4" t="s">
        <v>130</v>
      </c>
      <c r="C43" s="4" t="s">
        <v>130</v>
      </c>
    </row>
    <row r="44" spans="1:3" ht="15">
      <c r="A44" s="4" t="s">
        <v>131</v>
      </c>
      <c r="B44" s="4" t="s">
        <v>132</v>
      </c>
      <c r="C44" s="4" t="s">
        <v>132</v>
      </c>
    </row>
    <row r="45" spans="1:3" ht="15">
      <c r="A45" s="4" t="s">
        <v>133</v>
      </c>
      <c r="B45" s="4" t="s">
        <v>134</v>
      </c>
      <c r="C45" s="4" t="s">
        <v>135</v>
      </c>
    </row>
    <row r="46" spans="1:3" ht="15">
      <c r="A46" s="4" t="s">
        <v>136</v>
      </c>
      <c r="B46" s="4" t="s">
        <v>137</v>
      </c>
      <c r="C46" s="4" t="s">
        <v>138</v>
      </c>
    </row>
    <row r="47" spans="1:3" ht="30">
      <c r="A47" s="4" t="s">
        <v>139</v>
      </c>
      <c r="B47" s="4" t="s">
        <v>140</v>
      </c>
      <c r="C47" s="4" t="s">
        <v>141</v>
      </c>
    </row>
    <row r="48" spans="1:3" ht="15">
      <c r="A48" s="4" t="s">
        <v>142</v>
      </c>
      <c r="B48" s="4" t="s">
        <v>143</v>
      </c>
      <c r="C48" s="4" t="s">
        <v>144</v>
      </c>
    </row>
    <row r="49" spans="1:3" ht="15">
      <c r="A49" s="4" t="s">
        <v>145</v>
      </c>
      <c r="B49" s="4" t="s">
        <v>146</v>
      </c>
      <c r="C49" s="4" t="s">
        <v>147</v>
      </c>
    </row>
    <row r="50" spans="1:3" ht="15">
      <c r="A50" s="4" t="s">
        <v>148</v>
      </c>
      <c r="B50" s="4" t="s">
        <v>149</v>
      </c>
      <c r="C50" s="4" t="s">
        <v>149</v>
      </c>
    </row>
    <row r="51" spans="1:3" ht="15">
      <c r="A51" s="4" t="s">
        <v>150</v>
      </c>
      <c r="B51" s="4" t="s">
        <v>151</v>
      </c>
      <c r="C51" s="4" t="s">
        <v>152</v>
      </c>
    </row>
    <row r="52" spans="1:3" ht="15">
      <c r="A52" s="4" t="s">
        <v>153</v>
      </c>
      <c r="B52" s="4" t="s">
        <v>154</v>
      </c>
      <c r="C52" s="4" t="s">
        <v>155</v>
      </c>
    </row>
    <row r="53" spans="1:3" ht="15">
      <c r="A53" s="4" t="s">
        <v>156</v>
      </c>
      <c r="B53" s="4" t="s">
        <v>157</v>
      </c>
      <c r="C53" s="4" t="s">
        <v>157</v>
      </c>
    </row>
    <row r="54" spans="1:3" ht="15">
      <c r="A54" s="4" t="s">
        <v>158</v>
      </c>
      <c r="B54" s="4" t="s">
        <v>159</v>
      </c>
      <c r="C54" s="4" t="s">
        <v>160</v>
      </c>
    </row>
    <row r="55" spans="1:3" ht="15">
      <c r="A55" s="4" t="s">
        <v>161</v>
      </c>
      <c r="B55" s="4" t="s">
        <v>162</v>
      </c>
      <c r="C55" s="4" t="s">
        <v>163</v>
      </c>
    </row>
    <row r="56" spans="1:3" ht="15">
      <c r="A56" s="4" t="s">
        <v>164</v>
      </c>
      <c r="B56" s="4" t="s">
        <v>165</v>
      </c>
      <c r="C56" s="4" t="s">
        <v>165</v>
      </c>
    </row>
    <row r="57" spans="1:3" ht="15">
      <c r="A57" s="4" t="s">
        <v>166</v>
      </c>
      <c r="B57" s="4" t="s">
        <v>167</v>
      </c>
      <c r="C57" s="4" t="s">
        <v>167</v>
      </c>
    </row>
    <row r="58" spans="1:3" ht="15">
      <c r="A58" s="4" t="s">
        <v>168</v>
      </c>
      <c r="B58" s="4" t="s">
        <v>169</v>
      </c>
      <c r="C58" s="4" t="s">
        <v>169</v>
      </c>
    </row>
    <row r="59" spans="1:3" ht="15">
      <c r="A59" s="4" t="s">
        <v>170</v>
      </c>
      <c r="B59" s="4" t="s">
        <v>171</v>
      </c>
      <c r="C59" s="4" t="s">
        <v>171</v>
      </c>
    </row>
    <row r="60" spans="1:3" ht="15">
      <c r="A60" s="4" t="s">
        <v>172</v>
      </c>
      <c r="B60" s="4" t="s">
        <v>173</v>
      </c>
      <c r="C60" s="4" t="s">
        <v>173</v>
      </c>
    </row>
    <row r="61" spans="1:3" ht="15">
      <c r="A61" s="4" t="s">
        <v>174</v>
      </c>
      <c r="B61" s="4" t="s">
        <v>175</v>
      </c>
      <c r="C61" s="4" t="s">
        <v>176</v>
      </c>
    </row>
    <row r="62" spans="1:3" ht="15">
      <c r="A62" s="4" t="s">
        <v>177</v>
      </c>
      <c r="B62" s="4" t="s">
        <v>178</v>
      </c>
      <c r="C62" s="4" t="s">
        <v>178</v>
      </c>
    </row>
    <row r="63" spans="1:3" ht="15">
      <c r="A63" s="4" t="s">
        <v>179</v>
      </c>
      <c r="B63" s="4" t="s">
        <v>180</v>
      </c>
      <c r="C63" s="4" t="s">
        <v>181</v>
      </c>
    </row>
    <row r="64" spans="1:3" ht="15">
      <c r="A64" s="4" t="s">
        <v>182</v>
      </c>
      <c r="B64" s="4" t="s">
        <v>183</v>
      </c>
      <c r="C64" s="4" t="s">
        <v>184</v>
      </c>
    </row>
    <row r="65" spans="1:3" ht="15">
      <c r="A65" s="4" t="s">
        <v>185</v>
      </c>
      <c r="B65" s="4" t="s">
        <v>186</v>
      </c>
      <c r="C65" s="4" t="s">
        <v>186</v>
      </c>
    </row>
    <row r="66" spans="1:3" ht="15">
      <c r="A66" s="4" t="s">
        <v>187</v>
      </c>
      <c r="B66" s="4" t="s">
        <v>188</v>
      </c>
      <c r="C66" s="4" t="s">
        <v>189</v>
      </c>
    </row>
    <row r="67" spans="1:3" ht="15">
      <c r="A67" s="4" t="s">
        <v>190</v>
      </c>
      <c r="B67" s="4" t="s">
        <v>191</v>
      </c>
      <c r="C67" s="4" t="s">
        <v>192</v>
      </c>
    </row>
    <row r="68" spans="1:3" ht="15">
      <c r="A68" s="4" t="s">
        <v>193</v>
      </c>
      <c r="B68" s="4" t="s">
        <v>194</v>
      </c>
      <c r="C68" s="4" t="s">
        <v>195</v>
      </c>
    </row>
    <row r="69" spans="1:3" ht="15">
      <c r="A69" s="4" t="s">
        <v>196</v>
      </c>
      <c r="B69" s="4" t="s">
        <v>197</v>
      </c>
      <c r="C69" s="4" t="s">
        <v>197</v>
      </c>
    </row>
    <row r="70" spans="1:3" ht="15">
      <c r="A70" s="4" t="s">
        <v>198</v>
      </c>
      <c r="B70" s="4" t="s">
        <v>199</v>
      </c>
      <c r="C70" s="4" t="s">
        <v>199</v>
      </c>
    </row>
    <row r="71" spans="1:3" ht="15">
      <c r="A71" s="4" t="s">
        <v>200</v>
      </c>
      <c r="B71" s="4" t="s">
        <v>201</v>
      </c>
      <c r="C71" s="4" t="s">
        <v>202</v>
      </c>
    </row>
    <row r="72" spans="1:3" ht="15">
      <c r="A72" s="4" t="s">
        <v>203</v>
      </c>
      <c r="B72" s="4" t="s">
        <v>204</v>
      </c>
      <c r="C72" s="4" t="s">
        <v>204</v>
      </c>
    </row>
    <row r="73" spans="1:3" ht="15">
      <c r="A73" s="4" t="s">
        <v>205</v>
      </c>
      <c r="B73" s="4" t="s">
        <v>206</v>
      </c>
      <c r="C73" s="4" t="s">
        <v>207</v>
      </c>
    </row>
    <row r="74" spans="1:3" ht="15">
      <c r="A74" s="4" t="s">
        <v>208</v>
      </c>
      <c r="B74" s="4" t="s">
        <v>209</v>
      </c>
      <c r="C74" s="4" t="s">
        <v>209</v>
      </c>
    </row>
    <row r="75" spans="1:3" ht="15">
      <c r="A75" s="4" t="s">
        <v>210</v>
      </c>
      <c r="B75" s="4" t="s">
        <v>211</v>
      </c>
      <c r="C75" s="4" t="s">
        <v>212</v>
      </c>
    </row>
    <row r="76" spans="1:3" ht="15">
      <c r="A76" s="4" t="s">
        <v>213</v>
      </c>
      <c r="B76" s="4" t="s">
        <v>214</v>
      </c>
      <c r="C76" s="4" t="s">
        <v>214</v>
      </c>
    </row>
    <row r="77" spans="1:3" ht="15">
      <c r="A77" s="4" t="s">
        <v>215</v>
      </c>
      <c r="B77" s="4" t="s">
        <v>216</v>
      </c>
      <c r="C77" s="4" t="s">
        <v>217</v>
      </c>
    </row>
    <row r="78" spans="1:3" ht="15">
      <c r="A78" s="4" t="s">
        <v>218</v>
      </c>
      <c r="B78" s="4" t="s">
        <v>219</v>
      </c>
      <c r="C78" s="4" t="s">
        <v>219</v>
      </c>
    </row>
    <row r="79" spans="1:3" ht="15">
      <c r="A79" s="4" t="s">
        <v>220</v>
      </c>
      <c r="B79" s="4" t="s">
        <v>221</v>
      </c>
      <c r="C79" s="4" t="s">
        <v>222</v>
      </c>
    </row>
    <row r="80" spans="1:3" ht="30">
      <c r="A80" s="4" t="s">
        <v>223</v>
      </c>
      <c r="B80" s="4" t="s">
        <v>224</v>
      </c>
      <c r="C80" s="4" t="s">
        <v>225</v>
      </c>
    </row>
    <row r="81" spans="1:3" ht="15">
      <c r="A81" s="4" t="s">
        <v>226</v>
      </c>
      <c r="B81" s="4" t="s">
        <v>227</v>
      </c>
      <c r="C81" s="4" t="s">
        <v>228</v>
      </c>
    </row>
    <row r="82" spans="1:3" ht="15">
      <c r="A82" s="4" t="s">
        <v>229</v>
      </c>
      <c r="B82" s="4" t="s">
        <v>230</v>
      </c>
      <c r="C82" s="4" t="s">
        <v>231</v>
      </c>
    </row>
    <row r="83" spans="1:3" ht="15">
      <c r="A83" s="4" t="s">
        <v>232</v>
      </c>
      <c r="B83" s="4" t="s">
        <v>233</v>
      </c>
      <c r="C83" s="4" t="s">
        <v>234</v>
      </c>
    </row>
    <row r="84" spans="1:3" ht="15">
      <c r="A84" s="4" t="s">
        <v>235</v>
      </c>
      <c r="B84" s="4" t="s">
        <v>236</v>
      </c>
      <c r="C84" s="4" t="s">
        <v>237</v>
      </c>
    </row>
    <row r="85" spans="1:3" ht="15">
      <c r="A85" s="4" t="s">
        <v>238</v>
      </c>
      <c r="B85" s="4" t="s">
        <v>239</v>
      </c>
      <c r="C85" s="4" t="s">
        <v>239</v>
      </c>
    </row>
    <row r="86" spans="1:3" ht="15">
      <c r="A86" s="4" t="s">
        <v>240</v>
      </c>
      <c r="B86" s="4" t="s">
        <v>241</v>
      </c>
      <c r="C86" s="4" t="s">
        <v>241</v>
      </c>
    </row>
    <row r="87" spans="1:3" ht="15">
      <c r="A87" s="4" t="s">
        <v>242</v>
      </c>
      <c r="B87" s="4" t="s">
        <v>243</v>
      </c>
      <c r="C87" s="4" t="s">
        <v>244</v>
      </c>
    </row>
    <row r="88" spans="1:3" ht="15">
      <c r="A88" s="4" t="s">
        <v>245</v>
      </c>
      <c r="B88" s="4" t="s">
        <v>246</v>
      </c>
      <c r="C88" s="4" t="s">
        <v>246</v>
      </c>
    </row>
    <row r="89" spans="1:3" ht="15">
      <c r="A89" s="4" t="s">
        <v>247</v>
      </c>
      <c r="B89" s="4" t="s">
        <v>248</v>
      </c>
      <c r="C89" s="4" t="s">
        <v>249</v>
      </c>
    </row>
    <row r="90" spans="1:3" ht="15">
      <c r="A90" s="4" t="s">
        <v>250</v>
      </c>
      <c r="B90" s="4" t="s">
        <v>251</v>
      </c>
      <c r="C90" s="4" t="s">
        <v>252</v>
      </c>
    </row>
    <row r="91" spans="1:3" ht="15">
      <c r="A91" s="4" t="s">
        <v>253</v>
      </c>
      <c r="B91" s="4" t="s">
        <v>254</v>
      </c>
      <c r="C91" s="4" t="s">
        <v>254</v>
      </c>
    </row>
    <row r="92" spans="1:3" ht="15">
      <c r="A92" s="4" t="s">
        <v>255</v>
      </c>
      <c r="B92" s="4" t="s">
        <v>256</v>
      </c>
      <c r="C92" s="4" t="s">
        <v>256</v>
      </c>
    </row>
    <row r="93" spans="1:3" ht="15">
      <c r="A93" s="4" t="s">
        <v>257</v>
      </c>
      <c r="B93" s="4" t="s">
        <v>258</v>
      </c>
      <c r="C93" s="4" t="s">
        <v>258</v>
      </c>
    </row>
    <row r="94" spans="1:3" ht="15">
      <c r="A94" s="4" t="s">
        <v>259</v>
      </c>
      <c r="B94" s="4" t="s">
        <v>260</v>
      </c>
      <c r="C94" s="4" t="s">
        <v>260</v>
      </c>
    </row>
    <row r="95" spans="1:3" ht="15">
      <c r="A95" s="4" t="s">
        <v>261</v>
      </c>
      <c r="B95" s="4" t="s">
        <v>262</v>
      </c>
      <c r="C95" s="4" t="s">
        <v>263</v>
      </c>
    </row>
    <row r="96" spans="1:3" ht="15">
      <c r="A96" s="4" t="s">
        <v>264</v>
      </c>
      <c r="B96" s="4" t="s">
        <v>265</v>
      </c>
      <c r="C96" s="4" t="s">
        <v>265</v>
      </c>
    </row>
    <row r="97" spans="1:3" ht="30">
      <c r="A97" s="4" t="s">
        <v>266</v>
      </c>
      <c r="B97" s="4" t="s">
        <v>267</v>
      </c>
      <c r="C97" s="4" t="s">
        <v>268</v>
      </c>
    </row>
    <row r="98" spans="1:3" ht="15">
      <c r="A98" s="4" t="s">
        <v>269</v>
      </c>
      <c r="B98" s="4" t="s">
        <v>270</v>
      </c>
      <c r="C98" s="4" t="s">
        <v>270</v>
      </c>
    </row>
    <row r="99" spans="1:3" ht="15">
      <c r="A99" s="4" t="s">
        <v>271</v>
      </c>
      <c r="B99" s="4" t="s">
        <v>272</v>
      </c>
      <c r="C99" s="4" t="s">
        <v>273</v>
      </c>
    </row>
    <row r="100" spans="1:3" ht="15">
      <c r="A100" s="4" t="s">
        <v>274</v>
      </c>
      <c r="B100" s="4" t="s">
        <v>275</v>
      </c>
      <c r="C100" s="4" t="s">
        <v>275</v>
      </c>
    </row>
    <row r="101" spans="1:3" ht="15">
      <c r="A101" s="4" t="s">
        <v>276</v>
      </c>
      <c r="B101" s="4" t="s">
        <v>277</v>
      </c>
      <c r="C101" s="4" t="s">
        <v>278</v>
      </c>
    </row>
    <row r="102" spans="1:3" ht="15">
      <c r="A102" s="4" t="s">
        <v>279</v>
      </c>
      <c r="B102" s="4" t="s">
        <v>280</v>
      </c>
      <c r="C102" s="4" t="s">
        <v>281</v>
      </c>
    </row>
    <row r="103" spans="1:3" ht="30">
      <c r="A103" s="4" t="s">
        <v>282</v>
      </c>
      <c r="B103" s="4" t="s">
        <v>283</v>
      </c>
      <c r="C103" s="4" t="s">
        <v>284</v>
      </c>
    </row>
    <row r="104" spans="1:3" ht="15">
      <c r="A104" s="4" t="s">
        <v>285</v>
      </c>
      <c r="B104" s="4" t="s">
        <v>286</v>
      </c>
      <c r="C104" s="4" t="s">
        <v>287</v>
      </c>
    </row>
    <row r="105" spans="1:3" ht="15">
      <c r="A105" s="4" t="s">
        <v>288</v>
      </c>
      <c r="B105" s="4" t="s">
        <v>289</v>
      </c>
      <c r="C105" s="4" t="s">
        <v>289</v>
      </c>
    </row>
    <row r="106" spans="1:3" ht="15">
      <c r="A106" s="4" t="s">
        <v>290</v>
      </c>
      <c r="B106" s="4" t="s">
        <v>291</v>
      </c>
      <c r="C106" s="4" t="s">
        <v>291</v>
      </c>
    </row>
    <row r="107" spans="1:3" ht="15">
      <c r="A107" s="4" t="s">
        <v>292</v>
      </c>
      <c r="B107" s="4" t="s">
        <v>293</v>
      </c>
      <c r="C107" s="4" t="s">
        <v>294</v>
      </c>
    </row>
    <row r="108" spans="1:3" ht="15">
      <c r="A108" s="4" t="s">
        <v>295</v>
      </c>
      <c r="B108" s="4" t="s">
        <v>296</v>
      </c>
      <c r="C108" s="4" t="s">
        <v>297</v>
      </c>
    </row>
    <row r="109" spans="1:3" ht="15">
      <c r="A109" s="4" t="s">
        <v>298</v>
      </c>
      <c r="B109" s="4" t="s">
        <v>299</v>
      </c>
      <c r="C109" s="4" t="s">
        <v>300</v>
      </c>
    </row>
    <row r="110" spans="1:3" ht="15">
      <c r="A110" s="4" t="s">
        <v>301</v>
      </c>
      <c r="B110" s="4" t="s">
        <v>302</v>
      </c>
      <c r="C110" s="4" t="s">
        <v>302</v>
      </c>
    </row>
    <row r="111" spans="1:3" ht="15">
      <c r="A111" s="4" t="s">
        <v>303</v>
      </c>
      <c r="B111" s="4" t="s">
        <v>304</v>
      </c>
      <c r="C111" s="4" t="s">
        <v>305</v>
      </c>
    </row>
    <row r="112" spans="1:3" ht="15">
      <c r="A112" s="4" t="s">
        <v>306</v>
      </c>
      <c r="B112" s="4" t="s">
        <v>307</v>
      </c>
      <c r="C112" s="4" t="s">
        <v>308</v>
      </c>
    </row>
    <row r="113" spans="1:3" ht="30">
      <c r="A113" s="4" t="s">
        <v>309</v>
      </c>
      <c r="B113" s="4" t="s">
        <v>310</v>
      </c>
      <c r="C113" s="4" t="s">
        <v>311</v>
      </c>
    </row>
    <row r="114" spans="1:3" ht="15">
      <c r="A114" s="4" t="s">
        <v>312</v>
      </c>
      <c r="B114" s="4" t="s">
        <v>313</v>
      </c>
      <c r="C114" s="4" t="s">
        <v>314</v>
      </c>
    </row>
    <row r="115" spans="1:3" ht="15">
      <c r="A115" s="4" t="s">
        <v>315</v>
      </c>
      <c r="B115" s="4" t="s">
        <v>316</v>
      </c>
      <c r="C115" s="4" t="s">
        <v>317</v>
      </c>
    </row>
    <row r="116" spans="1:3" ht="15">
      <c r="A116" s="4" t="s">
        <v>318</v>
      </c>
      <c r="B116" s="4" t="s">
        <v>319</v>
      </c>
      <c r="C116" s="4" t="s">
        <v>320</v>
      </c>
    </row>
    <row r="117" spans="1:3" ht="15">
      <c r="A117" s="4" t="s">
        <v>321</v>
      </c>
      <c r="B117" s="4" t="s">
        <v>322</v>
      </c>
      <c r="C117" s="4" t="s">
        <v>322</v>
      </c>
    </row>
    <row r="118" spans="1:3" ht="15">
      <c r="A118" s="4" t="s">
        <v>323</v>
      </c>
      <c r="B118" s="4" t="s">
        <v>324</v>
      </c>
      <c r="C118" s="4" t="s">
        <v>324</v>
      </c>
    </row>
    <row r="119" spans="1:3" ht="15">
      <c r="A119" s="4" t="s">
        <v>325</v>
      </c>
      <c r="B119" s="4" t="s">
        <v>326</v>
      </c>
      <c r="C119" s="4" t="s">
        <v>326</v>
      </c>
    </row>
    <row r="120" spans="1:3" ht="15">
      <c r="A120" s="4" t="s">
        <v>327</v>
      </c>
      <c r="B120" s="4" t="s">
        <v>328</v>
      </c>
      <c r="C120" s="4" t="s">
        <v>329</v>
      </c>
    </row>
    <row r="121" spans="1:3" ht="15">
      <c r="A121" s="4" t="s">
        <v>330</v>
      </c>
      <c r="B121" s="4" t="s">
        <v>331</v>
      </c>
      <c r="C121" s="4" t="s">
        <v>332</v>
      </c>
    </row>
    <row r="122" spans="1:3" ht="15">
      <c r="A122" s="4" t="s">
        <v>333</v>
      </c>
      <c r="B122" s="4" t="s">
        <v>334</v>
      </c>
      <c r="C122" s="4" t="s">
        <v>335</v>
      </c>
    </row>
    <row r="123" spans="1:3" ht="15">
      <c r="A123" s="4" t="s">
        <v>336</v>
      </c>
      <c r="B123" s="4" t="s">
        <v>337</v>
      </c>
      <c r="C123" s="4" t="s">
        <v>338</v>
      </c>
    </row>
    <row r="124" spans="1:3" ht="15">
      <c r="A124" s="4" t="s">
        <v>339</v>
      </c>
      <c r="B124" s="4" t="s">
        <v>340</v>
      </c>
      <c r="C124" s="4" t="s">
        <v>340</v>
      </c>
    </row>
    <row r="125" spans="1:3" ht="15">
      <c r="A125" s="4" t="s">
        <v>341</v>
      </c>
      <c r="B125" s="4" t="s">
        <v>342</v>
      </c>
      <c r="C125" s="4" t="s">
        <v>342</v>
      </c>
    </row>
    <row r="126" spans="1:3" ht="15">
      <c r="A126" s="4" t="s">
        <v>343</v>
      </c>
      <c r="B126" s="4" t="s">
        <v>344</v>
      </c>
      <c r="C126" s="4" t="s">
        <v>344</v>
      </c>
    </row>
    <row r="127" spans="1:3" ht="15">
      <c r="A127" s="4" t="s">
        <v>345</v>
      </c>
      <c r="B127" s="4" t="s">
        <v>346</v>
      </c>
      <c r="C127" s="4" t="s">
        <v>347</v>
      </c>
    </row>
    <row r="128" spans="1:3" ht="30">
      <c r="A128" s="4" t="s">
        <v>348</v>
      </c>
      <c r="B128" s="4" t="s">
        <v>349</v>
      </c>
      <c r="C128" s="4" t="s">
        <v>350</v>
      </c>
    </row>
    <row r="129" spans="1:3" ht="15">
      <c r="A129" s="4" t="s">
        <v>351</v>
      </c>
      <c r="B129" s="4" t="s">
        <v>352</v>
      </c>
      <c r="C129" s="4" t="s">
        <v>353</v>
      </c>
    </row>
    <row r="130" spans="1:3" ht="15">
      <c r="A130" s="4" t="s">
        <v>354</v>
      </c>
      <c r="B130" s="4" t="s">
        <v>355</v>
      </c>
      <c r="C130" s="4" t="s">
        <v>355</v>
      </c>
    </row>
    <row r="131" spans="1:3" ht="15">
      <c r="A131" s="4" t="s">
        <v>356</v>
      </c>
      <c r="B131" s="4" t="s">
        <v>357</v>
      </c>
      <c r="C131" s="4" t="s">
        <v>358</v>
      </c>
    </row>
    <row r="132" spans="1:3" ht="15">
      <c r="A132" s="4" t="s">
        <v>359</v>
      </c>
      <c r="B132" s="4" t="s">
        <v>360</v>
      </c>
      <c r="C132" s="4" t="s">
        <v>361</v>
      </c>
    </row>
    <row r="133" spans="1:3" ht="30">
      <c r="A133" s="4" t="s">
        <v>362</v>
      </c>
      <c r="B133" s="4" t="s">
        <v>363</v>
      </c>
      <c r="C133" s="4" t="s">
        <v>364</v>
      </c>
    </row>
    <row r="134" spans="1:3" ht="15">
      <c r="A134" s="4" t="s">
        <v>365</v>
      </c>
      <c r="B134" s="4" t="s">
        <v>366</v>
      </c>
      <c r="C134" s="4" t="s">
        <v>367</v>
      </c>
    </row>
    <row r="135" spans="1:3" ht="15">
      <c r="A135" s="4" t="s">
        <v>368</v>
      </c>
      <c r="B135" s="4" t="s">
        <v>369</v>
      </c>
      <c r="C135" s="4" t="s">
        <v>370</v>
      </c>
    </row>
    <row r="136" spans="1:3" ht="15">
      <c r="A136" s="4" t="s">
        <v>371</v>
      </c>
      <c r="B136" s="4" t="s">
        <v>372</v>
      </c>
      <c r="C136" s="4" t="s">
        <v>373</v>
      </c>
    </row>
    <row r="137" spans="1:3" ht="15">
      <c r="A137" s="4" t="s">
        <v>374</v>
      </c>
      <c r="B137" s="4" t="s">
        <v>375</v>
      </c>
      <c r="C137" s="4" t="s">
        <v>376</v>
      </c>
    </row>
    <row r="138" spans="1:3" ht="15">
      <c r="A138" s="4" t="s">
        <v>377</v>
      </c>
      <c r="B138" s="4" t="s">
        <v>378</v>
      </c>
      <c r="C138" s="4" t="s">
        <v>378</v>
      </c>
    </row>
    <row r="139" spans="1:3" ht="15">
      <c r="A139" s="4" t="s">
        <v>379</v>
      </c>
      <c r="B139" s="4" t="s">
        <v>380</v>
      </c>
      <c r="C139" s="4" t="s">
        <v>380</v>
      </c>
    </row>
    <row r="140" spans="1:3" ht="15">
      <c r="A140" s="4" t="s">
        <v>381</v>
      </c>
      <c r="B140" s="4" t="s">
        <v>382</v>
      </c>
      <c r="C140" s="4" t="s">
        <v>382</v>
      </c>
    </row>
    <row r="141" spans="1:3" ht="15">
      <c r="A141" s="4" t="s">
        <v>383</v>
      </c>
      <c r="B141" s="4" t="s">
        <v>384</v>
      </c>
      <c r="C141" s="4" t="s">
        <v>384</v>
      </c>
    </row>
    <row r="142" spans="1:3" ht="15">
      <c r="A142" s="4" t="s">
        <v>385</v>
      </c>
      <c r="B142" s="4" t="s">
        <v>386</v>
      </c>
      <c r="C142" s="4" t="s">
        <v>387</v>
      </c>
    </row>
    <row r="143" spans="1:3" ht="15">
      <c r="A143" s="4" t="s">
        <v>388</v>
      </c>
      <c r="B143" s="4" t="s">
        <v>389</v>
      </c>
      <c r="C143" s="4" t="s">
        <v>389</v>
      </c>
    </row>
    <row r="144" spans="1:3" ht="15">
      <c r="A144" s="4" t="s">
        <v>390</v>
      </c>
      <c r="B144" s="4" t="s">
        <v>391</v>
      </c>
      <c r="C144" s="4" t="s">
        <v>391</v>
      </c>
    </row>
    <row r="145" spans="1:3" ht="15">
      <c r="A145" s="4" t="s">
        <v>392</v>
      </c>
      <c r="B145" s="4" t="s">
        <v>393</v>
      </c>
      <c r="C145" s="4" t="s">
        <v>394</v>
      </c>
    </row>
    <row r="146" spans="1:3" ht="15">
      <c r="A146" s="4" t="s">
        <v>395</v>
      </c>
      <c r="B146" s="4" t="s">
        <v>396</v>
      </c>
      <c r="C146" s="4" t="s">
        <v>397</v>
      </c>
    </row>
    <row r="147" spans="1:3" ht="15">
      <c r="A147" s="4" t="s">
        <v>398</v>
      </c>
      <c r="B147" s="4" t="s">
        <v>399</v>
      </c>
      <c r="C147" s="4" t="s">
        <v>400</v>
      </c>
    </row>
    <row r="148" spans="1:3" ht="15">
      <c r="A148" s="4" t="s">
        <v>401</v>
      </c>
      <c r="B148" s="4" t="s">
        <v>402</v>
      </c>
      <c r="C148" s="4" t="s">
        <v>402</v>
      </c>
    </row>
    <row r="149" spans="1:3" ht="15">
      <c r="A149" s="4" t="s">
        <v>403</v>
      </c>
      <c r="B149" s="4" t="s">
        <v>404</v>
      </c>
      <c r="C149" s="4" t="s">
        <v>404</v>
      </c>
    </row>
    <row r="150" spans="1:3" ht="15">
      <c r="A150" s="4" t="s">
        <v>405</v>
      </c>
      <c r="B150" s="4" t="s">
        <v>406</v>
      </c>
      <c r="C150" s="4" t="s">
        <v>407</v>
      </c>
    </row>
    <row r="151" spans="1:3" ht="15">
      <c r="A151" s="4" t="s">
        <v>408</v>
      </c>
      <c r="B151" s="4" t="s">
        <v>409</v>
      </c>
      <c r="C151" s="4" t="s">
        <v>410</v>
      </c>
    </row>
    <row r="152" spans="1:3" ht="15">
      <c r="A152" s="4" t="s">
        <v>411</v>
      </c>
      <c r="B152" s="4" t="s">
        <v>412</v>
      </c>
      <c r="C152" s="4" t="s">
        <v>412</v>
      </c>
    </row>
    <row r="153" spans="1:3" ht="15">
      <c r="A153" s="4" t="s">
        <v>413</v>
      </c>
      <c r="B153" s="4" t="s">
        <v>414</v>
      </c>
      <c r="C153" s="4" t="s">
        <v>415</v>
      </c>
    </row>
    <row r="154" spans="1:3" ht="15">
      <c r="A154" s="4" t="s">
        <v>416</v>
      </c>
      <c r="B154" s="4" t="s">
        <v>417</v>
      </c>
      <c r="C154" s="4" t="s">
        <v>418</v>
      </c>
    </row>
    <row r="155" spans="1:3" ht="15">
      <c r="A155" s="4" t="s">
        <v>419</v>
      </c>
      <c r="B155" s="4" t="s">
        <v>420</v>
      </c>
      <c r="C155" s="4" t="s">
        <v>420</v>
      </c>
    </row>
    <row r="156" spans="1:3" ht="15">
      <c r="A156" s="4" t="s">
        <v>421</v>
      </c>
      <c r="B156" s="4" t="s">
        <v>422</v>
      </c>
      <c r="C156" s="4" t="s">
        <v>423</v>
      </c>
    </row>
    <row r="157" spans="1:3" ht="15">
      <c r="A157" s="4" t="s">
        <v>424</v>
      </c>
      <c r="B157" s="4" t="s">
        <v>425</v>
      </c>
      <c r="C157" s="4" t="s">
        <v>425</v>
      </c>
    </row>
    <row r="158" spans="1:3" ht="15">
      <c r="A158" s="4" t="s">
        <v>426</v>
      </c>
      <c r="B158" s="4" t="s">
        <v>427</v>
      </c>
      <c r="C158" s="4" t="s">
        <v>428</v>
      </c>
    </row>
    <row r="159" spans="1:3" ht="15">
      <c r="A159" s="4" t="s">
        <v>429</v>
      </c>
      <c r="B159" s="4" t="s">
        <v>430</v>
      </c>
      <c r="C159" s="4" t="s">
        <v>430</v>
      </c>
    </row>
    <row r="160" spans="1:3" ht="15">
      <c r="A160" s="4" t="s">
        <v>431</v>
      </c>
      <c r="B160" s="4" t="s">
        <v>432</v>
      </c>
      <c r="C160" s="4" t="s">
        <v>432</v>
      </c>
    </row>
    <row r="161" spans="1:3" ht="15">
      <c r="A161" s="4" t="s">
        <v>433</v>
      </c>
      <c r="B161" s="4" t="s">
        <v>434</v>
      </c>
      <c r="C161" s="4" t="s">
        <v>434</v>
      </c>
    </row>
    <row r="162" spans="1:3" ht="15">
      <c r="A162" s="4" t="s">
        <v>435</v>
      </c>
      <c r="B162" s="4" t="s">
        <v>436</v>
      </c>
      <c r="C162" s="4" t="s">
        <v>436</v>
      </c>
    </row>
    <row r="163" spans="1:3" ht="15">
      <c r="A163" s="4" t="s">
        <v>437</v>
      </c>
      <c r="B163" s="4" t="s">
        <v>438</v>
      </c>
      <c r="C163" s="4" t="s">
        <v>438</v>
      </c>
    </row>
    <row r="164" spans="1:3" ht="15">
      <c r="A164" s="4" t="s">
        <v>439</v>
      </c>
      <c r="B164" s="4" t="s">
        <v>440</v>
      </c>
      <c r="C164" s="4" t="s">
        <v>440</v>
      </c>
    </row>
    <row r="165" spans="1:3" ht="15">
      <c r="A165" s="4" t="s">
        <v>441</v>
      </c>
      <c r="B165" s="4" t="s">
        <v>442</v>
      </c>
      <c r="C165" s="4" t="s">
        <v>442</v>
      </c>
    </row>
    <row r="166" spans="1:3" ht="15">
      <c r="A166" s="4" t="s">
        <v>443</v>
      </c>
      <c r="B166" s="4" t="s">
        <v>444</v>
      </c>
      <c r="C166" s="4" t="s">
        <v>444</v>
      </c>
    </row>
    <row r="167" spans="1:3" ht="15">
      <c r="A167" s="4" t="s">
        <v>445</v>
      </c>
      <c r="B167" s="4" t="s">
        <v>446</v>
      </c>
      <c r="C167" s="4" t="s">
        <v>446</v>
      </c>
    </row>
    <row r="168" spans="1:3" ht="15">
      <c r="A168" s="4" t="s">
        <v>447</v>
      </c>
      <c r="B168" s="4" t="s">
        <v>448</v>
      </c>
      <c r="C168" s="4" t="s">
        <v>449</v>
      </c>
    </row>
    <row r="169" spans="1:3" ht="15">
      <c r="A169" s="4" t="s">
        <v>450</v>
      </c>
      <c r="B169" s="4" t="s">
        <v>451</v>
      </c>
      <c r="C169" s="4" t="s">
        <v>451</v>
      </c>
    </row>
    <row r="170" spans="1:3" ht="15">
      <c r="A170" s="4" t="s">
        <v>452</v>
      </c>
      <c r="B170" s="4" t="s">
        <v>453</v>
      </c>
      <c r="C170" s="4" t="s">
        <v>454</v>
      </c>
    </row>
    <row r="171" spans="1:3" ht="15">
      <c r="A171" s="4" t="s">
        <v>455</v>
      </c>
      <c r="B171" s="4" t="s">
        <v>456</v>
      </c>
      <c r="C171" s="4" t="s">
        <v>456</v>
      </c>
    </row>
    <row r="172" spans="1:3" ht="15">
      <c r="A172" s="4" t="s">
        <v>457</v>
      </c>
      <c r="B172" s="4" t="s">
        <v>458</v>
      </c>
      <c r="C172" s="4" t="s">
        <v>458</v>
      </c>
    </row>
    <row r="173" spans="1:3" ht="15">
      <c r="A173" s="4" t="s">
        <v>459</v>
      </c>
      <c r="B173" s="4" t="s">
        <v>460</v>
      </c>
      <c r="C173" s="4" t="s">
        <v>461</v>
      </c>
    </row>
    <row r="174" spans="1:3" ht="15">
      <c r="A174" s="4" t="s">
        <v>462</v>
      </c>
      <c r="B174" s="4" t="s">
        <v>463</v>
      </c>
      <c r="C174" s="4" t="s">
        <v>463</v>
      </c>
    </row>
    <row r="175" spans="1:3" ht="15">
      <c r="A175" s="4" t="s">
        <v>464</v>
      </c>
      <c r="B175" s="4" t="s">
        <v>465</v>
      </c>
      <c r="C175" s="4" t="s">
        <v>465</v>
      </c>
    </row>
    <row r="176" spans="1:3" ht="15">
      <c r="A176" s="4" t="s">
        <v>466</v>
      </c>
      <c r="B176" s="4" t="s">
        <v>467</v>
      </c>
      <c r="C176" s="4" t="s">
        <v>467</v>
      </c>
    </row>
    <row r="177" spans="1:3" ht="15">
      <c r="A177" s="4" t="s">
        <v>468</v>
      </c>
      <c r="B177" s="4" t="s">
        <v>469</v>
      </c>
      <c r="C177" s="4" t="s">
        <v>469</v>
      </c>
    </row>
    <row r="178" spans="1:3" ht="15">
      <c r="A178" s="4" t="s">
        <v>470</v>
      </c>
      <c r="B178" s="4" t="s">
        <v>471</v>
      </c>
      <c r="C178" s="4" t="s">
        <v>472</v>
      </c>
    </row>
    <row r="179" spans="1:3" ht="15">
      <c r="A179" s="4" t="s">
        <v>473</v>
      </c>
      <c r="B179" s="4" t="s">
        <v>474</v>
      </c>
      <c r="C179" s="4" t="s">
        <v>475</v>
      </c>
    </row>
    <row r="180" spans="1:3" ht="15">
      <c r="A180" s="4" t="s">
        <v>476</v>
      </c>
      <c r="B180" s="4" t="s">
        <v>477</v>
      </c>
      <c r="C180" s="4" t="s">
        <v>478</v>
      </c>
    </row>
    <row r="181" spans="1:3" ht="15">
      <c r="A181" s="4" t="s">
        <v>479</v>
      </c>
      <c r="B181" s="4" t="s">
        <v>480</v>
      </c>
      <c r="C181" s="4" t="s">
        <v>480</v>
      </c>
    </row>
    <row r="182" spans="1:3" ht="15">
      <c r="A182" s="4" t="s">
        <v>481</v>
      </c>
      <c r="B182" s="4" t="s">
        <v>482</v>
      </c>
      <c r="C182" s="4" t="s">
        <v>483</v>
      </c>
    </row>
    <row r="183" spans="1:3" ht="15">
      <c r="A183" s="4" t="s">
        <v>484</v>
      </c>
      <c r="B183" s="4" t="s">
        <v>485</v>
      </c>
      <c r="C183" s="4" t="s">
        <v>486</v>
      </c>
    </row>
    <row r="184" spans="1:3" ht="15">
      <c r="A184" s="4" t="s">
        <v>487</v>
      </c>
      <c r="B184" s="4" t="s">
        <v>488</v>
      </c>
      <c r="C184" s="4" t="s">
        <v>489</v>
      </c>
    </row>
    <row r="185" spans="1:3" ht="15">
      <c r="A185" s="4" t="s">
        <v>490</v>
      </c>
      <c r="B185" s="4" t="s">
        <v>491</v>
      </c>
      <c r="C185" s="4" t="s">
        <v>492</v>
      </c>
    </row>
    <row r="186" spans="1:3" ht="15">
      <c r="A186" s="4" t="s">
        <v>493</v>
      </c>
      <c r="B186" s="4" t="s">
        <v>494</v>
      </c>
      <c r="C186" s="4" t="s">
        <v>494</v>
      </c>
    </row>
    <row r="187" spans="1:3" ht="15">
      <c r="A187" s="4" t="s">
        <v>495</v>
      </c>
      <c r="B187" s="4" t="s">
        <v>496</v>
      </c>
      <c r="C187" s="4" t="s">
        <v>497</v>
      </c>
    </row>
    <row r="188" spans="1:3" ht="15">
      <c r="A188" s="4" t="s">
        <v>498</v>
      </c>
      <c r="B188" s="4" t="s">
        <v>499</v>
      </c>
      <c r="C188" s="4" t="s">
        <v>499</v>
      </c>
    </row>
    <row r="189" spans="1:3" ht="15">
      <c r="A189" s="4" t="s">
        <v>500</v>
      </c>
      <c r="B189" s="4" t="s">
        <v>501</v>
      </c>
      <c r="C189" s="4" t="s">
        <v>501</v>
      </c>
    </row>
    <row r="190" spans="1:3" ht="30">
      <c r="A190" s="4" t="s">
        <v>502</v>
      </c>
      <c r="B190" s="4" t="s">
        <v>503</v>
      </c>
      <c r="C190" s="4" t="s">
        <v>504</v>
      </c>
    </row>
    <row r="191" spans="1:3" ht="15">
      <c r="A191" s="4" t="s">
        <v>505</v>
      </c>
      <c r="B191" s="4" t="s">
        <v>506</v>
      </c>
      <c r="C191" s="4" t="s">
        <v>506</v>
      </c>
    </row>
    <row r="192" spans="1:3" ht="15">
      <c r="A192" s="4" t="s">
        <v>507</v>
      </c>
      <c r="B192" s="4" t="s">
        <v>508</v>
      </c>
      <c r="C192" s="4" t="s">
        <v>508</v>
      </c>
    </row>
    <row r="193" spans="1:3" ht="15">
      <c r="A193" s="4" t="s">
        <v>509</v>
      </c>
      <c r="B193" s="4" t="s">
        <v>510</v>
      </c>
      <c r="C193" s="4" t="s">
        <v>510</v>
      </c>
    </row>
    <row r="194" spans="1:3" ht="15">
      <c r="A194" s="4" t="s">
        <v>511</v>
      </c>
      <c r="B194" s="4" t="s">
        <v>512</v>
      </c>
      <c r="C194" s="4" t="s">
        <v>512</v>
      </c>
    </row>
    <row r="195" spans="1:3" ht="15">
      <c r="A195" s="4" t="s">
        <v>513</v>
      </c>
      <c r="B195" s="4" t="s">
        <v>514</v>
      </c>
      <c r="C195" s="4" t="s">
        <v>514</v>
      </c>
    </row>
    <row r="196" spans="1:3" ht="15">
      <c r="A196" s="4" t="s">
        <v>515</v>
      </c>
      <c r="B196" s="4" t="s">
        <v>516</v>
      </c>
      <c r="C196" s="4" t="s">
        <v>517</v>
      </c>
    </row>
    <row r="197" spans="1:3" ht="15">
      <c r="A197" s="4" t="s">
        <v>518</v>
      </c>
      <c r="B197" s="4" t="s">
        <v>519</v>
      </c>
      <c r="C197" s="4" t="s">
        <v>519</v>
      </c>
    </row>
    <row r="198" spans="1:3" ht="15">
      <c r="A198" s="4" t="s">
        <v>520</v>
      </c>
      <c r="B198" s="4" t="s">
        <v>521</v>
      </c>
      <c r="C198" s="4" t="s">
        <v>522</v>
      </c>
    </row>
    <row r="199" spans="1:3" ht="15">
      <c r="A199" s="4" t="s">
        <v>523</v>
      </c>
      <c r="B199" s="4" t="s">
        <v>524</v>
      </c>
      <c r="C199" s="4" t="s">
        <v>524</v>
      </c>
    </row>
    <row r="200" spans="1:3" ht="15">
      <c r="A200" s="4" t="s">
        <v>525</v>
      </c>
      <c r="B200" s="4" t="s">
        <v>526</v>
      </c>
      <c r="C200" s="4" t="s">
        <v>527</v>
      </c>
    </row>
    <row r="201" spans="1:3" ht="15">
      <c r="A201" s="4" t="s">
        <v>528</v>
      </c>
      <c r="B201" s="4" t="s">
        <v>529</v>
      </c>
      <c r="C201" s="4" t="s">
        <v>530</v>
      </c>
    </row>
    <row r="202" spans="1:3" ht="15">
      <c r="A202" s="4" t="s">
        <v>531</v>
      </c>
      <c r="B202" s="4" t="s">
        <v>532</v>
      </c>
      <c r="C202" s="4" t="s">
        <v>533</v>
      </c>
    </row>
    <row r="203" spans="1:3" ht="15">
      <c r="A203" s="4" t="s">
        <v>534</v>
      </c>
      <c r="B203" s="4" t="s">
        <v>535</v>
      </c>
      <c r="C203" s="4" t="s">
        <v>535</v>
      </c>
    </row>
    <row r="204" spans="1:3" ht="15">
      <c r="A204" s="4" t="s">
        <v>536</v>
      </c>
      <c r="B204" s="4" t="s">
        <v>537</v>
      </c>
      <c r="C204" s="4" t="s">
        <v>537</v>
      </c>
    </row>
    <row r="205" spans="1:3" ht="15">
      <c r="A205" s="4" t="s">
        <v>538</v>
      </c>
      <c r="B205" s="4" t="s">
        <v>539</v>
      </c>
      <c r="C205" s="4" t="s">
        <v>540</v>
      </c>
    </row>
    <row r="206" spans="1:3" ht="15">
      <c r="A206" s="4" t="s">
        <v>541</v>
      </c>
      <c r="B206" s="4" t="s">
        <v>542</v>
      </c>
      <c r="C206" s="4" t="s">
        <v>543</v>
      </c>
    </row>
    <row r="207" spans="1:3" ht="15">
      <c r="A207" s="4" t="s">
        <v>544</v>
      </c>
      <c r="B207" s="4" t="s">
        <v>545</v>
      </c>
      <c r="C207" s="4" t="s">
        <v>545</v>
      </c>
    </row>
    <row r="208" spans="1:3" ht="15">
      <c r="A208" s="4" t="s">
        <v>546</v>
      </c>
      <c r="B208" s="4" t="s">
        <v>547</v>
      </c>
      <c r="C208" s="4" t="s">
        <v>548</v>
      </c>
    </row>
    <row r="209" spans="1:3" ht="15">
      <c r="A209" s="4" t="s">
        <v>549</v>
      </c>
      <c r="B209" s="4" t="s">
        <v>550</v>
      </c>
      <c r="C209" s="4" t="s">
        <v>550</v>
      </c>
    </row>
    <row r="210" spans="1:3" ht="15">
      <c r="A210" s="4" t="s">
        <v>551</v>
      </c>
      <c r="B210" s="4" t="s">
        <v>552</v>
      </c>
      <c r="C210" s="4" t="s">
        <v>553</v>
      </c>
    </row>
    <row r="211" spans="1:3" ht="15">
      <c r="A211" s="4" t="s">
        <v>554</v>
      </c>
      <c r="B211" s="4" t="s">
        <v>555</v>
      </c>
      <c r="C211" s="4" t="s">
        <v>556</v>
      </c>
    </row>
    <row r="212" spans="1:3" ht="15">
      <c r="A212" s="4" t="s">
        <v>557</v>
      </c>
      <c r="B212" s="4" t="s">
        <v>558</v>
      </c>
      <c r="C212" s="4" t="s">
        <v>559</v>
      </c>
    </row>
    <row r="213" spans="1:3" ht="15">
      <c r="A213" s="4" t="s">
        <v>560</v>
      </c>
      <c r="B213" s="4" t="s">
        <v>561</v>
      </c>
      <c r="C213" s="4" t="s">
        <v>561</v>
      </c>
    </row>
    <row r="214" spans="1:3" ht="15">
      <c r="A214" s="4" t="s">
        <v>562</v>
      </c>
      <c r="B214" s="4" t="s">
        <v>563</v>
      </c>
      <c r="C214" s="4" t="s">
        <v>564</v>
      </c>
    </row>
    <row r="215" spans="1:3" ht="15">
      <c r="A215" s="4" t="s">
        <v>565</v>
      </c>
      <c r="B215" s="4" t="s">
        <v>566</v>
      </c>
      <c r="C215" s="4" t="s">
        <v>567</v>
      </c>
    </row>
    <row r="216" spans="1:3" ht="15">
      <c r="A216" s="4" t="s">
        <v>568</v>
      </c>
      <c r="B216" s="4" t="s">
        <v>569</v>
      </c>
      <c r="C216" s="4" t="s">
        <v>569</v>
      </c>
    </row>
    <row r="217" spans="1:3" ht="15">
      <c r="A217" s="4" t="s">
        <v>570</v>
      </c>
      <c r="B217" s="4" t="s">
        <v>571</v>
      </c>
      <c r="C217" s="4" t="s">
        <v>572</v>
      </c>
    </row>
    <row r="218" spans="1:3" ht="15">
      <c r="A218" s="4" t="s">
        <v>573</v>
      </c>
      <c r="B218" s="4" t="s">
        <v>574</v>
      </c>
      <c r="C218" s="4" t="s">
        <v>575</v>
      </c>
    </row>
    <row r="219" spans="1:3" ht="15">
      <c r="A219" s="4" t="s">
        <v>576</v>
      </c>
      <c r="B219" s="4" t="s">
        <v>577</v>
      </c>
      <c r="C219" s="4" t="s">
        <v>578</v>
      </c>
    </row>
    <row r="220" spans="1:3" ht="15">
      <c r="A220" s="4" t="s">
        <v>579</v>
      </c>
      <c r="B220" s="4" t="s">
        <v>580</v>
      </c>
      <c r="C220" s="4" t="s">
        <v>581</v>
      </c>
    </row>
    <row r="221" spans="1:3" ht="15">
      <c r="A221" s="4" t="s">
        <v>582</v>
      </c>
      <c r="B221" s="4" t="s">
        <v>583</v>
      </c>
      <c r="C221" s="4" t="s">
        <v>583</v>
      </c>
    </row>
    <row r="222" spans="1:3" ht="15">
      <c r="A222" s="4" t="s">
        <v>584</v>
      </c>
      <c r="B222" s="4" t="s">
        <v>585</v>
      </c>
      <c r="C222" s="4" t="s">
        <v>586</v>
      </c>
    </row>
    <row r="223" spans="1:3" ht="15">
      <c r="A223" s="4" t="s">
        <v>587</v>
      </c>
      <c r="B223" s="4" t="s">
        <v>588</v>
      </c>
      <c r="C223" s="4" t="s">
        <v>588</v>
      </c>
    </row>
    <row r="224" spans="1:3" ht="15">
      <c r="A224" s="4" t="s">
        <v>589</v>
      </c>
      <c r="B224" s="4" t="s">
        <v>590</v>
      </c>
      <c r="C224" s="4" t="s">
        <v>591</v>
      </c>
    </row>
    <row r="225" spans="1:3" ht="15">
      <c r="A225" s="4" t="s">
        <v>592</v>
      </c>
      <c r="B225" s="4" t="s">
        <v>593</v>
      </c>
      <c r="C225" s="4" t="s">
        <v>594</v>
      </c>
    </row>
    <row r="226" spans="1:3" ht="15">
      <c r="A226" s="4" t="s">
        <v>595</v>
      </c>
      <c r="B226" s="4" t="s">
        <v>596</v>
      </c>
      <c r="C226" s="4" t="s">
        <v>596</v>
      </c>
    </row>
    <row r="227" spans="1:3" ht="15">
      <c r="A227" s="4" t="s">
        <v>597</v>
      </c>
      <c r="B227" s="4" t="s">
        <v>598</v>
      </c>
      <c r="C227" s="4" t="s">
        <v>598</v>
      </c>
    </row>
    <row r="228" spans="1:3" ht="15">
      <c r="A228" s="4" t="s">
        <v>599</v>
      </c>
      <c r="B228" s="4" t="s">
        <v>600</v>
      </c>
      <c r="C228" s="4" t="s">
        <v>601</v>
      </c>
    </row>
    <row r="229" spans="1:3" ht="15">
      <c r="A229" s="4" t="s">
        <v>602</v>
      </c>
      <c r="B229" s="4" t="s">
        <v>603</v>
      </c>
      <c r="C229" s="4" t="s">
        <v>604</v>
      </c>
    </row>
    <row r="230" spans="1:3" ht="15">
      <c r="A230" s="4" t="s">
        <v>605</v>
      </c>
      <c r="B230" s="4" t="s">
        <v>606</v>
      </c>
      <c r="C230" s="4" t="s">
        <v>606</v>
      </c>
    </row>
    <row r="231" spans="1:3" ht="15">
      <c r="A231" s="4" t="s">
        <v>607</v>
      </c>
      <c r="B231" s="4" t="s">
        <v>608</v>
      </c>
      <c r="C231" s="4" t="s">
        <v>609</v>
      </c>
    </row>
    <row r="232" spans="1:3" ht="15">
      <c r="A232" s="4" t="s">
        <v>610</v>
      </c>
      <c r="B232" s="4" t="s">
        <v>611</v>
      </c>
      <c r="C232" s="4" t="s">
        <v>612</v>
      </c>
    </row>
    <row r="233" spans="1:3" ht="15">
      <c r="A233" s="4" t="s">
        <v>613</v>
      </c>
      <c r="B233" s="4" t="s">
        <v>614</v>
      </c>
      <c r="C233" s="4" t="s">
        <v>614</v>
      </c>
    </row>
    <row r="234" spans="1:3" ht="15">
      <c r="A234" s="4" t="s">
        <v>615</v>
      </c>
      <c r="B234" s="4" t="s">
        <v>616</v>
      </c>
      <c r="C234" s="4" t="s">
        <v>617</v>
      </c>
    </row>
    <row r="235" spans="1:3" ht="15">
      <c r="A235" s="4" t="s">
        <v>618</v>
      </c>
      <c r="B235" s="4" t="s">
        <v>619</v>
      </c>
      <c r="C235" s="4" t="s">
        <v>620</v>
      </c>
    </row>
    <row r="236" spans="1:3" ht="15">
      <c r="A236" s="4" t="s">
        <v>621</v>
      </c>
      <c r="B236" s="4" t="s">
        <v>622</v>
      </c>
      <c r="C236" s="4" t="s">
        <v>623</v>
      </c>
    </row>
    <row r="237" spans="1:3" ht="15">
      <c r="A237" s="4" t="s">
        <v>624</v>
      </c>
      <c r="B237" s="4" t="s">
        <v>625</v>
      </c>
      <c r="C237" s="4" t="s">
        <v>626</v>
      </c>
    </row>
    <row r="238" spans="1:3" ht="30">
      <c r="A238" s="4" t="s">
        <v>627</v>
      </c>
      <c r="B238" s="4" t="s">
        <v>628</v>
      </c>
      <c r="C238" s="4" t="s">
        <v>629</v>
      </c>
    </row>
    <row r="239" spans="1:3" ht="15">
      <c r="A239" s="4" t="s">
        <v>630</v>
      </c>
      <c r="B239" s="4" t="s">
        <v>631</v>
      </c>
      <c r="C239" s="4" t="s">
        <v>632</v>
      </c>
    </row>
    <row r="240" spans="1:3" ht="15">
      <c r="A240" s="4" t="s">
        <v>633</v>
      </c>
      <c r="B240" s="4" t="s">
        <v>634</v>
      </c>
      <c r="C240" s="4" t="s">
        <v>634</v>
      </c>
    </row>
    <row r="241" spans="1:3" ht="15">
      <c r="A241" s="4" t="s">
        <v>635</v>
      </c>
      <c r="B241" s="4" t="s">
        <v>636</v>
      </c>
      <c r="C241" s="4" t="s">
        <v>637</v>
      </c>
    </row>
    <row r="242" spans="1:3" ht="15">
      <c r="A242" s="4" t="s">
        <v>638</v>
      </c>
      <c r="B242" s="4" t="s">
        <v>639</v>
      </c>
      <c r="C242" s="4" t="s">
        <v>640</v>
      </c>
    </row>
    <row r="243" spans="1:3" ht="15">
      <c r="A243" s="4" t="s">
        <v>641</v>
      </c>
      <c r="B243" s="4" t="s">
        <v>642</v>
      </c>
      <c r="C243" s="4" t="s">
        <v>643</v>
      </c>
    </row>
    <row r="244" spans="1:3" ht="30">
      <c r="A244" s="4" t="s">
        <v>644</v>
      </c>
      <c r="B244" s="4" t="s">
        <v>645</v>
      </c>
      <c r="C244" s="4" t="s">
        <v>646</v>
      </c>
    </row>
    <row r="245" spans="1:3" ht="15">
      <c r="A245" s="4" t="s">
        <v>647</v>
      </c>
      <c r="B245" s="4" t="s">
        <v>648</v>
      </c>
      <c r="C245" s="4" t="s">
        <v>649</v>
      </c>
    </row>
    <row r="246" spans="1:3" ht="15">
      <c r="A246" s="4" t="s">
        <v>650</v>
      </c>
      <c r="B246" s="4" t="s">
        <v>651</v>
      </c>
      <c r="C246" s="4" t="s">
        <v>652</v>
      </c>
    </row>
    <row r="247" spans="1:3" ht="15">
      <c r="A247" s="4" t="s">
        <v>653</v>
      </c>
      <c r="B247" s="4" t="s">
        <v>654</v>
      </c>
      <c r="C247" s="4" t="s">
        <v>655</v>
      </c>
    </row>
    <row r="248" spans="1:3" ht="15">
      <c r="A248" s="4" t="s">
        <v>656</v>
      </c>
      <c r="B248" s="4" t="s">
        <v>657</v>
      </c>
      <c r="C248" s="4" t="s">
        <v>657</v>
      </c>
    </row>
    <row r="249" spans="1:3" ht="15">
      <c r="A249" s="4" t="s">
        <v>658</v>
      </c>
      <c r="B249" s="4" t="s">
        <v>659</v>
      </c>
      <c r="C249" s="4" t="s">
        <v>660</v>
      </c>
    </row>
    <row r="250" spans="1:3" ht="15">
      <c r="A250" s="4" t="s">
        <v>661</v>
      </c>
      <c r="B250" s="4" t="s">
        <v>662</v>
      </c>
      <c r="C250" s="4" t="s">
        <v>662</v>
      </c>
    </row>
    <row r="251" spans="1:3" ht="15">
      <c r="A251" s="4" t="s">
        <v>663</v>
      </c>
      <c r="B251" s="4" t="s">
        <v>664</v>
      </c>
      <c r="C251" s="4" t="s">
        <v>664</v>
      </c>
    </row>
    <row r="252" spans="1:3" ht="15">
      <c r="A252" s="4" t="s">
        <v>665</v>
      </c>
      <c r="B252" s="4" t="s">
        <v>666</v>
      </c>
      <c r="C252" s="4" t="s">
        <v>666</v>
      </c>
    </row>
    <row r="253" spans="1:3" ht="15">
      <c r="A253" s="4" t="s">
        <v>667</v>
      </c>
      <c r="B253" s="4" t="s">
        <v>668</v>
      </c>
      <c r="C253" s="4" t="s">
        <v>669</v>
      </c>
    </row>
    <row r="254" spans="1:3" ht="15">
      <c r="A254" s="4" t="s">
        <v>670</v>
      </c>
      <c r="B254" s="4" t="s">
        <v>671</v>
      </c>
      <c r="C254" s="4" t="s">
        <v>671</v>
      </c>
    </row>
    <row r="255" spans="1:3" ht="15">
      <c r="A255" s="4" t="s">
        <v>672</v>
      </c>
      <c r="B255" s="4" t="s">
        <v>673</v>
      </c>
      <c r="C255" s="4" t="s">
        <v>673</v>
      </c>
    </row>
  </sheetData>
  <sheetProtection/>
  <mergeCells count="3">
    <mergeCell ref="A2:C2"/>
    <mergeCell ref="A5:A6"/>
    <mergeCell ref="B5:C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4.421875" style="0" customWidth="1"/>
    <col min="2" max="2" width="66.421875" style="0" customWidth="1"/>
  </cols>
  <sheetData>
    <row r="2" spans="1:4" ht="18.75">
      <c r="A2" s="106" t="s">
        <v>696</v>
      </c>
      <c r="B2" s="106"/>
      <c r="C2" s="6"/>
      <c r="D2" s="6"/>
    </row>
    <row r="4" spans="1:2" ht="15">
      <c r="A4" s="5" t="s">
        <v>674</v>
      </c>
      <c r="B4" s="5" t="s">
        <v>675</v>
      </c>
    </row>
    <row r="5" spans="1:2" ht="15">
      <c r="A5" s="5" t="s">
        <v>676</v>
      </c>
      <c r="B5" s="5" t="s">
        <v>677</v>
      </c>
    </row>
    <row r="6" spans="1:2" ht="15">
      <c r="A6" s="5" t="s">
        <v>678</v>
      </c>
      <c r="B6" s="5" t="s">
        <v>679</v>
      </c>
    </row>
    <row r="7" spans="1:2" ht="15">
      <c r="A7" s="5" t="s">
        <v>680</v>
      </c>
      <c r="B7" s="5" t="s">
        <v>681</v>
      </c>
    </row>
    <row r="8" spans="1:2" ht="15">
      <c r="A8" s="5" t="s">
        <v>682</v>
      </c>
      <c r="B8" s="5" t="s">
        <v>683</v>
      </c>
    </row>
    <row r="9" spans="1:2" ht="15">
      <c r="A9" s="5" t="s">
        <v>684</v>
      </c>
      <c r="B9" s="5" t="s">
        <v>685</v>
      </c>
    </row>
    <row r="10" spans="1:2" ht="15">
      <c r="A10" s="5" t="s">
        <v>686</v>
      </c>
      <c r="B10" s="5" t="s">
        <v>687</v>
      </c>
    </row>
    <row r="11" spans="1:2" ht="15">
      <c r="A11" s="5" t="s">
        <v>688</v>
      </c>
      <c r="B11" s="5" t="s">
        <v>689</v>
      </c>
    </row>
    <row r="12" spans="1:2" ht="15">
      <c r="A12" s="5" t="s">
        <v>690</v>
      </c>
      <c r="B12" s="5" t="s">
        <v>691</v>
      </c>
    </row>
    <row r="13" spans="1:2" ht="15">
      <c r="A13" s="5" t="s">
        <v>692</v>
      </c>
      <c r="B13" s="5" t="s">
        <v>693</v>
      </c>
    </row>
    <row r="14" spans="1:2" ht="15">
      <c r="A14" s="5" t="s">
        <v>694</v>
      </c>
      <c r="B14" s="5" t="s">
        <v>695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18.57421875" style="0" customWidth="1"/>
  </cols>
  <sheetData>
    <row r="2" ht="15">
      <c r="B2" t="s">
        <v>882</v>
      </c>
    </row>
    <row r="3" ht="15">
      <c r="B3" t="s">
        <v>883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palyutin</dc:creator>
  <cp:keywords/>
  <dc:description/>
  <cp:lastModifiedBy>Алия К Ерденова</cp:lastModifiedBy>
  <cp:lastPrinted>2018-11-09T05:36:44Z</cp:lastPrinted>
  <dcterms:created xsi:type="dcterms:W3CDTF">2012-09-14T10:00:02Z</dcterms:created>
  <dcterms:modified xsi:type="dcterms:W3CDTF">2018-11-09T05:36:46Z</dcterms:modified>
  <cp:category/>
  <cp:version/>
  <cp:contentType/>
  <cp:contentStatus/>
</cp:coreProperties>
</file>