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27510" windowHeight="6495" activeTab="0"/>
  </bookViews>
  <sheets>
    <sheet name="лист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<sst xmlns="http://schemas.openxmlformats.org/spreadsheetml/2006/main" count="7551" uniqueCount="2262">
  <si>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</si>
  <si>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</si>
  <si>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</si>
  <si>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</si>
  <si>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</si>
  <si>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</si>
  <si>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</si>
  <si>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</si>
  <si>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</si>
  <si>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</si>
  <si>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</si>
  <si>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</si>
  <si>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</si>
  <si>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</si>
  <si>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</si>
  <si>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</si>
  <si>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</si>
  <si>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</si>
  <si>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</si>
  <si>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</si>
  <si>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</si>
  <si>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</si>
  <si>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</si>
  <si>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</si>
  <si>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</si>
  <si>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</si>
  <si>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</si>
  <si>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</si>
  <si>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</si>
  <si>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</si>
  <si>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</si>
  <si>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</si>
  <si>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</si>
  <si>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</si>
  <si>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</si>
  <si>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</si>
  <si>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</si>
  <si>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</si>
  <si>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</si>
  <si>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</si>
  <si>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</si>
  <si>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</si>
  <si>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</si>
  <si>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</si>
  <si>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</si>
  <si>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</si>
  <si>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</si>
  <si>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</si>
  <si>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</si>
  <si>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</si>
  <si>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</si>
  <si>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</si>
  <si>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</si>
  <si>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</si>
  <si>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</si>
  <si>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</si>
  <si>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</si>
  <si>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</si>
  <si>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</si>
  <si>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</si>
  <si>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</si>
  <si>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</si>
  <si>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</si>
  <si>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</si>
  <si>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</si>
  <si>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</si>
  <si>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</si>
  <si>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</si>
  <si>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</si>
  <si>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</si>
  <si>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</si>
  <si>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</si>
  <si>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</si>
  <si>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</si>
  <si>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</si>
  <si>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</si>
  <si>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</si>
  <si>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</si>
  <si>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</si>
  <si>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</si>
  <si>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</si>
  <si>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</si>
  <si>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</si>
  <si>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</si>
  <si>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</si>
  <si>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</si>
  <si>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</si>
  <si>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</si>
  <si>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</si>
  <si>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</si>
  <si>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</si>
  <si>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</si>
  <si>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</si>
  <si>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</si>
  <si>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</si>
  <si>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</si>
  <si>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</si>
  <si>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</si>
  <si>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</si>
  <si>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</si>
  <si>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</si>
  <si>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</si>
  <si>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</si>
  <si>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</si>
  <si>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</si>
  <si>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</si>
  <si>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</si>
  <si>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</si>
  <si>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</si>
  <si>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</si>
  <si>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</si>
  <si>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</si>
  <si>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</si>
  <si>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</si>
  <si>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</si>
  <si>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</si>
  <si>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</si>
  <si>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</si>
  <si>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</si>
  <si>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</si>
  <si>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</si>
  <si>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</si>
  <si>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</si>
  <si>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</si>
  <si>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</si>
  <si>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</si>
  <si>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</si>
  <si>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</si>
  <si>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</si>
  <si>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</si>
  <si>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</si>
  <si>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</si>
  <si>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</si>
  <si>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</si>
  <si>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</si>
  <si>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</si>
  <si>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</si>
  <si>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</si>
  <si>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</si>
  <si>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</si>
  <si>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</si>
  <si>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</si>
  <si>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</si>
  <si>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</si>
  <si>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</si>
  <si>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</si>
  <si>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</si>
  <si>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</si>
  <si>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</si>
  <si>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</si>
  <si>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</si>
  <si>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</si>
  <si>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</si>
  <si>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</si>
  <si>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</si>
  <si>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</si>
  <si>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</si>
  <si>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</si>
  <si>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</si>
  <si>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</si>
  <si>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</si>
  <si>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</si>
  <si>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</si>
  <si>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</si>
  <si>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</si>
  <si>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</si>
  <si>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</si>
  <si>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</si>
  <si>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</si>
  <si>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</si>
  <si>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</si>
  <si>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</si>
  <si>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</si>
  <si>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</si>
  <si>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</si>
  <si>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</si>
  <si>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</si>
  <si>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</si>
  <si>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</si>
  <si>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</si>
  <si>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</si>
  <si>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</si>
  <si>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</si>
  <si>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</si>
  <si>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</si>
  <si>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</si>
  <si>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</si>
  <si>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</si>
  <si>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</si>
  <si>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</si>
  <si>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</si>
  <si>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</si>
  <si>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</si>
  <si>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</si>
  <si>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</si>
  <si>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</si>
  <si>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</si>
  <si>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</si>
  <si>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</si>
  <si>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</si>
  <si>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</si>
  <si>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</si>
  <si>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</si>
  <si>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</si>
  <si>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</si>
  <si>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</si>
  <si>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</si>
  <si>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</si>
  <si>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</si>
  <si>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</si>
  <si>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</si>
  <si>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</si>
  <si>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</si>
  <si>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</si>
  <si>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</si>
  <si>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</si>
  <si>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</si>
  <si>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</si>
  <si>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</si>
  <si>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</si>
  <si>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</si>
  <si>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</si>
  <si>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</si>
  <si>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</si>
  <si>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</si>
  <si>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</si>
  <si>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</si>
  <si>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</si>
  <si>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</si>
  <si>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</si>
  <si>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</si>
  <si>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</si>
  <si>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</si>
  <si>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</si>
  <si>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</si>
  <si>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</si>
  <si>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</si>
  <si>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</si>
  <si>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</si>
  <si>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</si>
  <si>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</si>
  <si>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</si>
  <si>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</si>
  <si>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</si>
  <si>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</si>
  <si>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</si>
  <si>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</si>
  <si>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</si>
  <si>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</si>
  <si>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</si>
  <si>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</si>
  <si>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</si>
  <si>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</si>
  <si>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</si>
  <si>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</si>
  <si>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</si>
  <si>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</si>
  <si>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</si>
  <si>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</si>
  <si>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</si>
  <si>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</si>
  <si>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</si>
  <si>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</si>
  <si>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</si>
  <si>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</si>
  <si>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</si>
  <si>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</si>
  <si>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</si>
  <si>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</si>
  <si>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</si>
  <si>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</si>
  <si>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</si>
  <si>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</si>
  <si>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</si>
  <si>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</si>
  <si>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</si>
  <si>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</si>
  <si>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</si>
  <si>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</si>
  <si>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</si>
  <si>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</si>
  <si>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</si>
  <si>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</si>
  <si>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</si>
  <si>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</si>
  <si>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</si>
  <si>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</si>
  <si>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</si>
  <si>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</si>
  <si>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</si>
  <si>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</si>
  <si>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</si>
  <si>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</si>
  <si>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</si>
  <si>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</si>
  <si>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</si>
  <si>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</si>
  <si>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</si>
  <si>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</si>
  <si>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</si>
  <si>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</si>
  <si>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</si>
  <si>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</si>
  <si>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</si>
  <si>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</si>
  <si>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</si>
  <si>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</si>
  <si>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</si>
  <si>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</si>
  <si>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</si>
  <si>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</si>
  <si>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</si>
  <si>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</si>
  <si>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</si>
  <si>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</si>
  <si>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</si>
  <si>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</si>
  <si>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</si>
  <si>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</si>
  <si>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</si>
  <si>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</si>
  <si>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</si>
  <si>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</si>
  <si>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</si>
  <si>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</si>
  <si>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</si>
  <si>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</si>
  <si>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</si>
  <si>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</si>
  <si>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</si>
  <si>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</si>
  <si>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</si>
  <si>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</si>
  <si>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</si>
  <si>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</si>
  <si>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</si>
  <si>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</si>
  <si>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</si>
  <si>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</si>
  <si>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</si>
  <si>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</si>
  <si>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</si>
  <si>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</si>
  <si>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</si>
  <si>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</si>
  <si>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</si>
  <si>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</si>
  <si>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</si>
  <si>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</si>
  <si>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</si>
  <si>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</si>
  <si>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</si>
  <si>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</si>
  <si>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</si>
  <si>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</si>
  <si>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</si>
  <si>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</si>
  <si>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</si>
  <si>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</si>
  <si>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</si>
  <si>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</si>
  <si>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</si>
  <si>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</si>
  <si>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</si>
  <si>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</si>
  <si>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</si>
  <si>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</si>
  <si>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</si>
  <si>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</si>
  <si>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</si>
  <si>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</si>
  <si>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</si>
  <si>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</si>
  <si>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</si>
  <si>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</si>
  <si>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</si>
  <si>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</si>
  <si>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</si>
  <si>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</si>
  <si>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</si>
  <si>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</si>
  <si>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</si>
  <si>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</si>
  <si>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</si>
  <si>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</si>
  <si>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</si>
  <si>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</si>
  <si>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</si>
  <si>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</si>
  <si>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</si>
  <si>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</si>
  <si>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</si>
  <si>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</si>
  <si>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</si>
  <si>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</si>
  <si>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</si>
  <si>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</si>
  <si>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</si>
  <si>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</si>
  <si>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</si>
  <si>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</si>
  <si>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</si>
  <si>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</si>
  <si>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</si>
  <si>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</si>
  <si>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</si>
  <si>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</si>
  <si>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</si>
  <si>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</si>
  <si>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</si>
  <si>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</si>
  <si>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</si>
  <si>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</si>
  <si>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</si>
  <si>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</si>
  <si>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</si>
  <si>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</si>
  <si>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</si>
  <si>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</si>
  <si>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</si>
  <si>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</si>
  <si>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</si>
  <si>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</si>
  <si>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</si>
  <si>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</si>
  <si>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</si>
  <si>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</si>
  <si>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</si>
  <si>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</si>
  <si>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</si>
  <si>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</si>
  <si>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</si>
  <si>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</si>
  <si>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</si>
  <si>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</si>
  <si>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</si>
  <si>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</si>
  <si>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</si>
  <si>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</si>
  <si>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</si>
  <si>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</si>
  <si>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</si>
  <si>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</si>
  <si>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</si>
  <si>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</si>
  <si>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</si>
  <si>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</si>
  <si>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</si>
  <si>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</si>
  <si>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</si>
  <si>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</si>
  <si>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</si>
  <si>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</si>
  <si>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</si>
  <si>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</si>
  <si>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</si>
  <si>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</si>
  <si>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</si>
  <si>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</si>
  <si>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</si>
  <si>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</si>
  <si>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</si>
  <si>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</si>
  <si>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</si>
  <si>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</si>
  <si>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</si>
  <si>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</si>
  <si>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</si>
  <si>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</si>
  <si>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</si>
  <si>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</si>
  <si>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</si>
  <si>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</si>
  <si>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</si>
  <si>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</si>
  <si>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</si>
  <si>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</si>
  <si>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</si>
  <si>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</si>
  <si>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</si>
  <si>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</si>
  <si>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</si>
  <si>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</si>
  <si>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</si>
  <si>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</si>
  <si>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</si>
  <si>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</si>
  <si>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</si>
  <si>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</si>
  <si>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</si>
  <si>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</si>
  <si>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</si>
  <si>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</si>
  <si>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</si>
  <si>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</si>
  <si>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</si>
  <si>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</si>
  <si>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</si>
  <si>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</si>
  <si>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</si>
  <si>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</si>
  <si>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</si>
  <si>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</si>
  <si>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</si>
  <si>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</si>
  <si>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</si>
  <si>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</si>
  <si>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</si>
  <si>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</si>
  <si>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</si>
  <si>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</si>
  <si>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</si>
  <si>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</si>
  <si>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</si>
  <si>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</si>
  <si>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</si>
  <si>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</si>
  <si>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</si>
  <si>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</si>
  <si>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</si>
  <si>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</si>
  <si>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</si>
  <si>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</si>
  <si>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</si>
  <si>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</si>
  <si>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</si>
  <si>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</si>
  <si>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</si>
  <si>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</si>
  <si>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</si>
  <si>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</si>
  <si>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</si>
  <si>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</si>
  <si>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</si>
  <si>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</si>
  <si>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</si>
  <si>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</si>
  <si>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</si>
  <si>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</si>
  <si>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</si>
  <si>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</si>
  <si>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</si>
  <si>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</si>
  <si>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</si>
  <si>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</si>
  <si>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</si>
  <si>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</si>
  <si>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</si>
  <si>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</si>
  <si>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</si>
  <si>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</si>
  <si>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</si>
  <si>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</si>
  <si>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</si>
  <si>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</si>
  <si>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</si>
  <si>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</si>
  <si>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</si>
  <si>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</si>
  <si>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</si>
  <si>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</si>
  <si>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</si>
  <si>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</si>
  <si>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</si>
  <si>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</si>
  <si>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</si>
  <si>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</si>
  <si>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</si>
  <si>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</si>
  <si>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</si>
  <si>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</si>
  <si>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</si>
  <si>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</si>
  <si>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</si>
  <si>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</si>
  <si>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</si>
  <si>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</si>
  <si>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</si>
  <si>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</si>
  <si>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</si>
  <si>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</si>
  <si>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</si>
  <si>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</si>
  <si>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</si>
  <si>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</si>
  <si>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</si>
  <si>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</si>
  <si>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</si>
  <si>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</si>
  <si>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</si>
  <si>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</si>
  <si>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</si>
  <si>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</si>
  <si>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</si>
  <si>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</si>
  <si>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</si>
  <si>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</si>
  <si>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</si>
  <si>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</si>
  <si>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</si>
  <si>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</si>
  <si>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</si>
  <si>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</si>
  <si>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</si>
  <si>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</si>
  <si>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</si>
  <si>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</si>
  <si>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</si>
  <si>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</si>
  <si>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</si>
  <si>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</si>
  <si>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</si>
  <si>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</si>
  <si>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</si>
  <si>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</si>
  <si>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</si>
  <si>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</si>
  <si>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</si>
  <si>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</si>
  <si>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</si>
  <si>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</si>
  <si>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</si>
  <si>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</si>
  <si>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</si>
  <si>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</si>
  <si>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</si>
  <si>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</si>
  <si>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</si>
  <si>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</si>
  <si>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</si>
  <si>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</si>
  <si>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</si>
  <si>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</si>
  <si>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</si>
  <si>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</si>
  <si>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</si>
  <si>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</si>
  <si>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</si>
  <si>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</si>
  <si>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</si>
  <si>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</si>
  <si>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</si>
  <si>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</si>
  <si>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</si>
  <si>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</si>
  <si>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</si>
  <si>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</si>
  <si>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</si>
  <si>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</si>
  <si>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</si>
  <si>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</si>
  <si>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</si>
  <si>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</si>
  <si>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</si>
  <si>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</si>
  <si>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</si>
  <si>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</si>
  <si>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</si>
  <si>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</si>
  <si>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</si>
  <si>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</si>
  <si>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</si>
  <si>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</si>
  <si>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</si>
  <si>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</si>
  <si>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</si>
  <si>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</si>
  <si>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</si>
  <si>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</si>
  <si>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</si>
  <si>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</si>
  <si>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</si>
  <si>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</si>
  <si>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</si>
  <si>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</si>
  <si>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</si>
  <si>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</si>
  <si>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</si>
  <si>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</si>
  <si>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</si>
  <si>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</si>
  <si>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</si>
  <si>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</si>
  <si>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</si>
  <si>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</si>
  <si>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</si>
  <si>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</si>
  <si>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</si>
  <si>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</si>
  <si>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</si>
  <si>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</si>
  <si>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</si>
  <si>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</si>
  <si>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</si>
  <si>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</si>
  <si>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</si>
  <si>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</si>
  <si>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</si>
  <si>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</si>
  <si>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</si>
  <si>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</si>
  <si>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</si>
  <si>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</si>
  <si>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</si>
  <si>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</si>
  <si>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</si>
  <si>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</si>
  <si>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</si>
  <si>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</si>
  <si>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</si>
  <si>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</si>
  <si>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</si>
  <si>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</si>
  <si>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</si>
  <si>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</si>
  <si>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</si>
  <si>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</si>
  <si>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</si>
  <si>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</si>
  <si>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</si>
  <si>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</si>
  <si>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</si>
  <si>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</si>
  <si>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</si>
  <si>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</si>
  <si>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</si>
  <si>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</si>
  <si>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</si>
  <si>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</si>
  <si>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</si>
  <si>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</si>
  <si>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</si>
  <si>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</si>
  <si>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</si>
  <si>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</si>
  <si>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</si>
  <si>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</si>
  <si>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</si>
  <si>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</si>
  <si>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</si>
  <si>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</si>
  <si>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</si>
  <si>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</si>
  <si>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</si>
  <si>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</si>
  <si>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</si>
  <si>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</si>
  <si>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</si>
  <si>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</si>
  <si>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</si>
  <si>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</si>
  <si>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</si>
  <si>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</si>
  <si>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</si>
  <si>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</si>
  <si>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</si>
  <si>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</si>
  <si>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</si>
  <si>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</si>
  <si>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</si>
  <si>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</si>
  <si>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</si>
  <si>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</si>
  <si>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</si>
  <si>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</si>
  <si>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</si>
  <si>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</si>
  <si>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</si>
  <si>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</si>
  <si>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</si>
  <si>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</si>
  <si>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</si>
  <si>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</si>
  <si>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</si>
  <si>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</si>
  <si>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</si>
  <si>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</si>
  <si>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</si>
  <si>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</si>
  <si>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</si>
  <si>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</si>
  <si>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</si>
  <si>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</si>
  <si>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</si>
  <si>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</si>
  <si>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</si>
  <si>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</si>
  <si>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</si>
  <si>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</si>
  <si>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</si>
  <si>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</si>
  <si>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</si>
  <si>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</si>
  <si>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</si>
  <si>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</si>
  <si>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</si>
  <si>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</si>
  <si>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</si>
  <si>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</si>
  <si>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</si>
  <si>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</si>
  <si>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</si>
  <si>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</si>
  <si>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</si>
  <si>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</si>
  <si>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</si>
  <si>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</si>
  <si>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</si>
  <si>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</si>
  <si>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</si>
  <si>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</si>
  <si>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</si>
  <si>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</si>
  <si>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</si>
  <si>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</si>
  <si>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</si>
  <si>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</si>
  <si>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</si>
  <si>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</si>
  <si>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</si>
  <si>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</si>
  <si>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</si>
  <si>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</si>
  <si>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</si>
  <si>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</si>
  <si>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</si>
  <si>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</si>
  <si>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</si>
  <si>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</si>
  <si>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</si>
  <si>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</si>
  <si>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</si>
  <si>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</si>
  <si>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</si>
  <si>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</si>
  <si>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</si>
  <si>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</si>
  <si>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</si>
  <si>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</si>
  <si>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</si>
  <si>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</si>
  <si>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</si>
  <si>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</si>
  <si>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</si>
  <si>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</si>
  <si>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</si>
  <si>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</si>
  <si>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</si>
  <si>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</si>
  <si>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</si>
  <si>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</si>
  <si>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</si>
  <si>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</si>
  <si>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</si>
  <si>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</si>
  <si>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</si>
  <si>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</si>
  <si>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</si>
  <si>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</si>
  <si>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</si>
  <si>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</si>
  <si>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</si>
  <si>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</si>
  <si>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</si>
  <si>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</si>
  <si>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</si>
  <si>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</si>
  <si>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</si>
  <si>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</si>
  <si>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</si>
  <si>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</si>
  <si>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</si>
  <si>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</si>
  <si>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</si>
  <si>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</si>
  <si>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</si>
  <si>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</si>
  <si>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</si>
  <si>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</si>
  <si>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</si>
  <si>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</si>
  <si>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</si>
  <si>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</si>
  <si>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</si>
  <si>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</si>
  <si>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</si>
  <si>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</si>
  <si>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</si>
  <si>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</si>
  <si>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</si>
  <si>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</si>
  <si>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</si>
  <si>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</si>
  <si>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</si>
  <si>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</si>
  <si>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</si>
  <si>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</si>
  <si>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</si>
  <si>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</si>
  <si>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</si>
  <si>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</si>
  <si>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</si>
  <si>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</si>
  <si>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</si>
  <si>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</si>
  <si>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</si>
  <si>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</si>
  <si>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</si>
  <si>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</si>
  <si>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</si>
  <si>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</si>
  <si>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</si>
  <si>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</si>
  <si>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</si>
  <si>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</si>
  <si>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</si>
  <si>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</si>
  <si>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</si>
  <si>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</si>
  <si>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</si>
  <si>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</si>
  <si>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</si>
  <si>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</si>
  <si>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</si>
  <si>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</si>
  <si>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</si>
  <si>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</si>
  <si>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</si>
  <si>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</si>
  <si>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</si>
  <si>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</si>
  <si>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</si>
  <si>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</si>
  <si>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</si>
  <si>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</si>
  <si>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</si>
  <si>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</si>
  <si>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</si>
  <si>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</si>
  <si>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</si>
  <si>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</si>
  <si>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</si>
  <si>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</si>
  <si>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</si>
  <si>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</si>
  <si>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</si>
  <si>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</si>
  <si>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</si>
  <si>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</si>
  <si>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</si>
  <si>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</si>
  <si>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</si>
  <si>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</si>
  <si>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</si>
  <si>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</si>
  <si>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</si>
  <si>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</si>
  <si>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</si>
  <si>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</si>
  <si>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</si>
  <si>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</si>
  <si>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</si>
  <si>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</si>
  <si>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</si>
  <si>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</si>
  <si>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</si>
  <si>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</si>
  <si>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</si>
  <si>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</si>
  <si>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</si>
  <si>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</si>
  <si>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</si>
  <si>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</si>
  <si>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</si>
  <si>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</si>
  <si>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</si>
  <si>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</si>
  <si>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</si>
  <si>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</si>
  <si>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</si>
  <si>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</si>
  <si>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</si>
  <si>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</si>
  <si>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</si>
  <si>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</si>
  <si>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</si>
  <si>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</si>
  <si>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</si>
  <si>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</si>
  <si>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</si>
  <si>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</si>
  <si>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</si>
  <si>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</si>
  <si>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</si>
  <si>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</si>
  <si>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</si>
  <si>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</si>
  <si>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</si>
  <si>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</si>
  <si>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</si>
  <si>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</si>
  <si>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</si>
  <si>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</si>
  <si>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</si>
  <si>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</si>
  <si>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</si>
  <si>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</si>
  <si>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</si>
  <si>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</si>
  <si>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</si>
  <si>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</si>
  <si>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</si>
  <si>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</si>
  <si>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</si>
  <si>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</si>
  <si>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</si>
  <si>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</si>
  <si>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</si>
  <si>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</si>
  <si>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</si>
  <si>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</si>
  <si>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</si>
  <si>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</si>
  <si>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</si>
  <si>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</si>
  <si>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</si>
  <si>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</si>
  <si>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</si>
  <si>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</si>
  <si>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</si>
  <si>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</si>
  <si>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</si>
  <si>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</si>
  <si>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</si>
  <si>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</si>
  <si>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</si>
  <si>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</si>
  <si>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</si>
  <si>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</si>
  <si>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</si>
  <si>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</si>
  <si>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</si>
  <si>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</si>
  <si>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</si>
  <si>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</si>
  <si>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</si>
  <si>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</si>
  <si>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</si>
  <si>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</si>
  <si>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</si>
  <si>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</si>
  <si>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</si>
  <si>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</si>
  <si>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</si>
  <si>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</si>
  <si>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</si>
  <si>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</si>
  <si>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</si>
  <si>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</si>
  <si>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</si>
  <si>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</si>
  <si>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</si>
  <si>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</si>
  <si>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</si>
  <si>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</si>
  <si>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</si>
  <si>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</si>
  <si>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</si>
  <si>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</si>
  <si>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</si>
  <si>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</si>
  <si>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</si>
  <si>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</si>
  <si>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</si>
  <si>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</si>
  <si>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</si>
  <si>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</si>
  <si>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</si>
  <si>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</si>
  <si>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</si>
  <si>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</si>
  <si>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</si>
  <si>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</si>
  <si>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</si>
  <si>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</si>
  <si>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</si>
  <si>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</si>
  <si>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</si>
  <si>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</si>
  <si>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</si>
  <si>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</si>
  <si>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</si>
  <si>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</si>
  <si>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</si>
  <si>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</si>
  <si>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</si>
  <si>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</si>
  <si>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</si>
  <si>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</si>
  <si>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</si>
  <si>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</si>
  <si>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</si>
  <si>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</si>
  <si>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</si>
  <si>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</si>
  <si>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</si>
  <si>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</si>
  <si>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</si>
  <si>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</si>
  <si>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</si>
  <si>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</si>
  <si>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</si>
  <si>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</si>
  <si>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</si>
  <si>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</si>
  <si>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</si>
  <si>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</si>
  <si>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</si>
  <si>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</si>
  <si>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</si>
  <si>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</si>
  <si>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</si>
  <si>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</si>
  <si>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</si>
  <si>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</si>
  <si>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</si>
  <si>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</si>
  <si>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</si>
  <si>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</si>
  <si>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</si>
  <si>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</si>
  <si>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</si>
  <si>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</si>
  <si>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</si>
  <si>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</si>
  <si>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</si>
  <si>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</si>
  <si>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</si>
  <si>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</si>
  <si>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</si>
  <si>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</si>
  <si>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</si>
  <si>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</si>
  <si>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</si>
  <si>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</si>
  <si>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</si>
  <si>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</si>
  <si>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</si>
  <si>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</si>
  <si>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</si>
  <si>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</si>
  <si>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</si>
  <si>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</si>
  <si>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</si>
  <si>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</si>
  <si>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</si>
  <si>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</si>
  <si>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</si>
  <si>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</si>
  <si>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</si>
  <si>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</si>
  <si>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</si>
  <si>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</si>
  <si>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</si>
  <si>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</si>
  <si>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</si>
  <si>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</si>
  <si>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</si>
  <si>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</si>
  <si>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</si>
  <si>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</si>
  <si>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</si>
  <si>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</si>
  <si>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</si>
  <si>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</si>
  <si>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</si>
  <si>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</si>
  <si>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</si>
  <si>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</si>
  <si>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</si>
  <si>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</si>
  <si>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</si>
  <si>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</si>
  <si>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</si>
  <si>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</si>
  <si>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</si>
  <si>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</si>
  <si>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</si>
  <si>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</si>
  <si>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</si>
  <si>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</si>
  <si>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</si>
  <si>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</si>
  <si>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</si>
  <si>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</si>
  <si>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</si>
  <si>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</si>
  <si>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</si>
  <si>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</si>
  <si>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</si>
  <si>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</si>
  <si>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</si>
  <si>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</si>
  <si>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</si>
  <si>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</si>
  <si>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</si>
  <si>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</si>
  <si>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</si>
  <si>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</si>
  <si>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</si>
  <si>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</si>
  <si>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</si>
  <si>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</si>
  <si>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</si>
  <si>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</si>
  <si>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</si>
  <si>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</si>
  <si>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</si>
  <si>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</si>
  <si>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</si>
  <si>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</si>
  <si>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</si>
  <si>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</si>
  <si>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</si>
  <si>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</si>
  <si>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</si>
  <si>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</si>
  <si>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</si>
  <si>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</si>
  <si>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</si>
  <si>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</si>
  <si>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</si>
  <si>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</si>
  <si>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</si>
  <si>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</si>
  <si>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</si>
  <si>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</si>
  <si>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</si>
  <si>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</si>
  <si>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</si>
  <si>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</si>
  <si>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</si>
  <si>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</si>
  <si>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</si>
  <si>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</si>
  <si>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</si>
  <si>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</si>
  <si>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</si>
  <si>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</si>
  <si>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</si>
  <si>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</si>
  <si>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</si>
  <si>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</si>
  <si>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</si>
  <si>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</si>
  <si>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</si>
  <si>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</si>
  <si>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</si>
  <si>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</si>
  <si>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</si>
  <si>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</si>
  <si>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</si>
  <si>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</si>
  <si>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</si>
  <si>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</si>
  <si>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</si>
  <si>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</si>
  <si>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</si>
  <si>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</si>
  <si>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</si>
  <si>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</si>
  <si>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</si>
  <si>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</si>
  <si>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</si>
  <si>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</si>
  <si>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</si>
  <si>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</si>
  <si>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</si>
  <si>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</si>
  <si>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</si>
  <si>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</si>
  <si>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</si>
  <si>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</si>
  <si>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</si>
  <si>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</si>
  <si>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</si>
  <si>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</si>
  <si>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</si>
  <si>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</si>
  <si>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</si>
  <si>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</si>
  <si>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</si>
  <si>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</si>
  <si>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</si>
  <si>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</si>
  <si>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</si>
  <si>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</si>
  <si>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</si>
  <si>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</si>
  <si>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</si>
  <si>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</si>
  <si>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</si>
  <si>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</si>
  <si>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</si>
  <si>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</si>
  <si>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</si>
  <si>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</si>
  <si>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</si>
  <si>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</si>
  <si>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</si>
  <si>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</si>
  <si>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</si>
  <si>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</si>
  <si>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</si>
  <si>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</si>
  <si>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</si>
  <si>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</si>
  <si>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</si>
  <si>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</si>
  <si>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</si>
  <si>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</si>
  <si>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</si>
  <si>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</si>
  <si>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</si>
  <si>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</si>
  <si>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</si>
  <si>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</si>
  <si>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</si>
  <si>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</si>
  <si>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</si>
  <si>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</si>
  <si>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</si>
  <si>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</si>
  <si>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</si>
  <si>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</si>
  <si>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</si>
  <si>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</si>
  <si>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</si>
  <si>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</si>
  <si>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</si>
  <si>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</si>
  <si>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</si>
  <si>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</si>
  <si>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</si>
  <si>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</si>
  <si>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</si>
  <si>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</si>
  <si>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</si>
  <si>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</si>
  <si>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</si>
  <si>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</si>
  <si>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</si>
  <si>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</si>
  <si>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</si>
  <si>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</si>
  <si>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</si>
  <si>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</si>
  <si>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</si>
  <si>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</si>
  <si>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</si>
  <si>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</si>
  <si>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</si>
  <si>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</si>
  <si>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</si>
  <si>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</si>
  <si>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</si>
  <si>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</si>
  <si>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</si>
  <si>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</si>
  <si>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</si>
  <si>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</si>
  <si>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</si>
  <si>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</si>
  <si>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</si>
  <si>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</si>
  <si>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</si>
  <si>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</si>
  <si>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</si>
  <si>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</si>
  <si>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</si>
  <si>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</si>
  <si>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</si>
  <si>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</si>
  <si>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</si>
  <si>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</si>
  <si>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</si>
  <si>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</si>
  <si>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</si>
  <si>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</si>
  <si>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</si>
  <si>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</si>
  <si>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</si>
  <si>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</si>
  <si>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</si>
  <si>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</si>
  <si>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</si>
  <si>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</si>
  <si>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</si>
  <si>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</si>
  <si>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</si>
  <si>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</si>
  <si>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</si>
  <si>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</si>
  <si>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</si>
  <si>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</si>
  <si>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</si>
  <si>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</si>
  <si>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</si>
  <si>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</si>
  <si>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</si>
  <si>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</si>
  <si>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</si>
  <si>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</si>
  <si>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</si>
  <si>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</si>
  <si>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</si>
  <si>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</si>
  <si>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</si>
  <si>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</si>
  <si>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</si>
  <si>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</si>
  <si>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</si>
  <si>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</si>
  <si>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</si>
  <si>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</si>
  <si>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</si>
  <si>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</si>
  <si>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</si>
  <si>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</si>
  <si>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</si>
  <si>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</si>
  <si>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</si>
  <si>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</si>
  <si>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</si>
  <si>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</si>
  <si>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</si>
  <si>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</si>
  <si>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</si>
  <si>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</si>
  <si>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</si>
  <si>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</si>
  <si>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</si>
  <si>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</si>
  <si>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</si>
  <si>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</si>
  <si>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</si>
  <si>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</si>
  <si>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</si>
  <si>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</si>
  <si>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</si>
  <si>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</si>
  <si>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</si>
  <si>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</si>
  <si>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</si>
  <si>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</si>
  <si>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</si>
  <si>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</si>
  <si>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</si>
  <si>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</si>
  <si>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</si>
  <si>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</si>
  <si>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</si>
  <si>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</si>
  <si>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</si>
  <si>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</si>
  <si>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</si>
  <si>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</si>
  <si>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</si>
  <si>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</si>
  <si>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</si>
  <si>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</si>
  <si>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</si>
  <si>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</si>
  <si>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</si>
  <si>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</si>
  <si>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</si>
  <si>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</si>
  <si>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</si>
  <si>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</si>
  <si>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</si>
  <si>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</si>
  <si>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</si>
  <si>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</si>
  <si>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</si>
  <si>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</si>
  <si>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</si>
  <si>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</si>
  <si>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</si>
  <si>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</si>
  <si>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</si>
  <si>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</si>
  <si>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</si>
  <si>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</si>
  <si>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</si>
  <si>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</si>
  <si>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</si>
  <si>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</si>
  <si>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</si>
  <si>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</si>
  <si>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</si>
  <si>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</si>
  <si>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</si>
  <si>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</si>
  <si>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</si>
  <si>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</si>
  <si>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</si>
  <si>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</si>
  <si>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</si>
  <si>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</si>
  <si>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</si>
  <si>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</si>
  <si>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</si>
  <si>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</si>
  <si>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</si>
  <si>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</si>
  <si>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</si>
  <si>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</si>
  <si>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</si>
  <si>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</si>
  <si>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</si>
  <si>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</si>
  <si>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</si>
  <si>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</si>
  <si>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</si>
  <si>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</si>
  <si>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</si>
  <si>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</si>
  <si>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</si>
  <si>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</si>
  <si>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</si>
  <si>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</si>
  <si>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</si>
  <si>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</si>
  <si>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</si>
  <si>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</si>
  <si>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</si>
  <si>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</si>
  <si>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</si>
  <si>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</si>
  <si>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</si>
  <si>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</si>
  <si>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</si>
  <si>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</si>
  <si>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</si>
  <si>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</si>
  <si>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</si>
  <si>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</si>
  <si>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</si>
  <si>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</si>
  <si>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</si>
  <si>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</si>
  <si>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</si>
  <si>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</si>
  <si>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</si>
  <si>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</si>
  <si>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</si>
  <si>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</si>
  <si>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</si>
  <si>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</si>
  <si>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</si>
  <si>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</si>
  <si>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</si>
  <si>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</si>
  <si>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</si>
  <si>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</si>
  <si>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</si>
  <si>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</si>
  <si>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</si>
  <si>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</si>
  <si>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</si>
  <si>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</si>
  <si>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</si>
  <si>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</si>
  <si>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</si>
  <si>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</si>
  <si>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</si>
  <si>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</si>
  <si>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</si>
  <si>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</si>
  <si>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</si>
  <si>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</si>
  <si>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</si>
  <si>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</si>
  <si>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</si>
  <si>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</si>
  <si>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</si>
  <si>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</si>
  <si>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</si>
  <si>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</si>
  <si>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</si>
  <si>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</si>
  <si>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Тип действия</t>
  </si>
  <si>
    <t>Причина исключения</t>
  </si>
  <si>
    <t>добавить</t>
  </si>
  <si>
    <t>64</t>
  </si>
  <si>
    <t>65</t>
  </si>
  <si>
    <t>2024</t>
  </si>
  <si>
    <t>2025</t>
  </si>
  <si>
    <t>2026</t>
  </si>
  <si>
    <t>2027</t>
  </si>
  <si>
    <t>2028</t>
  </si>
  <si>
    <t>66</t>
  </si>
  <si>
    <t>67</t>
  </si>
  <si>
    <t>68</t>
  </si>
  <si>
    <t>69</t>
  </si>
  <si>
    <t>70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</si>
  <si>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</si>
  <si>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</si>
  <si>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</si>
  <si>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</si>
  <si>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</si>
  <si>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</si>
  <si>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</si>
  <si>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</si>
  <si>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</si>
  <si>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</si>
  <si>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</si>
  <si>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</si>
  <si>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</si>
  <si>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</si>
  <si>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</si>
  <si>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</si>
  <si>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</si>
  <si>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</si>
  <si>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</si>
  <si>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</si>
  <si>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</si>
  <si>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</si>
  <si>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</si>
  <si>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</si>
  <si>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</si>
  <si>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</si>
  <si>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</si>
  <si>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</si>
  <si>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</si>
  <si>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</si>
  <si>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</si>
  <si>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</si>
  <si>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</si>
  <si>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</si>
  <si>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</si>
  <si>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</si>
  <si>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</si>
  <si>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</si>
  <si>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</si>
  <si>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</si>
  <si>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</si>
  <si>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</si>
  <si>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</si>
  <si>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</si>
  <si>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</si>
  <si>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</si>
  <si>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</si>
  <si>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</si>
  <si>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</si>
  <si>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</si>
  <si>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</si>
  <si>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</si>
  <si>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</si>
  <si>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</si>
  <si>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</si>
  <si>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</si>
  <si>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</si>
  <si>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</si>
  <si>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</si>
  <si>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</si>
  <si>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</si>
  <si>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</si>
  <si>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</si>
  <si>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</si>
  <si>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</si>
  <si>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</si>
  <si>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</si>
  <si>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</si>
  <si>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</si>
  <si>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</si>
  <si>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</si>
  <si>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</si>
  <si>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</si>
  <si>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</si>
  <si>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</si>
  <si>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</si>
  <si>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</si>
  <si>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</si>
  <si>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</si>
  <si>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</si>
  <si>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</si>
  <si>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</si>
  <si>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</si>
  <si>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</si>
  <si>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</si>
  <si>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</si>
  <si>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</si>
  <si>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</si>
  <si>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</si>
  <si>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</si>
  <si>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</si>
  <si>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</si>
  <si>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</si>
  <si>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</si>
  <si>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</si>
  <si>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</si>
  <si>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</si>
  <si>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</si>
  <si>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</si>
  <si>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</si>
  <si>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</si>
  <si>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</si>
  <si>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</si>
  <si>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</si>
  <si>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</si>
  <si>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</si>
  <si>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</si>
  <si>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</si>
  <si>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</si>
  <si>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</si>
  <si>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</si>
  <si>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</si>
  <si>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</si>
  <si>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</si>
  <si>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</si>
  <si>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</si>
  <si>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</si>
  <si>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</si>
  <si>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</si>
  <si>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</si>
  <si>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</si>
  <si>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</si>
  <si>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</si>
  <si>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</si>
  <si>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</si>
  <si>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</si>
  <si>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</si>
  <si>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</si>
  <si>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</si>
  <si>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</si>
  <si>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</si>
  <si>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</si>
  <si>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</si>
  <si>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</si>
  <si>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</si>
  <si>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</si>
  <si>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</si>
  <si>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</si>
  <si>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</si>
  <si>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</si>
  <si>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</si>
  <si>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</si>
  <si>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</si>
  <si>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</si>
  <si>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</si>
  <si>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</si>
  <si>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</si>
  <si>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</si>
  <si>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</si>
  <si>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</si>
  <si>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</si>
  <si>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</si>
  <si>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</si>
  <si>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</si>
  <si>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</si>
  <si>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</si>
  <si>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</si>
  <si>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</si>
  <si>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</si>
  <si>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</si>
  <si>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</si>
  <si>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</si>
  <si>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</si>
  <si>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</si>
  <si>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</si>
  <si>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</si>
  <si>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</si>
  <si>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</si>
  <si>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</si>
  <si>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</si>
  <si>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изменить</t>
  </si>
  <si>
    <t>04.2018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</si>
  <si>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</si>
  <si>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</si>
  <si>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</si>
  <si>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</si>
  <si>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</si>
  <si>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</si>
  <si>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</si>
  <si>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</si>
  <si>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</si>
  <si>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</si>
  <si>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</si>
  <si>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</si>
  <si>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</si>
  <si>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</si>
  <si>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</si>
  <si>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</si>
  <si>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</si>
  <si>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</si>
  <si>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</si>
  <si>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</si>
  <si>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</si>
  <si>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</si>
  <si>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</si>
  <si>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</si>
  <si>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</si>
  <si>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</si>
  <si>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</si>
  <si>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</si>
  <si>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</si>
  <si>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</si>
  <si>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</si>
  <si>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</si>
  <si>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</si>
  <si>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</si>
  <si>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</si>
  <si>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</si>
  <si>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</si>
  <si>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</si>
  <si>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</si>
  <si>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</si>
  <si>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</si>
  <si>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</si>
  <si>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</si>
  <si>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</si>
  <si>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</si>
  <si>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</si>
  <si>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</si>
  <si>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</si>
  <si>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</si>
  <si>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</si>
  <si>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</si>
  <si>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</si>
  <si>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</si>
  <si>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</si>
  <si>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</si>
  <si>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</si>
  <si>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</si>
  <si>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</si>
  <si>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</si>
  <si>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</si>
  <si>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</si>
  <si>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</si>
  <si>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</si>
  <si>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</si>
  <si>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</si>
  <si>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</si>
  <si>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</si>
  <si>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</si>
  <si>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</si>
  <si>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</si>
  <si>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</si>
  <si>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</si>
  <si>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</si>
  <si>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</si>
  <si>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</si>
  <si>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</si>
  <si>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</si>
  <si>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</si>
  <si>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</si>
  <si>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</si>
  <si>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</si>
  <si>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</si>
  <si>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</si>
  <si>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</si>
  <si>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</si>
  <si>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</si>
  <si>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</si>
  <si>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</si>
  <si>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</si>
  <si>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</si>
  <si>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</si>
  <si>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</si>
  <si>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</si>
  <si>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</si>
  <si>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</si>
  <si>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</si>
  <si>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</si>
  <si>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</si>
  <si>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</si>
  <si>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</si>
  <si>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</si>
  <si>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</si>
  <si>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</si>
  <si>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</si>
  <si>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</si>
  <si>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</si>
  <si>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</si>
  <si>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</si>
  <si>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</si>
  <si>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</si>
  <si>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</si>
  <si>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</si>
  <si>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</si>
  <si>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</si>
  <si>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</si>
  <si>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</si>
  <si>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</si>
  <si>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</si>
  <si>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</si>
  <si>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</si>
  <si>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</si>
  <si>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</si>
  <si>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</si>
  <si>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</si>
  <si>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</si>
  <si>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</si>
  <si>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</si>
  <si>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</si>
  <si>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</si>
  <si>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</si>
  <si>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</si>
  <si>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</si>
  <si>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</si>
  <si>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</si>
  <si>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</si>
  <si>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</si>
  <si>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</si>
  <si>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</si>
  <si>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682012.950.000000</t>
  </si>
  <si>
    <t>Услуги по аренде складских помещений</t>
  </si>
  <si>
    <t>06.2018</t>
  </si>
  <si>
    <t>г.Астана, ул.23, д.5/1</t>
  </si>
  <si>
    <t>м2</t>
  </si>
  <si>
    <t>18997</t>
  </si>
  <si>
    <t>Мүлiктiк жалдауға беру  қызметі (қойма)</t>
  </si>
  <si>
    <t>Услуги по предоставлению в имущественный наем (аренду) помещений  (склад)</t>
  </si>
  <si>
    <t>2 У</t>
  </si>
  <si>
    <t>3 У</t>
  </si>
  <si>
    <t>932919.900.000001</t>
  </si>
  <si>
    <t>Услуги домов/баз/лагерей для отдыха</t>
  </si>
  <si>
    <t>Орал</t>
  </si>
  <si>
    <t>12.2027</t>
  </si>
  <si>
    <t>койко мест</t>
  </si>
  <si>
    <t>4 У</t>
  </si>
  <si>
    <t>Озен</t>
  </si>
  <si>
    <t>5 У</t>
  </si>
  <si>
    <t>Болашак</t>
  </si>
  <si>
    <t>6 У</t>
  </si>
  <si>
    <t>Сай-Утес</t>
  </si>
  <si>
    <t>7 У</t>
  </si>
  <si>
    <t>Мангистау</t>
  </si>
  <si>
    <t>8 У</t>
  </si>
  <si>
    <t>Бейнеу</t>
  </si>
  <si>
    <t>9 У</t>
  </si>
  <si>
    <t>Сагиз</t>
  </si>
  <si>
    <t>10 У</t>
  </si>
  <si>
    <t>Ганюшкино</t>
  </si>
  <si>
    <t>11 У</t>
  </si>
  <si>
    <t>Макат</t>
  </si>
  <si>
    <t>12 У</t>
  </si>
  <si>
    <t>Кульсары</t>
  </si>
  <si>
    <t>13 У</t>
  </si>
  <si>
    <t>Атырау</t>
  </si>
  <si>
    <t>14 У</t>
  </si>
  <si>
    <t>150000000</t>
  </si>
  <si>
    <t>Кандыагаш</t>
  </si>
  <si>
    <t>15 У</t>
  </si>
  <si>
    <t>Айтекеби</t>
  </si>
  <si>
    <t>16 У</t>
  </si>
  <si>
    <t>Тассай</t>
  </si>
  <si>
    <t>17 У</t>
  </si>
  <si>
    <t>Жем</t>
  </si>
  <si>
    <t>18 У</t>
  </si>
  <si>
    <t>Шалкар</t>
  </si>
  <si>
    <t>19 У</t>
  </si>
  <si>
    <t>Никельтау</t>
  </si>
  <si>
    <t>20 У</t>
  </si>
  <si>
    <t>Актобе</t>
  </si>
  <si>
    <t>21 У</t>
  </si>
  <si>
    <t>Сексеул</t>
  </si>
  <si>
    <t>22 У</t>
  </si>
  <si>
    <t>Шиели</t>
  </si>
  <si>
    <t>23 У</t>
  </si>
  <si>
    <t>Казалы</t>
  </si>
  <si>
    <t>24 У</t>
  </si>
  <si>
    <t>Кызылорда</t>
  </si>
  <si>
    <t>25 У</t>
  </si>
  <si>
    <t>Тюлькубас</t>
  </si>
  <si>
    <t>26 У</t>
  </si>
  <si>
    <t>Сарыагаш</t>
  </si>
  <si>
    <t xml:space="preserve">27 У
</t>
  </si>
  <si>
    <t>Арысь</t>
  </si>
  <si>
    <t>28 У</t>
  </si>
  <si>
    <t>Жамбыл</t>
  </si>
  <si>
    <t>29 У</t>
  </si>
  <si>
    <t>Шу</t>
  </si>
  <si>
    <t>30 У</t>
  </si>
  <si>
    <t>190000000</t>
  </si>
  <si>
    <t>Достык</t>
  </si>
  <si>
    <t>31 У</t>
  </si>
  <si>
    <t>Сары-шаган</t>
  </si>
  <si>
    <t>32 У</t>
  </si>
  <si>
    <t>Актогай</t>
  </si>
  <si>
    <t>33 У</t>
  </si>
  <si>
    <t>Шелек</t>
  </si>
  <si>
    <t>34 У</t>
  </si>
  <si>
    <t>Алтынколь</t>
  </si>
  <si>
    <t>35 У</t>
  </si>
  <si>
    <t>Бесколь</t>
  </si>
  <si>
    <t>36 У</t>
  </si>
  <si>
    <t>Отар</t>
  </si>
  <si>
    <t>37 У</t>
  </si>
  <si>
    <t>Сары-озек</t>
  </si>
  <si>
    <t>38 У</t>
  </si>
  <si>
    <t>Матай</t>
  </si>
  <si>
    <t>39 У</t>
  </si>
  <si>
    <t>Шар</t>
  </si>
  <si>
    <t>40 У</t>
  </si>
  <si>
    <t>Аягоз</t>
  </si>
  <si>
    <t>41 У</t>
  </si>
  <si>
    <t>Дегелен</t>
  </si>
  <si>
    <t>42 У</t>
  </si>
  <si>
    <t>Семей</t>
  </si>
  <si>
    <t>43 У</t>
  </si>
  <si>
    <t>Защита</t>
  </si>
  <si>
    <t>44 У</t>
  </si>
  <si>
    <t>Лениногорск</t>
  </si>
  <si>
    <t>45 У</t>
  </si>
  <si>
    <t>Зыряновск</t>
  </si>
  <si>
    <t>46 У</t>
  </si>
  <si>
    <t>Серебрянка</t>
  </si>
  <si>
    <t>47 У</t>
  </si>
  <si>
    <t>Шемонайха</t>
  </si>
  <si>
    <t>48 У</t>
  </si>
  <si>
    <t>Косколь</t>
  </si>
  <si>
    <t>49 У</t>
  </si>
  <si>
    <t>Шубарколь</t>
  </si>
  <si>
    <t>50 У</t>
  </si>
  <si>
    <t>Карагайлы</t>
  </si>
  <si>
    <t>51 У</t>
  </si>
  <si>
    <t>Саяк</t>
  </si>
  <si>
    <t>52 У</t>
  </si>
  <si>
    <t>Кызылжар</t>
  </si>
  <si>
    <t>53 У</t>
  </si>
  <si>
    <t>Агадырь</t>
  </si>
  <si>
    <t>54 У</t>
  </si>
  <si>
    <t>Жезказган</t>
  </si>
  <si>
    <t>55 У</t>
  </si>
  <si>
    <t>Мойынты</t>
  </si>
  <si>
    <t>56 У</t>
  </si>
  <si>
    <t>Екибастуз-1</t>
  </si>
  <si>
    <t>57 У</t>
  </si>
  <si>
    <t>Акбидаик</t>
  </si>
  <si>
    <t>58 У</t>
  </si>
  <si>
    <t>Ушкулун</t>
  </si>
  <si>
    <t>59 У</t>
  </si>
  <si>
    <t>Ерейментау</t>
  </si>
  <si>
    <t>60 У</t>
  </si>
  <si>
    <t>390000000</t>
  </si>
  <si>
    <t>Тобол</t>
  </si>
  <si>
    <t>61 У</t>
  </si>
  <si>
    <t>Костанай</t>
  </si>
  <si>
    <t>62 У</t>
  </si>
  <si>
    <t>Арка</t>
  </si>
  <si>
    <t>63 У</t>
  </si>
  <si>
    <t>Аркалык</t>
  </si>
  <si>
    <t>64 У</t>
  </si>
  <si>
    <t>Есиль</t>
  </si>
  <si>
    <t>65 У</t>
  </si>
  <si>
    <t>Астана</t>
  </si>
  <si>
    <t>66 У</t>
  </si>
  <si>
    <t>110000000</t>
  </si>
  <si>
    <t>Атбасар</t>
  </si>
  <si>
    <t>67 У</t>
  </si>
  <si>
    <t>Кокшетау</t>
  </si>
  <si>
    <t>68 У</t>
  </si>
  <si>
    <t>Пресногорковская</t>
  </si>
  <si>
    <t>69 У</t>
  </si>
  <si>
    <t>Жана-Есиль</t>
  </si>
  <si>
    <t>Демалыс бөлме орындарын беру  қызметі</t>
  </si>
  <si>
    <t>Предоставление мест в комнате отдыха</t>
  </si>
  <si>
    <t>Утвержден:</t>
  </si>
  <si>
    <t>Приказ Президента АО "Локомотив" от "30"июня 2015 г. №304-АОТ</t>
  </si>
  <si>
    <t>с измененями от №360-ГПЗ 11.06.2018 г.</t>
  </si>
  <si>
    <t>с измененями от №402-ГПЗ 26.06.2018 г.</t>
  </si>
  <si>
    <t>3-1 У</t>
  </si>
  <si>
    <t>Акмолинская область</t>
  </si>
  <si>
    <t>4-1 У</t>
  </si>
  <si>
    <t>Костанайская область</t>
  </si>
  <si>
    <t>5-1 У</t>
  </si>
  <si>
    <t>Павлодарская область</t>
  </si>
  <si>
    <t>6-1 У</t>
  </si>
  <si>
    <t>Карагандинская область</t>
  </si>
  <si>
    <t>7-1 У</t>
  </si>
  <si>
    <t>Восточно-Казахстанская область</t>
  </si>
  <si>
    <t>8-1 У</t>
  </si>
  <si>
    <t>Алматинская область</t>
  </si>
  <si>
    <t>9-1 У</t>
  </si>
  <si>
    <t>310000000</t>
  </si>
  <si>
    <t>Жамбылская область</t>
  </si>
  <si>
    <t>10-1 У</t>
  </si>
  <si>
    <t>Южно-Казахстанская область</t>
  </si>
  <si>
    <t>11-1 У</t>
  </si>
  <si>
    <t>Кызылординская область</t>
  </si>
  <si>
    <t>12-1 У</t>
  </si>
  <si>
    <t>Актюбинская область</t>
  </si>
  <si>
    <t>13-1 У</t>
  </si>
  <si>
    <t>Атырауская область</t>
  </si>
  <si>
    <t>14-1 У</t>
  </si>
  <si>
    <t>Мангистауская область</t>
  </si>
  <si>
    <t>15-1 У</t>
  </si>
  <si>
    <t>Западно-Казахстанская область</t>
  </si>
  <si>
    <t>исключить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</si>
  <si>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</si>
  <si>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</si>
  <si>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с измененями от №459-ГПЗ 24.07.2018 г.</t>
  </si>
  <si>
    <t>70 У</t>
  </si>
  <si>
    <t>691014.000.000001</t>
  </si>
  <si>
    <t>Услуги юридические консультационные</t>
  </si>
  <si>
    <t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</si>
  <si>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08.2018</t>
  </si>
  <si>
    <t>г.Астана, ул.Кунаева 10</t>
  </si>
  <si>
    <t>12.2020</t>
  </si>
  <si>
    <t>Занды кеңес беру қызметтері (Салык есеп жөнінде және Салық салуға байланысты )</t>
  </si>
  <si>
    <t>Услуги юридические консультационные. 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</si>
  <si>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с измененями от №487-ГПЗ 02.08.2018 г.</t>
  </si>
  <si>
    <t>3-2 У</t>
  </si>
  <si>
    <t>4-2 У</t>
  </si>
  <si>
    <t>5-2 У</t>
  </si>
  <si>
    <t>6-2 У</t>
  </si>
  <si>
    <t>7-2 У</t>
  </si>
  <si>
    <t>8-2 У</t>
  </si>
  <si>
    <t>9-2 У</t>
  </si>
  <si>
    <t>10-2 У</t>
  </si>
  <si>
    <t>11-2 У</t>
  </si>
  <si>
    <t>12-2 У</t>
  </si>
  <si>
    <t>13-2 У</t>
  </si>
  <si>
    <t>14-2 У</t>
  </si>
  <si>
    <t>15-2 У</t>
  </si>
  <si>
    <t>71 У</t>
  </si>
  <si>
    <t>72 У</t>
  </si>
  <si>
    <t>115-1 У</t>
  </si>
  <si>
    <t>с измененями от №542-ГПЗ 28.08.2018 г.</t>
  </si>
  <si>
    <t>109-1 У</t>
  </si>
  <si>
    <t>110-1 У</t>
  </si>
  <si>
    <t>111-1 У</t>
  </si>
  <si>
    <t>112-1 У</t>
  </si>
  <si>
    <t>113-1 У</t>
  </si>
  <si>
    <t>3-3 У</t>
  </si>
  <si>
    <t>09.2018</t>
  </si>
  <si>
    <t>По всей территории РК</t>
  </si>
  <si>
    <t>с измененями от №570-ГПЗ 17.09.2018 г.</t>
  </si>
  <si>
    <t>3-4 У</t>
  </si>
  <si>
    <t>10.2018</t>
  </si>
  <si>
    <t>с измененями от №621-ГПЗ 11.10.2018 г.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</si>
  <si>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</si>
  <si>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</si>
  <si>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</si>
  <si>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</si>
  <si>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</si>
  <si>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</si>
  <si>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</si>
  <si>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</si>
  <si>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</si>
  <si>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</si>
  <si>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</si>
  <si>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</si>
  <si>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</si>
  <si>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</si>
  <si>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</si>
  <si>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</si>
  <si>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</si>
  <si>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</si>
  <si>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</si>
  <si>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</si>
  <si>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</si>
  <si>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</si>
  <si>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11.2018</t>
  </si>
  <si>
    <t>ед.</t>
  </si>
  <si>
    <t xml:space="preserve"> локомотивтерді қыстық уақыт жұмыстарына дайындау Күздік комиссиялык текскру ТЭМ</t>
  </si>
  <si>
    <t>подготовка локомотивов в зимний период. Осенний комиссионный осмотр ТЭМ</t>
  </si>
  <si>
    <t>локомотивтерді жаздық уақыт жұмыстарына дайындау Көктемгі комиссиялык текскру ТЭМ</t>
  </si>
  <si>
    <t>подготовка локомотивов в летний период. Весенний комиссионный осмотр ТЭМ</t>
  </si>
  <si>
    <t xml:space="preserve">  жұмыс қаблетің сактау (техниқалық  кызмет көрсету  ТҚК-2 ТЭМ)</t>
  </si>
  <si>
    <t>для поддержания в работоспособном состоянии (техническое обслуживание ТО-2 ТЭМ)</t>
  </si>
  <si>
    <t xml:space="preserve">жылжымалы құрамының астынан шығармай дөңгелек жұбын жону (техниқалық  кызмет көрсету  ТҚК-4 ВЛ80) </t>
  </si>
  <si>
    <t>обточка бандажей колесных пар без выкатки (техническое обслуживание ТО-4 ТЭМ)</t>
  </si>
  <si>
    <t xml:space="preserve">негізгі  пайдалану сипаттамасын қалпына келтіру (техниқалық  кызмет көрсету  ТҚК-3  ТЭМ) </t>
  </si>
  <si>
    <t>восстановление основных эксплуатационных характеристик (техническое обслуживание ТО-3 ТЭМ)</t>
  </si>
  <si>
    <t xml:space="preserve">негізгі  пайдалану сипаттамасын қалпына келтіру (техниқалық  кызмет көрсету  ТҚК-6  ТЭМ) </t>
  </si>
  <si>
    <t>восстановление основных эксплуатационных характеристик (техническое обслуживание ТО-6 ТЭМ)</t>
  </si>
  <si>
    <t xml:space="preserve">негізгі  пайдалану сипаттамасын қалпына келтіру (техниқалық  кызмет көрсету  ТҚК-7  ТЭМ) </t>
  </si>
  <si>
    <t>восстановление основных эксплуатационных характеристик (техническое обслуживание ТО-7 ТЭМ)</t>
  </si>
  <si>
    <t xml:space="preserve">негізгі  пайдалану сипаттамасын қалпына келтіру (техниқалық  кызмет көрсету  ТҚК-8  ТЭМ) </t>
  </si>
  <si>
    <t>восстановление основных эксплуатационных характеристик (техническое обслуживание ТО-8 ТЭМ)</t>
  </si>
  <si>
    <t xml:space="preserve">негізгі  пайдалану сипаттамасын қалпына келтіру (техниқалық  кызмет көрсету  ТҚҚК-8  ТЭМ) </t>
  </si>
  <si>
    <t>восстановление основных эксплуатационных характеристик (техническое обслуживание ТОУ-8 ТЭМ)</t>
  </si>
  <si>
    <t xml:space="preserve"> локомотивтерді қыстық уақыт жұмыстарына дайындау Күздік комиссиялык текскру ВЛ40</t>
  </si>
  <si>
    <t>подготовка локомотивов в зимний период. Осенний комиссионный осмотр ВЛ40</t>
  </si>
  <si>
    <t>локомотивтерді жаздық уақыт жұмыстарына дайындау Көктемгі комиссиялык текскру ВЛ40</t>
  </si>
  <si>
    <t>подготовка локомотивов в летний период. Весенний комиссионный осмотр ВЛ40</t>
  </si>
  <si>
    <t xml:space="preserve">  жұмыс қаблетің сактау (техниқалық  кызмет көрсету  ТҚК-2  ВЛ40)</t>
  </si>
  <si>
    <t>для поддержания в работоспособном состоянии (техническое обслуживание ТО-2 ВЛ40)</t>
  </si>
  <si>
    <t>обточка бандажей колесных пар без выкатки (техническое обслуживание ТО-4 ВЛ40)</t>
  </si>
  <si>
    <t xml:space="preserve">негізгі  пайдалану сипаттамасын қалпына келтіру (техниқалық  кызмет көрсету  ТҚК-6  ВЛ40) </t>
  </si>
  <si>
    <t>восстановление основных эксплуатационных характеристик (техническое обслуживание ТО-6 ВЛ40)</t>
  </si>
  <si>
    <t xml:space="preserve">негізгі  пайдалану сипаттамасын қалпына келтіру (техниқалық  кызмет көрсету  ТҚК-8  ВЛ40) </t>
  </si>
  <si>
    <t>восстановление основных эксплуатационных характеристик (техническое обслуживание ТО-8 ВЛ40)</t>
  </si>
  <si>
    <t xml:space="preserve"> локомотивтерді қыстық уақыт жұмыстарына дайындау Күздік комиссиялык текскру ВЛ80</t>
  </si>
  <si>
    <t>подготовка локомотивов в зимний период. Осенний комиссионный осмотр ВЛ80</t>
  </si>
  <si>
    <t>локомотивтерді жаздық уақыт жұмыстарына дайындау Көктемгі комиссиялык текскру ВЛ80</t>
  </si>
  <si>
    <t>подготовка локомотивов в летний период. Весенний комиссионный осмотр ВЛ80</t>
  </si>
  <si>
    <t xml:space="preserve">  жұмыс қаблетің сактау (техниқалық  кызмет көрсету  ТҚК-2  ВЛ80)</t>
  </si>
  <si>
    <t>для поддержания в работоспособном состоянии (техническое обслуживание ТО-2 ВЛ80)</t>
  </si>
  <si>
    <t>обточка бандажей колесных пар без выкатки (техническое обслуживание ТО-4 ВЛ80)</t>
  </si>
  <si>
    <t xml:space="preserve">негізгі  пайдалану сипаттамасын қалпына келтіру (техниқалық  кызмет көрсету  ТҚК-6  ВЛ80) </t>
  </si>
  <si>
    <t>восстановление основных эксплуатационных характеристик (техническое обслуживание ТО-6 ВЛ80)</t>
  </si>
  <si>
    <t xml:space="preserve">негізгі  пайдалану сипаттамасын қалпына келтіру (техниқалық  кызмет көрсету  ТҚК-8  ВЛ80) </t>
  </si>
  <si>
    <t>восстановление основных эксплуатационных характеристик (техническое обслуживание ТО-8 ВЛ80)</t>
  </si>
  <si>
    <t xml:space="preserve">негізгі  пайдалану сипаттамасын қалпына келтіру (техниқалық  кызмет көрсету  ТҚҚК-8  ВЛ80) </t>
  </si>
  <si>
    <t>восстановление основных эксплуатационных характеристик (техническое обслуживание ТОУ-8 ВЛ80)</t>
  </si>
  <si>
    <t>109-2 У</t>
  </si>
  <si>
    <t>110-2 У</t>
  </si>
  <si>
    <t>111-2 У</t>
  </si>
  <si>
    <t>112-2 У</t>
  </si>
  <si>
    <t>113-2 У</t>
  </si>
  <si>
    <t>114-1 У</t>
  </si>
  <si>
    <t>114-2 У</t>
  </si>
  <si>
    <t>115-2 У</t>
  </si>
  <si>
    <t>Перенос в текущий план</t>
  </si>
  <si>
    <t>73 У</t>
  </si>
  <si>
    <t>531011.100.000000</t>
  </si>
  <si>
    <t>Услуги по подписке на печатные периодические издания</t>
  </si>
  <si>
    <t>Мерзімді баспа "Транс Экспресс Қазақстан" журналына жазылу жөніндегі қызметтер</t>
  </si>
  <si>
    <t>Услуги по подписке на печатные периодические издания журнал "Транc Экспресс Казахстан"</t>
  </si>
  <si>
    <t>с измененями от №650-ГПЗ 26.10.2018 г.</t>
  </si>
  <si>
    <t>по причине отсутствия потребности</t>
  </si>
  <si>
    <t>с измененями от №689-ГПЗ 15.11.2018 г.</t>
  </si>
  <si>
    <t>1-1 Р</t>
  </si>
  <si>
    <t>12.2018</t>
  </si>
  <si>
    <t>2-1 Р</t>
  </si>
  <si>
    <t>3-1 Р</t>
  </si>
  <si>
    <t>4-1 Р</t>
  </si>
  <si>
    <t>5-1 Р</t>
  </si>
  <si>
    <t>6-1 Р</t>
  </si>
  <si>
    <t>7-1 Р</t>
  </si>
  <si>
    <t>8-1 Р</t>
  </si>
  <si>
    <t>9-1 Р</t>
  </si>
  <si>
    <t>10-1 Р</t>
  </si>
  <si>
    <t>11-1 Р</t>
  </si>
  <si>
    <t>12-1 Р</t>
  </si>
  <si>
    <t>13-1 Р</t>
  </si>
  <si>
    <t>14-1 Р</t>
  </si>
  <si>
    <t>15-1 Р</t>
  </si>
  <si>
    <t>17-1 Р</t>
  </si>
  <si>
    <t>18-1 Р</t>
  </si>
  <si>
    <t>19-1 Р</t>
  </si>
  <si>
    <t>20-1 Р</t>
  </si>
  <si>
    <t>21-1 Р</t>
  </si>
  <si>
    <t>22-1 Р</t>
  </si>
  <si>
    <t>с измененями от №734-ГПЗ 10.12.2018 г.</t>
  </si>
  <si>
    <t>2-1 У</t>
  </si>
  <si>
    <t>150</t>
  </si>
  <si>
    <t>151</t>
  </si>
  <si>
    <t>152</t>
  </si>
  <si>
    <t>153</t>
  </si>
  <si>
    <t>154</t>
  </si>
  <si>
    <t>155</t>
  </si>
  <si>
    <t>156</t>
  </si>
  <si>
    <t>157</t>
  </si>
  <si>
    <t>с измененями от №152-ГПЗ 17.06.2019 г.</t>
  </si>
  <si>
    <t>178-1 Р</t>
  </si>
  <si>
    <t>План долгосрочных закупок товаров, работ и услуг АО "КТЖ-Грузовые перевозки" по состоянию на 18.07.2019 г.</t>
  </si>
  <si>
    <t>с измененями от №187-ГПЗ 18.07.2019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</si>
</sst>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  <numFmt numFmtId="186" formatCode="#,##0.0;[Red]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7" fillId="0" borderId="0">
      <alignment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9" fontId="48" fillId="0" borderId="0" xfId="0" applyNumberFormat="1" applyFont="1" applyBorder="1" applyAlignment="1">
      <alignment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0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48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38" fillId="0" borderId="14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185" fontId="6" fillId="33" borderId="0" xfId="0" applyNumberFormat="1" applyFont="1" applyFill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185" fontId="5" fillId="33" borderId="0" xfId="0" applyNumberFormat="1" applyFont="1" applyFill="1" applyAlignment="1">
      <alignment horizontal="left" vertical="center"/>
    </xf>
    <xf numFmtId="185" fontId="5" fillId="33" borderId="0" xfId="0" applyNumberFormat="1" applyFont="1" applyFill="1" applyAlignment="1">
      <alignment horizontal="center" vertical="center" wrapText="1"/>
    </xf>
    <xf numFmtId="185" fontId="6" fillId="33" borderId="14" xfId="0" applyNumberFormat="1" applyFont="1" applyFill="1" applyBorder="1" applyAlignment="1">
      <alignment horizontal="center" vertical="center" wrapText="1"/>
    </xf>
    <xf numFmtId="185" fontId="5" fillId="33" borderId="15" xfId="0" applyNumberFormat="1" applyFont="1" applyFill="1" applyBorder="1" applyAlignment="1">
      <alignment horizontal="center" vertical="center" wrapText="1"/>
    </xf>
    <xf numFmtId="185" fontId="5" fillId="33" borderId="15" xfId="0" applyNumberFormat="1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>
      <alignment horizontal="center" vertical="center" wrapText="1"/>
    </xf>
    <xf numFmtId="185" fontId="5" fillId="33" borderId="16" xfId="0" applyNumberFormat="1" applyFont="1" applyFill="1" applyBorder="1" applyAlignment="1">
      <alignment horizontal="center" vertical="center" wrapText="1"/>
    </xf>
    <xf numFmtId="185" fontId="5" fillId="33" borderId="17" xfId="0" applyNumberFormat="1" applyFont="1" applyFill="1" applyBorder="1" applyAlignment="1">
      <alignment horizontal="center" vertical="center" wrapText="1"/>
    </xf>
    <xf numFmtId="185" fontId="5" fillId="33" borderId="18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2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5" fillId="33" borderId="22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>
      <alignment horizontal="center" vertical="center" wrapText="1"/>
    </xf>
    <xf numFmtId="185" fontId="5" fillId="33" borderId="23" xfId="0" applyNumberFormat="1" applyFont="1" applyFill="1" applyBorder="1" applyAlignment="1">
      <alignment horizontal="center" vertical="center" wrapText="1"/>
    </xf>
    <xf numFmtId="185" fontId="5" fillId="33" borderId="24" xfId="0" applyNumberFormat="1" applyFont="1" applyFill="1" applyBorder="1" applyAlignment="1">
      <alignment horizontal="center" vertical="center" wrapText="1"/>
    </xf>
    <xf numFmtId="185" fontId="5" fillId="33" borderId="24" xfId="0" applyNumberFormat="1" applyFont="1" applyFill="1" applyBorder="1" applyAlignment="1">
      <alignment horizontal="center" vertical="center" wrapText="1"/>
    </xf>
    <xf numFmtId="180" fontId="5" fillId="33" borderId="24" xfId="0" applyNumberFormat="1" applyFont="1" applyFill="1" applyBorder="1" applyAlignment="1">
      <alignment horizontal="center" vertical="center" wrapText="1"/>
    </xf>
    <xf numFmtId="185" fontId="5" fillId="33" borderId="22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6" fillId="33" borderId="25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5" fontId="6" fillId="33" borderId="12" xfId="0" applyNumberFormat="1" applyFont="1" applyFill="1" applyBorder="1" applyAlignment="1">
      <alignment horizontal="center" vertical="center" wrapText="1"/>
    </xf>
    <xf numFmtId="185" fontId="6" fillId="33" borderId="10" xfId="54" applyNumberFormat="1" applyFont="1" applyFill="1" applyBorder="1" applyAlignment="1">
      <alignment horizontal="center" vertical="center" wrapText="1"/>
      <protection/>
    </xf>
    <xf numFmtId="185" fontId="6" fillId="33" borderId="15" xfId="0" applyNumberFormat="1" applyFont="1" applyFill="1" applyBorder="1" applyAlignment="1">
      <alignment horizontal="center" vertical="center" wrapText="1"/>
    </xf>
    <xf numFmtId="185" fontId="6" fillId="33" borderId="26" xfId="0" applyNumberFormat="1" applyFont="1" applyFill="1" applyBorder="1" applyAlignment="1">
      <alignment horizontal="center" vertical="center" wrapText="1"/>
    </xf>
    <xf numFmtId="180" fontId="6" fillId="33" borderId="15" xfId="0" applyNumberFormat="1" applyFont="1" applyFill="1" applyBorder="1" applyAlignment="1">
      <alignment horizontal="center" vertical="center" wrapText="1"/>
    </xf>
    <xf numFmtId="185" fontId="6" fillId="33" borderId="18" xfId="0" applyNumberFormat="1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94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5" fontId="6" fillId="33" borderId="16" xfId="0" applyNumberFormat="1" applyFont="1" applyFill="1" applyBorder="1" applyAlignment="1">
      <alignment horizontal="center" vertical="center" wrapText="1"/>
    </xf>
    <xf numFmtId="180" fontId="6" fillId="33" borderId="16" xfId="0" applyNumberFormat="1" applyFont="1" applyFill="1" applyBorder="1" applyAlignment="1">
      <alignment horizontal="center" vertical="center" wrapText="1"/>
    </xf>
    <xf numFmtId="180" fontId="6" fillId="33" borderId="10" xfId="94" applyNumberFormat="1" applyFont="1" applyFill="1" applyBorder="1" applyAlignment="1">
      <alignment horizontal="center" vertical="center" wrapText="1"/>
    </xf>
    <xf numFmtId="185" fontId="6" fillId="33" borderId="10" xfId="94" applyNumberFormat="1" applyFont="1" applyFill="1" applyBorder="1" applyAlignment="1">
      <alignment horizontal="center" vertical="center" wrapText="1"/>
    </xf>
    <xf numFmtId="185" fontId="6" fillId="33" borderId="25" xfId="83" applyNumberFormat="1" applyFont="1" applyFill="1" applyBorder="1" applyAlignment="1">
      <alignment horizontal="center" vertical="center" wrapText="1"/>
      <protection/>
    </xf>
    <xf numFmtId="185" fontId="6" fillId="33" borderId="10" xfId="57" applyNumberFormat="1" applyFont="1" applyFill="1" applyBorder="1" applyAlignment="1">
      <alignment horizontal="center" vertical="center" wrapText="1"/>
      <protection/>
    </xf>
    <xf numFmtId="0" fontId="6" fillId="33" borderId="2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85" fontId="6" fillId="33" borderId="24" xfId="0" applyNumberFormat="1" applyFont="1" applyFill="1" applyBorder="1" applyAlignment="1">
      <alignment horizontal="center" vertical="center" wrapText="1"/>
    </xf>
    <xf numFmtId="185" fontId="6" fillId="33" borderId="10" xfId="83" applyNumberFormat="1" applyFont="1" applyFill="1" applyBorder="1" applyAlignment="1">
      <alignment horizontal="center" vertical="center" wrapText="1"/>
      <protection/>
    </xf>
    <xf numFmtId="185" fontId="6" fillId="33" borderId="15" xfId="57" applyNumberFormat="1" applyFont="1" applyFill="1" applyBorder="1" applyAlignment="1">
      <alignment horizontal="center" vertical="center" wrapText="1"/>
      <protection/>
    </xf>
    <xf numFmtId="180" fontId="6" fillId="33" borderId="15" xfId="94" applyNumberFormat="1" applyFont="1" applyFill="1" applyBorder="1" applyAlignment="1">
      <alignment horizontal="center" vertical="center" wrapText="1"/>
    </xf>
    <xf numFmtId="180" fontId="6" fillId="33" borderId="10" xfId="96" applyNumberFormat="1" applyFont="1" applyFill="1" applyBorder="1" applyAlignment="1">
      <alignment horizontal="center" vertical="center" wrapText="1"/>
    </xf>
    <xf numFmtId="4" fontId="6" fillId="33" borderId="10" xfId="96" applyNumberFormat="1" applyFont="1" applyFill="1" applyBorder="1" applyAlignment="1">
      <alignment horizontal="center" vertical="center" wrapText="1"/>
    </xf>
    <xf numFmtId="180" fontId="6" fillId="33" borderId="15" xfId="96" applyNumberFormat="1" applyFont="1" applyFill="1" applyBorder="1" applyAlignment="1">
      <alignment horizontal="center" vertical="center" wrapText="1"/>
    </xf>
    <xf numFmtId="4" fontId="6" fillId="33" borderId="15" xfId="96" applyNumberFormat="1" applyFont="1" applyFill="1" applyBorder="1" applyAlignment="1">
      <alignment horizontal="center" vertical="center" wrapText="1"/>
    </xf>
    <xf numFmtId="185" fontId="6" fillId="33" borderId="26" xfId="83" applyNumberFormat="1" applyFont="1" applyFill="1" applyBorder="1" applyAlignment="1">
      <alignment horizontal="center" vertical="center" wrapText="1"/>
      <protection/>
    </xf>
    <xf numFmtId="49" fontId="6" fillId="33" borderId="15" xfId="0" applyNumberFormat="1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47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2 2" xfId="99"/>
    <cellStyle name="Финансовый 2 2 2 3" xfId="100"/>
    <cellStyle name="Финансовый 2 2 3" xfId="101"/>
    <cellStyle name="Финансовый 2 2 3 2" xfId="102"/>
    <cellStyle name="Финансовый 2 2 3 3" xfId="103"/>
    <cellStyle name="Финансовый 2 2 4" xfId="104"/>
    <cellStyle name="Финансовый 2 2 5" xfId="105"/>
    <cellStyle name="Финансовый 2 2 6" xfId="106"/>
    <cellStyle name="Финансовый 2 3" xfId="107"/>
    <cellStyle name="Финансовый 2 3 2" xfId="108"/>
    <cellStyle name="Финансовый 2 3 3" xfId="109"/>
    <cellStyle name="Финансовый 2 4" xfId="110"/>
    <cellStyle name="Финансовый 2 4 2" xfId="111"/>
    <cellStyle name="Финансовый 2 4 3" xfId="112"/>
    <cellStyle name="Финансовый 2 5" xfId="113"/>
    <cellStyle name="Финансовый 2 5 2" xfId="114"/>
    <cellStyle name="Финансовый 2 5 3" xfId="115"/>
    <cellStyle name="Финансовый 2 6" xfId="116"/>
    <cellStyle name="Финансовый 3" xfId="117"/>
    <cellStyle name="Финансовый 4" xfId="118"/>
    <cellStyle name="Финансовый 5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40"/>
  <sheetViews>
    <sheetView tabSelected="1" zoomScale="70" zoomScaleNormal="70" zoomScalePageLayoutView="0" workbookViewId="0" topLeftCell="B1">
      <pane xSplit="7" ySplit="24" topLeftCell="EB313" activePane="bottomRight" state="frozen"/>
      <selection pane="topLeft" activeCell="B1" sqref="B1"/>
      <selection pane="topRight" activeCell="I1" sqref="I1"/>
      <selection pane="bottomLeft" activeCell="B9" sqref="B9"/>
      <selection pane="bottomRight" activeCell="EE20" sqref="EE20:EH20"/>
    </sheetView>
  </sheetViews>
  <sheetFormatPr defaultColWidth="9.140625" defaultRowHeight="19.5" customHeight="1" outlineLevelRow="1"/>
  <cols>
    <col min="1" max="3" width="20.421875" style="33" customWidth="1"/>
    <col min="4" max="4" width="12.28125" style="33" customWidth="1"/>
    <col min="5" max="5" width="20.28125" style="33" customWidth="1"/>
    <col min="6" max="6" width="36.7109375" style="33" customWidth="1"/>
    <col min="7" max="7" width="37.421875" style="33" customWidth="1"/>
    <col min="8" max="8" width="9.421875" style="33" customWidth="1"/>
    <col min="9" max="9" width="21.7109375" style="33" customWidth="1"/>
    <col min="10" max="10" width="14.28125" style="33" customWidth="1"/>
    <col min="11" max="11" width="10.8515625" style="33" customWidth="1"/>
    <col min="12" max="12" width="18.140625" style="33" customWidth="1"/>
    <col min="13" max="13" width="16.28125" style="33" customWidth="1"/>
    <col min="14" max="15" width="18.8515625" style="33" customWidth="1"/>
    <col min="16" max="16" width="19.28125" style="33" customWidth="1"/>
    <col min="17" max="17" width="20.421875" style="33" customWidth="1"/>
    <col min="18" max="18" width="12.28125" style="33" customWidth="1"/>
    <col min="19" max="19" width="19.28125" style="33" customWidth="1"/>
    <col min="20" max="20" width="17.00390625" style="33" customWidth="1"/>
    <col min="21" max="21" width="18.421875" style="33" customWidth="1"/>
    <col min="22" max="22" width="13.421875" style="33" customWidth="1"/>
    <col min="23" max="23" width="15.28125" style="33" customWidth="1"/>
    <col min="24" max="24" width="15.421875" style="33" customWidth="1"/>
    <col min="25" max="26" width="14.421875" style="33" customWidth="1"/>
    <col min="27" max="27" width="12.28125" style="33" customWidth="1"/>
    <col min="28" max="28" width="17.8515625" style="33" customWidth="1"/>
    <col min="29" max="29" width="17.28125" style="33" customWidth="1"/>
    <col min="30" max="30" width="17.140625" style="33" customWidth="1"/>
    <col min="31" max="31" width="13.7109375" style="33" customWidth="1"/>
    <col min="32" max="32" width="16.00390625" style="33" customWidth="1"/>
    <col min="33" max="33" width="17.140625" style="33" customWidth="1"/>
    <col min="34" max="34" width="18.28125" style="33" customWidth="1"/>
    <col min="35" max="35" width="13.7109375" style="33" customWidth="1"/>
    <col min="36" max="36" width="16.00390625" style="33" customWidth="1"/>
    <col min="37" max="37" width="17.140625" style="33" customWidth="1"/>
    <col min="38" max="38" width="18.28125" style="33" customWidth="1"/>
    <col min="39" max="39" width="13.7109375" style="33" customWidth="1"/>
    <col min="40" max="40" width="16.00390625" style="33" customWidth="1"/>
    <col min="41" max="41" width="17.140625" style="33" customWidth="1"/>
    <col min="42" max="42" width="18.28125" style="33" customWidth="1"/>
    <col min="43" max="43" width="13.7109375" style="33" customWidth="1"/>
    <col min="44" max="44" width="16.00390625" style="33" customWidth="1"/>
    <col min="45" max="45" width="17.140625" style="33" customWidth="1"/>
    <col min="46" max="46" width="18.28125" style="33" customWidth="1"/>
    <col min="47" max="47" width="13.7109375" style="33" customWidth="1"/>
    <col min="48" max="48" width="16.00390625" style="33" customWidth="1"/>
    <col min="49" max="49" width="17.140625" style="33" customWidth="1"/>
    <col min="50" max="143" width="18.28125" style="33" customWidth="1"/>
    <col min="144" max="144" width="37.421875" style="33" customWidth="1"/>
    <col min="145" max="145" width="18.28125" style="33" customWidth="1"/>
    <col min="146" max="146" width="17.28125" style="33" customWidth="1"/>
    <col min="147" max="147" width="20.57421875" style="34" customWidth="1"/>
    <col min="148" max="148" width="20.421875" style="34" customWidth="1"/>
    <col min="149" max="149" width="19.421875" style="34" customWidth="1"/>
    <col min="150" max="150" width="14.57421875" style="34" customWidth="1"/>
    <col min="151" max="151" width="12.28125" style="33" customWidth="1"/>
    <col min="152" max="152" width="14.57421875" style="33" customWidth="1"/>
    <col min="153" max="153" width="11.7109375" style="33" customWidth="1"/>
    <col min="154" max="154" width="14.00390625" style="33" customWidth="1"/>
    <col min="155" max="155" width="20.57421875" style="33" customWidth="1"/>
    <col min="156" max="156" width="11.7109375" style="33" customWidth="1"/>
    <col min="157" max="157" width="10.8515625" style="33" customWidth="1"/>
    <col min="158" max="16384" width="9.140625" style="33" customWidth="1"/>
  </cols>
  <sheetData>
    <row r="1" ht="19.5" customHeight="1" hidden="1" outlineLevel="1">
      <c r="G1" s="33" t="s">
        <v>2069</v>
      </c>
    </row>
    <row r="2" ht="19.5" customHeight="1" hidden="1" outlineLevel="1">
      <c r="G2" s="33" t="s">
        <v>2070</v>
      </c>
    </row>
    <row r="3" ht="19.5" customHeight="1" hidden="1" outlineLevel="1"/>
    <row r="4" ht="19.5" customHeight="1" hidden="1" outlineLevel="1">
      <c r="G4" s="33" t="s">
        <v>2071</v>
      </c>
    </row>
    <row r="5" ht="19.5" customHeight="1" hidden="1" outlineLevel="1">
      <c r="G5" s="33" t="s">
        <v>2072</v>
      </c>
    </row>
    <row r="6" ht="19.5" customHeight="1" hidden="1" outlineLevel="1">
      <c r="G6" s="33" t="s">
        <v>2103</v>
      </c>
    </row>
    <row r="7" ht="19.5" customHeight="1" hidden="1" outlineLevel="1">
      <c r="G7" s="33" t="s">
        <v>2113</v>
      </c>
    </row>
    <row r="8" ht="19.5" customHeight="1" hidden="1" outlineLevel="1">
      <c r="G8" s="33" t="s">
        <v>2130</v>
      </c>
    </row>
    <row r="9" ht="19.5" customHeight="1" hidden="1" outlineLevel="1">
      <c r="G9" s="33" t="s">
        <v>2139</v>
      </c>
    </row>
    <row r="10" ht="19.5" customHeight="1" hidden="1" outlineLevel="1">
      <c r="G10" s="33" t="s">
        <v>2142</v>
      </c>
    </row>
    <row r="11" ht="19.5" customHeight="1" hidden="1" outlineLevel="1">
      <c r="G11" s="33" t="s">
        <v>2223</v>
      </c>
    </row>
    <row r="12" ht="19.5" customHeight="1" hidden="1" outlineLevel="1">
      <c r="G12" s="33" t="s">
        <v>2225</v>
      </c>
    </row>
    <row r="13" ht="19.5" customHeight="1" hidden="1" outlineLevel="1">
      <c r="G13" s="33" t="s">
        <v>2248</v>
      </c>
    </row>
    <row r="14" ht="19.5" customHeight="1" hidden="1" outlineLevel="1">
      <c r="G14" s="33" t="s">
        <v>2258</v>
      </c>
    </row>
    <row r="15" ht="19.5" customHeight="1" hidden="1" outlineLevel="1">
      <c r="G15" s="33" t="s">
        <v>2261</v>
      </c>
    </row>
    <row r="16" ht="19.5" customHeight="1" collapsed="1"/>
    <row r="17" spans="3:146" ht="19.5" customHeight="1">
      <c r="C17" s="35" t="s">
        <v>2260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</row>
    <row r="18" spans="4:146" ht="19.5" customHeight="1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</row>
    <row r="19" spans="5:145" ht="19.5" customHeight="1"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</row>
    <row r="20" spans="1:157" ht="19.5" customHeight="1">
      <c r="A20" s="38" t="s">
        <v>2101</v>
      </c>
      <c r="B20" s="39" t="s">
        <v>1591</v>
      </c>
      <c r="C20" s="39" t="s">
        <v>1592</v>
      </c>
      <c r="D20" s="38" t="s">
        <v>31</v>
      </c>
      <c r="E20" s="38" t="s">
        <v>0</v>
      </c>
      <c r="F20" s="38" t="s">
        <v>18</v>
      </c>
      <c r="G20" s="38" t="s">
        <v>19</v>
      </c>
      <c r="H20" s="38" t="s">
        <v>1</v>
      </c>
      <c r="I20" s="38" t="s">
        <v>29</v>
      </c>
      <c r="J20" s="38" t="s">
        <v>7</v>
      </c>
      <c r="K20" s="38" t="s">
        <v>30</v>
      </c>
      <c r="L20" s="38" t="s">
        <v>2</v>
      </c>
      <c r="M20" s="38" t="s">
        <v>9</v>
      </c>
      <c r="N20" s="38" t="s">
        <v>10</v>
      </c>
      <c r="O20" s="38" t="s">
        <v>22</v>
      </c>
      <c r="P20" s="38" t="s">
        <v>16</v>
      </c>
      <c r="Q20" s="38" t="s">
        <v>11</v>
      </c>
      <c r="R20" s="38" t="s">
        <v>697</v>
      </c>
      <c r="S20" s="40" t="s">
        <v>2102</v>
      </c>
      <c r="T20" s="41"/>
      <c r="U20" s="42"/>
      <c r="V20" s="43" t="s">
        <v>17</v>
      </c>
      <c r="W20" s="44"/>
      <c r="X20" s="45"/>
      <c r="Y20" s="38" t="s">
        <v>984</v>
      </c>
      <c r="Z20" s="38" t="s">
        <v>21</v>
      </c>
      <c r="AA20" s="46" t="s">
        <v>23</v>
      </c>
      <c r="AB20" s="47"/>
      <c r="AC20" s="47"/>
      <c r="AD20" s="47"/>
      <c r="AE20" s="46" t="s">
        <v>24</v>
      </c>
      <c r="AF20" s="46"/>
      <c r="AG20" s="46"/>
      <c r="AH20" s="46"/>
      <c r="AI20" s="46" t="s">
        <v>25</v>
      </c>
      <c r="AJ20" s="46"/>
      <c r="AK20" s="46"/>
      <c r="AL20" s="46"/>
      <c r="AM20" s="46" t="s">
        <v>26</v>
      </c>
      <c r="AN20" s="46"/>
      <c r="AO20" s="46"/>
      <c r="AP20" s="46"/>
      <c r="AQ20" s="46" t="s">
        <v>27</v>
      </c>
      <c r="AR20" s="46"/>
      <c r="AS20" s="46"/>
      <c r="AT20" s="46"/>
      <c r="AU20" s="46" t="s">
        <v>28</v>
      </c>
      <c r="AV20" s="46"/>
      <c r="AW20" s="46"/>
      <c r="AX20" s="46"/>
      <c r="AY20" s="46" t="s">
        <v>1596</v>
      </c>
      <c r="AZ20" s="46"/>
      <c r="BA20" s="46"/>
      <c r="BB20" s="46"/>
      <c r="BC20" s="46" t="s">
        <v>1597</v>
      </c>
      <c r="BD20" s="46"/>
      <c r="BE20" s="46"/>
      <c r="BF20" s="46"/>
      <c r="BG20" s="46" t="s">
        <v>1598</v>
      </c>
      <c r="BH20" s="46"/>
      <c r="BI20" s="46"/>
      <c r="BJ20" s="46"/>
      <c r="BK20" s="46" t="s">
        <v>1599</v>
      </c>
      <c r="BL20" s="46"/>
      <c r="BM20" s="46"/>
      <c r="BN20" s="46"/>
      <c r="BO20" s="46" t="s">
        <v>1600</v>
      </c>
      <c r="BP20" s="46"/>
      <c r="BQ20" s="46"/>
      <c r="BR20" s="46"/>
      <c r="BS20" s="46" t="s">
        <v>1625</v>
      </c>
      <c r="BT20" s="46"/>
      <c r="BU20" s="46"/>
      <c r="BV20" s="46"/>
      <c r="BW20" s="46" t="s">
        <v>1626</v>
      </c>
      <c r="BX20" s="46"/>
      <c r="BY20" s="46"/>
      <c r="BZ20" s="46"/>
      <c r="CA20" s="46" t="s">
        <v>1640</v>
      </c>
      <c r="CB20" s="46"/>
      <c r="CC20" s="46"/>
      <c r="CD20" s="46"/>
      <c r="CE20" s="46" t="s">
        <v>1641</v>
      </c>
      <c r="CF20" s="46"/>
      <c r="CG20" s="46"/>
      <c r="CH20" s="46"/>
      <c r="CI20" s="46" t="s">
        <v>1642</v>
      </c>
      <c r="CJ20" s="46"/>
      <c r="CK20" s="46"/>
      <c r="CL20" s="46"/>
      <c r="CM20" s="46" t="s">
        <v>1643</v>
      </c>
      <c r="CN20" s="46"/>
      <c r="CO20" s="46"/>
      <c r="CP20" s="46"/>
      <c r="CQ20" s="46" t="s">
        <v>1644</v>
      </c>
      <c r="CR20" s="46"/>
      <c r="CS20" s="46"/>
      <c r="CT20" s="46"/>
      <c r="CU20" s="46" t="s">
        <v>1645</v>
      </c>
      <c r="CV20" s="46"/>
      <c r="CW20" s="46"/>
      <c r="CX20" s="46"/>
      <c r="CY20" s="46" t="s">
        <v>1646</v>
      </c>
      <c r="CZ20" s="46"/>
      <c r="DA20" s="46"/>
      <c r="DB20" s="46"/>
      <c r="DC20" s="46" t="s">
        <v>1647</v>
      </c>
      <c r="DD20" s="46"/>
      <c r="DE20" s="46"/>
      <c r="DF20" s="46"/>
      <c r="DG20" s="46" t="s">
        <v>1648</v>
      </c>
      <c r="DH20" s="46"/>
      <c r="DI20" s="46"/>
      <c r="DJ20" s="46"/>
      <c r="DK20" s="46" t="s">
        <v>1649</v>
      </c>
      <c r="DL20" s="46"/>
      <c r="DM20" s="46"/>
      <c r="DN20" s="46"/>
      <c r="DO20" s="46" t="s">
        <v>1650</v>
      </c>
      <c r="DP20" s="46"/>
      <c r="DQ20" s="46"/>
      <c r="DR20" s="46"/>
      <c r="DS20" s="46" t="s">
        <v>1651</v>
      </c>
      <c r="DT20" s="46"/>
      <c r="DU20" s="46"/>
      <c r="DV20" s="46"/>
      <c r="DW20" s="46" t="s">
        <v>1652</v>
      </c>
      <c r="DX20" s="46"/>
      <c r="DY20" s="46"/>
      <c r="DZ20" s="46"/>
      <c r="EA20" s="46" t="s">
        <v>1653</v>
      </c>
      <c r="EB20" s="46"/>
      <c r="EC20" s="46"/>
      <c r="ED20" s="46"/>
      <c r="EE20" s="46">
        <v>2045</v>
      </c>
      <c r="EF20" s="46"/>
      <c r="EG20" s="46"/>
      <c r="EH20" s="46"/>
      <c r="EI20" s="46">
        <v>2046</v>
      </c>
      <c r="EJ20" s="46"/>
      <c r="EK20" s="46"/>
      <c r="EL20" s="46"/>
      <c r="EM20" s="40" t="s">
        <v>865</v>
      </c>
      <c r="EN20" s="41"/>
      <c r="EO20" s="42"/>
      <c r="EP20" s="46" t="s">
        <v>20</v>
      </c>
      <c r="EQ20" s="40" t="s">
        <v>891</v>
      </c>
      <c r="ER20" s="41"/>
      <c r="ES20" s="46" t="s">
        <v>892</v>
      </c>
      <c r="ET20" s="46"/>
      <c r="EU20" s="46"/>
      <c r="EV20" s="46"/>
      <c r="EW20" s="46"/>
      <c r="EX20" s="46"/>
      <c r="EY20" s="46"/>
      <c r="EZ20" s="46"/>
      <c r="FA20" s="46"/>
    </row>
    <row r="21" spans="1:157" ht="19.5" customHeight="1">
      <c r="A21" s="48"/>
      <c r="B21" s="49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50" t="s">
        <v>12</v>
      </c>
      <c r="T21" s="40" t="s">
        <v>13</v>
      </c>
      <c r="U21" s="42"/>
      <c r="V21" s="51"/>
      <c r="W21" s="52"/>
      <c r="X21" s="53"/>
      <c r="Y21" s="48"/>
      <c r="Z21" s="48"/>
      <c r="AA21" s="46" t="s">
        <v>3</v>
      </c>
      <c r="AB21" s="46" t="s">
        <v>4</v>
      </c>
      <c r="AC21" s="46" t="s">
        <v>5</v>
      </c>
      <c r="AD21" s="46" t="s">
        <v>6</v>
      </c>
      <c r="AE21" s="46" t="s">
        <v>3</v>
      </c>
      <c r="AF21" s="46" t="s">
        <v>4</v>
      </c>
      <c r="AG21" s="46" t="s">
        <v>5</v>
      </c>
      <c r="AH21" s="46" t="s">
        <v>6</v>
      </c>
      <c r="AI21" s="46" t="s">
        <v>3</v>
      </c>
      <c r="AJ21" s="46" t="s">
        <v>4</v>
      </c>
      <c r="AK21" s="46" t="s">
        <v>5</v>
      </c>
      <c r="AL21" s="46" t="s">
        <v>6</v>
      </c>
      <c r="AM21" s="46" t="s">
        <v>3</v>
      </c>
      <c r="AN21" s="46" t="s">
        <v>4</v>
      </c>
      <c r="AO21" s="46" t="s">
        <v>5</v>
      </c>
      <c r="AP21" s="46" t="s">
        <v>6</v>
      </c>
      <c r="AQ21" s="46" t="s">
        <v>3</v>
      </c>
      <c r="AR21" s="46" t="s">
        <v>4</v>
      </c>
      <c r="AS21" s="46" t="s">
        <v>5</v>
      </c>
      <c r="AT21" s="46" t="s">
        <v>6</v>
      </c>
      <c r="AU21" s="46" t="s">
        <v>3</v>
      </c>
      <c r="AV21" s="46" t="s">
        <v>4</v>
      </c>
      <c r="AW21" s="46" t="s">
        <v>5</v>
      </c>
      <c r="AX21" s="46" t="s">
        <v>6</v>
      </c>
      <c r="AY21" s="46" t="s">
        <v>3</v>
      </c>
      <c r="AZ21" s="46" t="s">
        <v>4</v>
      </c>
      <c r="BA21" s="46" t="s">
        <v>5</v>
      </c>
      <c r="BB21" s="46" t="s">
        <v>6</v>
      </c>
      <c r="BC21" s="46" t="s">
        <v>3</v>
      </c>
      <c r="BD21" s="46" t="s">
        <v>4</v>
      </c>
      <c r="BE21" s="46" t="s">
        <v>5</v>
      </c>
      <c r="BF21" s="46" t="s">
        <v>6</v>
      </c>
      <c r="BG21" s="46" t="s">
        <v>3</v>
      </c>
      <c r="BH21" s="46" t="s">
        <v>4</v>
      </c>
      <c r="BI21" s="46" t="s">
        <v>5</v>
      </c>
      <c r="BJ21" s="46" t="s">
        <v>6</v>
      </c>
      <c r="BK21" s="46" t="s">
        <v>3</v>
      </c>
      <c r="BL21" s="46" t="s">
        <v>4</v>
      </c>
      <c r="BM21" s="46" t="s">
        <v>5</v>
      </c>
      <c r="BN21" s="46" t="s">
        <v>6</v>
      </c>
      <c r="BO21" s="46" t="s">
        <v>3</v>
      </c>
      <c r="BP21" s="46" t="s">
        <v>4</v>
      </c>
      <c r="BQ21" s="46" t="s">
        <v>5</v>
      </c>
      <c r="BR21" s="46" t="s">
        <v>6</v>
      </c>
      <c r="BS21" s="46" t="s">
        <v>3</v>
      </c>
      <c r="BT21" s="46" t="s">
        <v>4</v>
      </c>
      <c r="BU21" s="46" t="s">
        <v>5</v>
      </c>
      <c r="BV21" s="46" t="s">
        <v>6</v>
      </c>
      <c r="BW21" s="46" t="s">
        <v>3</v>
      </c>
      <c r="BX21" s="46" t="s">
        <v>4</v>
      </c>
      <c r="BY21" s="46" t="s">
        <v>5</v>
      </c>
      <c r="BZ21" s="46" t="s">
        <v>6</v>
      </c>
      <c r="CA21" s="46" t="s">
        <v>3</v>
      </c>
      <c r="CB21" s="46" t="s">
        <v>4</v>
      </c>
      <c r="CC21" s="46" t="s">
        <v>5</v>
      </c>
      <c r="CD21" s="46" t="s">
        <v>6</v>
      </c>
      <c r="CE21" s="46" t="s">
        <v>3</v>
      </c>
      <c r="CF21" s="46" t="s">
        <v>4</v>
      </c>
      <c r="CG21" s="46" t="s">
        <v>5</v>
      </c>
      <c r="CH21" s="46" t="s">
        <v>6</v>
      </c>
      <c r="CI21" s="46" t="s">
        <v>3</v>
      </c>
      <c r="CJ21" s="46" t="s">
        <v>4</v>
      </c>
      <c r="CK21" s="46" t="s">
        <v>5</v>
      </c>
      <c r="CL21" s="46" t="s">
        <v>6</v>
      </c>
      <c r="CM21" s="46" t="s">
        <v>3</v>
      </c>
      <c r="CN21" s="46" t="s">
        <v>4</v>
      </c>
      <c r="CO21" s="46" t="s">
        <v>5</v>
      </c>
      <c r="CP21" s="46" t="s">
        <v>6</v>
      </c>
      <c r="CQ21" s="46" t="s">
        <v>3</v>
      </c>
      <c r="CR21" s="46" t="s">
        <v>4</v>
      </c>
      <c r="CS21" s="46" t="s">
        <v>5</v>
      </c>
      <c r="CT21" s="46" t="s">
        <v>6</v>
      </c>
      <c r="CU21" s="46" t="s">
        <v>3</v>
      </c>
      <c r="CV21" s="46" t="s">
        <v>4</v>
      </c>
      <c r="CW21" s="46" t="s">
        <v>5</v>
      </c>
      <c r="CX21" s="46" t="s">
        <v>6</v>
      </c>
      <c r="CY21" s="46" t="s">
        <v>3</v>
      </c>
      <c r="CZ21" s="46" t="s">
        <v>4</v>
      </c>
      <c r="DA21" s="46" t="s">
        <v>5</v>
      </c>
      <c r="DB21" s="46" t="s">
        <v>6</v>
      </c>
      <c r="DC21" s="46" t="s">
        <v>3</v>
      </c>
      <c r="DD21" s="46" t="s">
        <v>4</v>
      </c>
      <c r="DE21" s="46" t="s">
        <v>5</v>
      </c>
      <c r="DF21" s="46" t="s">
        <v>6</v>
      </c>
      <c r="DG21" s="46" t="s">
        <v>3</v>
      </c>
      <c r="DH21" s="46" t="s">
        <v>4</v>
      </c>
      <c r="DI21" s="46" t="s">
        <v>5</v>
      </c>
      <c r="DJ21" s="46" t="s">
        <v>6</v>
      </c>
      <c r="DK21" s="46" t="s">
        <v>3</v>
      </c>
      <c r="DL21" s="46" t="s">
        <v>4</v>
      </c>
      <c r="DM21" s="46" t="s">
        <v>5</v>
      </c>
      <c r="DN21" s="46" t="s">
        <v>6</v>
      </c>
      <c r="DO21" s="46" t="s">
        <v>3</v>
      </c>
      <c r="DP21" s="46" t="s">
        <v>4</v>
      </c>
      <c r="DQ21" s="46" t="s">
        <v>5</v>
      </c>
      <c r="DR21" s="46" t="s">
        <v>6</v>
      </c>
      <c r="DS21" s="46" t="s">
        <v>3</v>
      </c>
      <c r="DT21" s="46" t="s">
        <v>4</v>
      </c>
      <c r="DU21" s="46" t="s">
        <v>5</v>
      </c>
      <c r="DV21" s="46" t="s">
        <v>6</v>
      </c>
      <c r="DW21" s="46" t="s">
        <v>3</v>
      </c>
      <c r="DX21" s="46" t="s">
        <v>4</v>
      </c>
      <c r="DY21" s="46" t="s">
        <v>5</v>
      </c>
      <c r="DZ21" s="46" t="s">
        <v>6</v>
      </c>
      <c r="EA21" s="46" t="s">
        <v>3</v>
      </c>
      <c r="EB21" s="46" t="s">
        <v>4</v>
      </c>
      <c r="EC21" s="46" t="s">
        <v>5</v>
      </c>
      <c r="ED21" s="46" t="s">
        <v>6</v>
      </c>
      <c r="EE21" s="46" t="s">
        <v>3</v>
      </c>
      <c r="EF21" s="46" t="s">
        <v>4</v>
      </c>
      <c r="EG21" s="46" t="s">
        <v>5</v>
      </c>
      <c r="EH21" s="46" t="s">
        <v>6</v>
      </c>
      <c r="EI21" s="46" t="s">
        <v>3</v>
      </c>
      <c r="EJ21" s="46" t="s">
        <v>4</v>
      </c>
      <c r="EK21" s="46" t="s">
        <v>5</v>
      </c>
      <c r="EL21" s="46" t="s">
        <v>6</v>
      </c>
      <c r="EM21" s="46" t="s">
        <v>3</v>
      </c>
      <c r="EN21" s="46" t="s">
        <v>5</v>
      </c>
      <c r="EO21" s="46" t="s">
        <v>1531</v>
      </c>
      <c r="EP21" s="46"/>
      <c r="EQ21" s="46" t="s">
        <v>893</v>
      </c>
      <c r="ER21" s="40" t="s">
        <v>894</v>
      </c>
      <c r="ES21" s="46" t="s">
        <v>895</v>
      </c>
      <c r="ET21" s="46"/>
      <c r="EU21" s="46"/>
      <c r="EV21" s="46" t="s">
        <v>896</v>
      </c>
      <c r="EW21" s="46"/>
      <c r="EX21" s="46"/>
      <c r="EY21" s="46" t="s">
        <v>897</v>
      </c>
      <c r="EZ21" s="46"/>
      <c r="FA21" s="46"/>
    </row>
    <row r="22" spans="1:157" s="36" customFormat="1" ht="19.5" customHeight="1">
      <c r="A22" s="54"/>
      <c r="B22" s="55"/>
      <c r="C22" s="55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0" t="s">
        <v>14</v>
      </c>
      <c r="T22" s="50" t="s">
        <v>15</v>
      </c>
      <c r="U22" s="50" t="s">
        <v>14</v>
      </c>
      <c r="V22" s="50" t="s">
        <v>703</v>
      </c>
      <c r="W22" s="50" t="s">
        <v>704</v>
      </c>
      <c r="X22" s="50" t="s">
        <v>705</v>
      </c>
      <c r="Y22" s="54"/>
      <c r="Z22" s="54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0"/>
      <c r="ES22" s="50" t="s">
        <v>898</v>
      </c>
      <c r="ET22" s="50" t="s">
        <v>899</v>
      </c>
      <c r="EU22" s="50" t="s">
        <v>900</v>
      </c>
      <c r="EV22" s="50" t="s">
        <v>898</v>
      </c>
      <c r="EW22" s="50" t="s">
        <v>899</v>
      </c>
      <c r="EX22" s="50" t="s">
        <v>900</v>
      </c>
      <c r="EY22" s="50" t="s">
        <v>898</v>
      </c>
      <c r="EZ22" s="50" t="s">
        <v>899</v>
      </c>
      <c r="FA22" s="50" t="s">
        <v>900</v>
      </c>
    </row>
    <row r="23" spans="1:157" s="36" customFormat="1" ht="19.5" customHeight="1">
      <c r="A23" s="50" t="s">
        <v>718</v>
      </c>
      <c r="B23" s="55" t="s">
        <v>719</v>
      </c>
      <c r="C23" s="55" t="s">
        <v>721</v>
      </c>
      <c r="D23" s="55" t="s">
        <v>701</v>
      </c>
      <c r="E23" s="55" t="s">
        <v>702</v>
      </c>
      <c r="F23" s="55" t="s">
        <v>722</v>
      </c>
      <c r="G23" s="55" t="s">
        <v>723</v>
      </c>
      <c r="H23" s="55" t="s">
        <v>724</v>
      </c>
      <c r="I23" s="55" t="s">
        <v>725</v>
      </c>
      <c r="J23" s="55" t="s">
        <v>720</v>
      </c>
      <c r="K23" s="55" t="s">
        <v>726</v>
      </c>
      <c r="L23" s="55" t="s">
        <v>706</v>
      </c>
      <c r="M23" s="55" t="s">
        <v>727</v>
      </c>
      <c r="N23" s="55" t="s">
        <v>728</v>
      </c>
      <c r="O23" s="55" t="s">
        <v>729</v>
      </c>
      <c r="P23" s="55" t="s">
        <v>730</v>
      </c>
      <c r="Q23" s="55" t="s">
        <v>731</v>
      </c>
      <c r="R23" s="55" t="s">
        <v>732</v>
      </c>
      <c r="S23" s="55" t="s">
        <v>733</v>
      </c>
      <c r="T23" s="55" t="s">
        <v>734</v>
      </c>
      <c r="U23" s="55" t="s">
        <v>735</v>
      </c>
      <c r="V23" s="55" t="s">
        <v>736</v>
      </c>
      <c r="W23" s="55" t="s">
        <v>737</v>
      </c>
      <c r="X23" s="55" t="s">
        <v>738</v>
      </c>
      <c r="Y23" s="55" t="s">
        <v>739</v>
      </c>
      <c r="Z23" s="55" t="s">
        <v>740</v>
      </c>
      <c r="AA23" s="55" t="s">
        <v>741</v>
      </c>
      <c r="AB23" s="55" t="s">
        <v>742</v>
      </c>
      <c r="AC23" s="55" t="s">
        <v>743</v>
      </c>
      <c r="AD23" s="55" t="s">
        <v>744</v>
      </c>
      <c r="AE23" s="55" t="s">
        <v>745</v>
      </c>
      <c r="AF23" s="55" t="s">
        <v>746</v>
      </c>
      <c r="AG23" s="55" t="s">
        <v>747</v>
      </c>
      <c r="AH23" s="55" t="s">
        <v>748</v>
      </c>
      <c r="AI23" s="55" t="s">
        <v>749</v>
      </c>
      <c r="AJ23" s="55" t="s">
        <v>750</v>
      </c>
      <c r="AK23" s="55" t="s">
        <v>751</v>
      </c>
      <c r="AL23" s="55" t="s">
        <v>752</v>
      </c>
      <c r="AM23" s="55" t="s">
        <v>753</v>
      </c>
      <c r="AN23" s="55" t="s">
        <v>866</v>
      </c>
      <c r="AO23" s="55" t="s">
        <v>867</v>
      </c>
      <c r="AP23" s="55" t="s">
        <v>868</v>
      </c>
      <c r="AQ23" s="55" t="s">
        <v>869</v>
      </c>
      <c r="AR23" s="55" t="s">
        <v>870</v>
      </c>
      <c r="AS23" s="55" t="s">
        <v>871</v>
      </c>
      <c r="AT23" s="55" t="s">
        <v>872</v>
      </c>
      <c r="AU23" s="55" t="s">
        <v>873</v>
      </c>
      <c r="AV23" s="55" t="s">
        <v>874</v>
      </c>
      <c r="AW23" s="55" t="s">
        <v>875</v>
      </c>
      <c r="AX23" s="55" t="s">
        <v>876</v>
      </c>
      <c r="AY23" s="55" t="s">
        <v>877</v>
      </c>
      <c r="AZ23" s="55" t="s">
        <v>878</v>
      </c>
      <c r="BA23" s="55" t="s">
        <v>879</v>
      </c>
      <c r="BB23" s="55" t="s">
        <v>880</v>
      </c>
      <c r="BC23" s="55" t="s">
        <v>881</v>
      </c>
      <c r="BD23" s="55" t="s">
        <v>903</v>
      </c>
      <c r="BE23" s="55" t="s">
        <v>904</v>
      </c>
      <c r="BF23" s="55" t="s">
        <v>905</v>
      </c>
      <c r="BG23" s="55" t="s">
        <v>906</v>
      </c>
      <c r="BH23" s="55" t="s">
        <v>907</v>
      </c>
      <c r="BI23" s="55" t="s">
        <v>908</v>
      </c>
      <c r="BJ23" s="55" t="s">
        <v>909</v>
      </c>
      <c r="BK23" s="55" t="s">
        <v>1532</v>
      </c>
      <c r="BL23" s="55" t="s">
        <v>1594</v>
      </c>
      <c r="BM23" s="55" t="s">
        <v>1595</v>
      </c>
      <c r="BN23" s="55" t="s">
        <v>1601</v>
      </c>
      <c r="BO23" s="55" t="s">
        <v>1602</v>
      </c>
      <c r="BP23" s="55" t="s">
        <v>1603</v>
      </c>
      <c r="BQ23" s="55" t="s">
        <v>1604</v>
      </c>
      <c r="BR23" s="55" t="s">
        <v>1605</v>
      </c>
      <c r="BS23" s="55" t="s">
        <v>1602</v>
      </c>
      <c r="BT23" s="55" t="s">
        <v>1603</v>
      </c>
      <c r="BU23" s="55" t="s">
        <v>1604</v>
      </c>
      <c r="BV23" s="55" t="s">
        <v>1605</v>
      </c>
      <c r="BW23" s="55" t="s">
        <v>1606</v>
      </c>
      <c r="BX23" s="55" t="s">
        <v>1607</v>
      </c>
      <c r="BY23" s="55" t="s">
        <v>1608</v>
      </c>
      <c r="BZ23" s="55" t="s">
        <v>1609</v>
      </c>
      <c r="CA23" s="55" t="s">
        <v>1610</v>
      </c>
      <c r="CB23" s="55" t="s">
        <v>1611</v>
      </c>
      <c r="CC23" s="55" t="s">
        <v>1612</v>
      </c>
      <c r="CD23" s="55" t="s">
        <v>1613</v>
      </c>
      <c r="CE23" s="55" t="s">
        <v>1614</v>
      </c>
      <c r="CF23" s="55" t="s">
        <v>1615</v>
      </c>
      <c r="CG23" s="55" t="s">
        <v>1616</v>
      </c>
      <c r="CH23" s="55" t="s">
        <v>1617</v>
      </c>
      <c r="CI23" s="55" t="s">
        <v>1618</v>
      </c>
      <c r="CJ23" s="55" t="s">
        <v>1619</v>
      </c>
      <c r="CK23" s="55" t="s">
        <v>1620</v>
      </c>
      <c r="CL23" s="55" t="s">
        <v>1621</v>
      </c>
      <c r="CM23" s="55" t="s">
        <v>1622</v>
      </c>
      <c r="CN23" s="55" t="s">
        <v>1623</v>
      </c>
      <c r="CO23" s="55" t="s">
        <v>1624</v>
      </c>
      <c r="CP23" s="55" t="s">
        <v>1654</v>
      </c>
      <c r="CQ23" s="55" t="s">
        <v>1655</v>
      </c>
      <c r="CR23" s="55" t="s">
        <v>1656</v>
      </c>
      <c r="CS23" s="55" t="s">
        <v>1657</v>
      </c>
      <c r="CT23" s="55" t="s">
        <v>1658</v>
      </c>
      <c r="CU23" s="55" t="s">
        <v>1659</v>
      </c>
      <c r="CV23" s="55" t="s">
        <v>1660</v>
      </c>
      <c r="CW23" s="55" t="s">
        <v>1661</v>
      </c>
      <c r="CX23" s="55" t="s">
        <v>1662</v>
      </c>
      <c r="CY23" s="55" t="s">
        <v>1663</v>
      </c>
      <c r="CZ23" s="55" t="s">
        <v>1664</v>
      </c>
      <c r="DA23" s="55" t="s">
        <v>1665</v>
      </c>
      <c r="DB23" s="55" t="s">
        <v>1666</v>
      </c>
      <c r="DC23" s="55" t="s">
        <v>1667</v>
      </c>
      <c r="DD23" s="55" t="s">
        <v>1668</v>
      </c>
      <c r="DE23" s="55" t="s">
        <v>1669</v>
      </c>
      <c r="DF23" s="55" t="s">
        <v>1670</v>
      </c>
      <c r="DG23" s="55" t="s">
        <v>1671</v>
      </c>
      <c r="DH23" s="55" t="s">
        <v>1672</v>
      </c>
      <c r="DI23" s="55" t="s">
        <v>1673</v>
      </c>
      <c r="DJ23" s="55" t="s">
        <v>1674</v>
      </c>
      <c r="DK23" s="55" t="s">
        <v>1675</v>
      </c>
      <c r="DL23" s="55" t="s">
        <v>1676</v>
      </c>
      <c r="DM23" s="55" t="s">
        <v>1677</v>
      </c>
      <c r="DN23" s="55" t="s">
        <v>1678</v>
      </c>
      <c r="DO23" s="55" t="s">
        <v>1679</v>
      </c>
      <c r="DP23" s="55" t="s">
        <v>1680</v>
      </c>
      <c r="DQ23" s="55" t="s">
        <v>1681</v>
      </c>
      <c r="DR23" s="55" t="s">
        <v>1682</v>
      </c>
      <c r="DS23" s="55" t="s">
        <v>1683</v>
      </c>
      <c r="DT23" s="55" t="s">
        <v>1684</v>
      </c>
      <c r="DU23" s="55" t="s">
        <v>1685</v>
      </c>
      <c r="DV23" s="55" t="s">
        <v>1686</v>
      </c>
      <c r="DW23" s="55" t="s">
        <v>1687</v>
      </c>
      <c r="DX23" s="55" t="s">
        <v>1688</v>
      </c>
      <c r="DY23" s="55" t="s">
        <v>1689</v>
      </c>
      <c r="DZ23" s="55" t="s">
        <v>1690</v>
      </c>
      <c r="EA23" s="55" t="s">
        <v>1691</v>
      </c>
      <c r="EB23" s="55" t="s">
        <v>1692</v>
      </c>
      <c r="EC23" s="55" t="s">
        <v>1693</v>
      </c>
      <c r="ED23" s="55" t="s">
        <v>1694</v>
      </c>
      <c r="EE23" s="55" t="s">
        <v>1695</v>
      </c>
      <c r="EF23" s="55" t="s">
        <v>1696</v>
      </c>
      <c r="EG23" s="55" t="s">
        <v>1697</v>
      </c>
      <c r="EH23" s="55" t="s">
        <v>1698</v>
      </c>
      <c r="EI23" s="55" t="s">
        <v>1699</v>
      </c>
      <c r="EJ23" s="55" t="s">
        <v>1700</v>
      </c>
      <c r="EK23" s="55" t="s">
        <v>1701</v>
      </c>
      <c r="EL23" s="55" t="s">
        <v>1702</v>
      </c>
      <c r="EM23" s="55" t="s">
        <v>1703</v>
      </c>
      <c r="EN23" s="55" t="s">
        <v>1704</v>
      </c>
      <c r="EO23" s="55" t="s">
        <v>1705</v>
      </c>
      <c r="EP23" s="55" t="s">
        <v>1706</v>
      </c>
      <c r="EQ23" s="55" t="s">
        <v>1707</v>
      </c>
      <c r="ER23" s="57" t="s">
        <v>1708</v>
      </c>
      <c r="ES23" s="50" t="s">
        <v>1709</v>
      </c>
      <c r="ET23" s="50" t="s">
        <v>2250</v>
      </c>
      <c r="EU23" s="50" t="s">
        <v>2251</v>
      </c>
      <c r="EV23" s="50" t="s">
        <v>2252</v>
      </c>
      <c r="EW23" s="50" t="s">
        <v>2253</v>
      </c>
      <c r="EX23" s="50" t="s">
        <v>2254</v>
      </c>
      <c r="EY23" s="50" t="s">
        <v>2255</v>
      </c>
      <c r="EZ23" s="50" t="s">
        <v>2256</v>
      </c>
      <c r="FA23" s="50" t="s">
        <v>2257</v>
      </c>
    </row>
    <row r="24" spans="1:157" s="36" customFormat="1" ht="19.5" customHeight="1">
      <c r="A24" s="50"/>
      <c r="B24" s="55"/>
      <c r="C24" s="55"/>
      <c r="D24" s="50" t="s">
        <v>1711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7"/>
      <c r="EQ24" s="55"/>
      <c r="ER24" s="57"/>
      <c r="ES24" s="50"/>
      <c r="ET24" s="50"/>
      <c r="EU24" s="50"/>
      <c r="EV24" s="50"/>
      <c r="EW24" s="50"/>
      <c r="EX24" s="50"/>
      <c r="EY24" s="50"/>
      <c r="EZ24" s="50"/>
      <c r="FA24" s="50"/>
    </row>
    <row r="25" spans="1:157" ht="19.5" customHeight="1">
      <c r="A25" s="58"/>
      <c r="B25" s="58" t="s">
        <v>1776</v>
      </c>
      <c r="C25" s="58"/>
      <c r="D25" s="59" t="s">
        <v>1778</v>
      </c>
      <c r="E25" s="58" t="s">
        <v>1535</v>
      </c>
      <c r="F25" s="58" t="s">
        <v>1536</v>
      </c>
      <c r="G25" s="58" t="s">
        <v>1537</v>
      </c>
      <c r="H25" s="58" t="s">
        <v>857</v>
      </c>
      <c r="I25" s="58"/>
      <c r="J25" s="58" t="s">
        <v>864</v>
      </c>
      <c r="K25" s="58">
        <v>58</v>
      </c>
      <c r="L25" s="58">
        <v>710000000</v>
      </c>
      <c r="M25" s="58" t="s">
        <v>1533</v>
      </c>
      <c r="N25" s="58" t="s">
        <v>1777</v>
      </c>
      <c r="O25" s="58" t="s">
        <v>359</v>
      </c>
      <c r="P25" s="58">
        <v>396473100</v>
      </c>
      <c r="Q25" s="58" t="s">
        <v>1549</v>
      </c>
      <c r="R25" s="58" t="s">
        <v>686</v>
      </c>
      <c r="S25" s="58" t="s">
        <v>1560</v>
      </c>
      <c r="T25" s="58"/>
      <c r="U25" s="58"/>
      <c r="V25" s="58">
        <v>0</v>
      </c>
      <c r="W25" s="58">
        <v>0</v>
      </c>
      <c r="X25" s="58">
        <v>100</v>
      </c>
      <c r="Y25" s="58" t="s">
        <v>970</v>
      </c>
      <c r="Z25" s="58" t="s">
        <v>888</v>
      </c>
      <c r="AA25" s="60">
        <v>13</v>
      </c>
      <c r="AB25" s="60">
        <v>449.4</v>
      </c>
      <c r="AC25" s="60">
        <f aca="true" t="shared" si="0" ref="AC25:AC88">AA25*AB25</f>
        <v>5842.2</v>
      </c>
      <c r="AD25" s="60">
        <f aca="true" t="shared" si="1" ref="AD25:AD88">IF(Z25="С НДС",AC25*1.12,AC25)</f>
        <v>6543.264</v>
      </c>
      <c r="AE25" s="60">
        <v>13</v>
      </c>
      <c r="AF25" s="60">
        <v>449.4</v>
      </c>
      <c r="AG25" s="60">
        <f aca="true" t="shared" si="2" ref="AG25:AG88">AE25*AF25</f>
        <v>5842.2</v>
      </c>
      <c r="AH25" s="60">
        <f aca="true" t="shared" si="3" ref="AH25:AH88">IF(Z25="С НДС",AG25*1.12,AG25)</f>
        <v>6543.264</v>
      </c>
      <c r="AI25" s="60">
        <v>13</v>
      </c>
      <c r="AJ25" s="60">
        <v>449.4</v>
      </c>
      <c r="AK25" s="60">
        <f aca="true" t="shared" si="4" ref="AK25:AK88">AI25*AJ25</f>
        <v>5842.2</v>
      </c>
      <c r="AL25" s="60">
        <f aca="true" t="shared" si="5" ref="AL25:AL56">IF(Z25="С НДС",AK25*1.12,AK25)</f>
        <v>6543.264</v>
      </c>
      <c r="AM25" s="60">
        <v>13</v>
      </c>
      <c r="AN25" s="60">
        <v>449.4</v>
      </c>
      <c r="AO25" s="60">
        <f aca="true" t="shared" si="6" ref="AO25:AO88">AM25*AN25</f>
        <v>5842.2</v>
      </c>
      <c r="AP25" s="60">
        <f aca="true" t="shared" si="7" ref="AP25:AP56">IF(Z25="С НДС",AO25*1.12,AO25)</f>
        <v>6543.264</v>
      </c>
      <c r="AQ25" s="60"/>
      <c r="AR25" s="60"/>
      <c r="AS25" s="60">
        <f aca="true" t="shared" si="8" ref="AS25:AS88">AQ25*AR25</f>
        <v>0</v>
      </c>
      <c r="AT25" s="60">
        <f aca="true" t="shared" si="9" ref="AT25:AT56">IF(Z25="С НДС",AS25*1.12,AS25)</f>
        <v>0</v>
      </c>
      <c r="AU25" s="60"/>
      <c r="AV25" s="60"/>
      <c r="AW25" s="60">
        <f aca="true" t="shared" si="10" ref="AW25:AW88">AU25*AV25</f>
        <v>0</v>
      </c>
      <c r="AX25" s="60">
        <f aca="true" t="shared" si="11" ref="AX25:AX56">IF(Z25="С НДС",AW25*1.12,AW25)</f>
        <v>0</v>
      </c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>
        <f aca="true" t="shared" si="12" ref="EM25:EM56">SUM(AA25,AE25,AI25,AM25,AQ25)</f>
        <v>52</v>
      </c>
      <c r="EN25" s="60">
        <f aca="true" t="shared" si="13" ref="EN25:EN56">SUM(AW25,AS25,AO25,AG25,AC25,AK25)</f>
        <v>23368.8</v>
      </c>
      <c r="EO25" s="60">
        <f aca="true" t="shared" si="14" ref="EO25:EO56">IF(Z25="С НДС",EN25*1.12,EN25)</f>
        <v>26173.056</v>
      </c>
      <c r="EP25" s="61" t="s">
        <v>1534</v>
      </c>
      <c r="EQ25" s="58"/>
      <c r="ER25" s="61"/>
      <c r="ES25" s="58" t="s">
        <v>1344</v>
      </c>
      <c r="ET25" s="58" t="s">
        <v>1583</v>
      </c>
      <c r="EU25" s="58" t="s">
        <v>1583</v>
      </c>
      <c r="EV25" s="58"/>
      <c r="EW25" s="58"/>
      <c r="EX25" s="58"/>
      <c r="EY25" s="58"/>
      <c r="EZ25" s="58"/>
      <c r="FA25" s="58"/>
    </row>
    <row r="26" spans="1:157" ht="19.5" customHeight="1">
      <c r="A26" s="58"/>
      <c r="B26" s="58" t="s">
        <v>1776</v>
      </c>
      <c r="C26" s="58"/>
      <c r="D26" s="59" t="s">
        <v>1779</v>
      </c>
      <c r="E26" s="58" t="s">
        <v>1535</v>
      </c>
      <c r="F26" s="58" t="s">
        <v>1536</v>
      </c>
      <c r="G26" s="58" t="s">
        <v>1537</v>
      </c>
      <c r="H26" s="58" t="s">
        <v>857</v>
      </c>
      <c r="I26" s="58"/>
      <c r="J26" s="58" t="s">
        <v>864</v>
      </c>
      <c r="K26" s="58">
        <v>58</v>
      </c>
      <c r="L26" s="58">
        <v>710000000</v>
      </c>
      <c r="M26" s="58" t="s">
        <v>1533</v>
      </c>
      <c r="N26" s="58" t="s">
        <v>1777</v>
      </c>
      <c r="O26" s="58" t="s">
        <v>359</v>
      </c>
      <c r="P26" s="58">
        <v>351010000</v>
      </c>
      <c r="Q26" s="58" t="s">
        <v>1544</v>
      </c>
      <c r="R26" s="58" t="s">
        <v>686</v>
      </c>
      <c r="S26" s="58" t="s">
        <v>1560</v>
      </c>
      <c r="T26" s="58"/>
      <c r="U26" s="58"/>
      <c r="V26" s="58">
        <v>0</v>
      </c>
      <c r="W26" s="58">
        <v>0</v>
      </c>
      <c r="X26" s="58">
        <v>100</v>
      </c>
      <c r="Y26" s="58" t="s">
        <v>970</v>
      </c>
      <c r="Z26" s="58" t="s">
        <v>888</v>
      </c>
      <c r="AA26" s="60">
        <v>26</v>
      </c>
      <c r="AB26" s="60">
        <v>449.4</v>
      </c>
      <c r="AC26" s="60">
        <f t="shared" si="0"/>
        <v>11684.4</v>
      </c>
      <c r="AD26" s="60">
        <f t="shared" si="1"/>
        <v>13086.528</v>
      </c>
      <c r="AE26" s="60">
        <v>26</v>
      </c>
      <c r="AF26" s="60">
        <v>449.4</v>
      </c>
      <c r="AG26" s="60">
        <f t="shared" si="2"/>
        <v>11684.4</v>
      </c>
      <c r="AH26" s="60">
        <f t="shared" si="3"/>
        <v>13086.528</v>
      </c>
      <c r="AI26" s="60">
        <v>26</v>
      </c>
      <c r="AJ26" s="60">
        <v>449.4</v>
      </c>
      <c r="AK26" s="60">
        <f t="shared" si="4"/>
        <v>11684.4</v>
      </c>
      <c r="AL26" s="60">
        <f t="shared" si="5"/>
        <v>13086.528</v>
      </c>
      <c r="AM26" s="60">
        <v>26</v>
      </c>
      <c r="AN26" s="60">
        <v>449.4</v>
      </c>
      <c r="AO26" s="60">
        <f t="shared" si="6"/>
        <v>11684.4</v>
      </c>
      <c r="AP26" s="60">
        <f t="shared" si="7"/>
        <v>13086.528</v>
      </c>
      <c r="AQ26" s="60"/>
      <c r="AR26" s="60"/>
      <c r="AS26" s="60">
        <f t="shared" si="8"/>
        <v>0</v>
      </c>
      <c r="AT26" s="60">
        <f t="shared" si="9"/>
        <v>0</v>
      </c>
      <c r="AU26" s="60"/>
      <c r="AV26" s="60"/>
      <c r="AW26" s="60">
        <f t="shared" si="10"/>
        <v>0</v>
      </c>
      <c r="AX26" s="60">
        <f t="shared" si="11"/>
        <v>0</v>
      </c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>
        <f t="shared" si="12"/>
        <v>104</v>
      </c>
      <c r="EN26" s="60">
        <f t="shared" si="13"/>
        <v>46737.6</v>
      </c>
      <c r="EO26" s="60">
        <f t="shared" si="14"/>
        <v>52346.112</v>
      </c>
      <c r="EP26" s="61" t="s">
        <v>1534</v>
      </c>
      <c r="EQ26" s="58"/>
      <c r="ER26" s="61"/>
      <c r="ES26" s="58" t="s">
        <v>1344</v>
      </c>
      <c r="ET26" s="58" t="s">
        <v>1583</v>
      </c>
      <c r="EU26" s="58" t="s">
        <v>1583</v>
      </c>
      <c r="EV26" s="58"/>
      <c r="EW26" s="58"/>
      <c r="EX26" s="58"/>
      <c r="EY26" s="58"/>
      <c r="EZ26" s="58"/>
      <c r="FA26" s="58"/>
    </row>
    <row r="27" spans="1:157" ht="19.5" customHeight="1">
      <c r="A27" s="58"/>
      <c r="B27" s="58" t="s">
        <v>1776</v>
      </c>
      <c r="C27" s="58"/>
      <c r="D27" s="59" t="s">
        <v>1780</v>
      </c>
      <c r="E27" s="58" t="s">
        <v>1535</v>
      </c>
      <c r="F27" s="58" t="s">
        <v>1536</v>
      </c>
      <c r="G27" s="58" t="s">
        <v>1537</v>
      </c>
      <c r="H27" s="58" t="s">
        <v>857</v>
      </c>
      <c r="I27" s="58"/>
      <c r="J27" s="58" t="s">
        <v>864</v>
      </c>
      <c r="K27" s="58">
        <v>58</v>
      </c>
      <c r="L27" s="58">
        <v>710000000</v>
      </c>
      <c r="M27" s="58" t="s">
        <v>1533</v>
      </c>
      <c r="N27" s="58" t="s">
        <v>1777</v>
      </c>
      <c r="O27" s="58" t="s">
        <v>359</v>
      </c>
      <c r="P27" s="58" t="s">
        <v>1586</v>
      </c>
      <c r="Q27" s="58" t="s">
        <v>1555</v>
      </c>
      <c r="R27" s="58" t="s">
        <v>686</v>
      </c>
      <c r="S27" s="58" t="s">
        <v>1560</v>
      </c>
      <c r="T27" s="58"/>
      <c r="U27" s="58"/>
      <c r="V27" s="58">
        <v>0</v>
      </c>
      <c r="W27" s="58">
        <v>0</v>
      </c>
      <c r="X27" s="58">
        <v>100</v>
      </c>
      <c r="Y27" s="58" t="s">
        <v>970</v>
      </c>
      <c r="Z27" s="58" t="s">
        <v>888</v>
      </c>
      <c r="AA27" s="60">
        <v>26</v>
      </c>
      <c r="AB27" s="60">
        <v>449.4</v>
      </c>
      <c r="AC27" s="60">
        <f t="shared" si="0"/>
        <v>11684.4</v>
      </c>
      <c r="AD27" s="60">
        <f t="shared" si="1"/>
        <v>13086.528</v>
      </c>
      <c r="AE27" s="60">
        <v>26</v>
      </c>
      <c r="AF27" s="60">
        <v>449.4</v>
      </c>
      <c r="AG27" s="60">
        <f t="shared" si="2"/>
        <v>11684.4</v>
      </c>
      <c r="AH27" s="60">
        <f t="shared" si="3"/>
        <v>13086.528</v>
      </c>
      <c r="AI27" s="60">
        <v>26</v>
      </c>
      <c r="AJ27" s="60">
        <v>449.4</v>
      </c>
      <c r="AK27" s="60">
        <f t="shared" si="4"/>
        <v>11684.4</v>
      </c>
      <c r="AL27" s="60">
        <f t="shared" si="5"/>
        <v>13086.528</v>
      </c>
      <c r="AM27" s="60">
        <v>26</v>
      </c>
      <c r="AN27" s="60">
        <v>449.4</v>
      </c>
      <c r="AO27" s="60">
        <f t="shared" si="6"/>
        <v>11684.4</v>
      </c>
      <c r="AP27" s="60">
        <f t="shared" si="7"/>
        <v>13086.528</v>
      </c>
      <c r="AQ27" s="60"/>
      <c r="AR27" s="60"/>
      <c r="AS27" s="60">
        <f t="shared" si="8"/>
        <v>0</v>
      </c>
      <c r="AT27" s="60">
        <f t="shared" si="9"/>
        <v>0</v>
      </c>
      <c r="AU27" s="60"/>
      <c r="AV27" s="60"/>
      <c r="AW27" s="60">
        <f t="shared" si="10"/>
        <v>0</v>
      </c>
      <c r="AX27" s="60">
        <f t="shared" si="11"/>
        <v>0</v>
      </c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>
        <f t="shared" si="12"/>
        <v>104</v>
      </c>
      <c r="EN27" s="60">
        <f t="shared" si="13"/>
        <v>46737.6</v>
      </c>
      <c r="EO27" s="60">
        <f t="shared" si="14"/>
        <v>52346.112</v>
      </c>
      <c r="EP27" s="61" t="s">
        <v>1534</v>
      </c>
      <c r="EQ27" s="58"/>
      <c r="ER27" s="61"/>
      <c r="ES27" s="58" t="s">
        <v>1344</v>
      </c>
      <c r="ET27" s="58" t="s">
        <v>1583</v>
      </c>
      <c r="EU27" s="58" t="s">
        <v>1583</v>
      </c>
      <c r="EV27" s="58"/>
      <c r="EW27" s="58"/>
      <c r="EX27" s="58"/>
      <c r="EY27" s="58"/>
      <c r="EZ27" s="58"/>
      <c r="FA27" s="58"/>
    </row>
    <row r="28" spans="1:157" ht="19.5" customHeight="1">
      <c r="A28" s="58"/>
      <c r="B28" s="58" t="s">
        <v>1776</v>
      </c>
      <c r="C28" s="58"/>
      <c r="D28" s="59" t="s">
        <v>1781</v>
      </c>
      <c r="E28" s="58" t="s">
        <v>1535</v>
      </c>
      <c r="F28" s="58" t="s">
        <v>1536</v>
      </c>
      <c r="G28" s="58" t="s">
        <v>1537</v>
      </c>
      <c r="H28" s="58" t="s">
        <v>857</v>
      </c>
      <c r="I28" s="58"/>
      <c r="J28" s="58" t="s">
        <v>864</v>
      </c>
      <c r="K28" s="58">
        <v>58</v>
      </c>
      <c r="L28" s="58">
        <v>710000000</v>
      </c>
      <c r="M28" s="58" t="s">
        <v>1533</v>
      </c>
      <c r="N28" s="58" t="s">
        <v>1777</v>
      </c>
      <c r="O28" s="58" t="s">
        <v>359</v>
      </c>
      <c r="P28" s="58">
        <v>396473100</v>
      </c>
      <c r="Q28" s="58" t="s">
        <v>1549</v>
      </c>
      <c r="R28" s="58" t="s">
        <v>686</v>
      </c>
      <c r="S28" s="58" t="s">
        <v>1560</v>
      </c>
      <c r="T28" s="58"/>
      <c r="U28" s="58"/>
      <c r="V28" s="58">
        <v>0</v>
      </c>
      <c r="W28" s="58">
        <v>0</v>
      </c>
      <c r="X28" s="58">
        <v>100</v>
      </c>
      <c r="Y28" s="58" t="s">
        <v>970</v>
      </c>
      <c r="Z28" s="58" t="s">
        <v>888</v>
      </c>
      <c r="AA28" s="60">
        <v>33</v>
      </c>
      <c r="AB28" s="60">
        <v>325.28</v>
      </c>
      <c r="AC28" s="60">
        <f t="shared" si="0"/>
        <v>10734.24</v>
      </c>
      <c r="AD28" s="60">
        <f t="shared" si="1"/>
        <v>12022.348800000002</v>
      </c>
      <c r="AE28" s="60">
        <v>33</v>
      </c>
      <c r="AF28" s="60">
        <v>325.28</v>
      </c>
      <c r="AG28" s="60">
        <f t="shared" si="2"/>
        <v>10734.24</v>
      </c>
      <c r="AH28" s="60">
        <f t="shared" si="3"/>
        <v>12022.348800000002</v>
      </c>
      <c r="AI28" s="60">
        <v>33</v>
      </c>
      <c r="AJ28" s="60">
        <v>325.28</v>
      </c>
      <c r="AK28" s="60">
        <f t="shared" si="4"/>
        <v>10734.24</v>
      </c>
      <c r="AL28" s="60">
        <f t="shared" si="5"/>
        <v>12022.348800000002</v>
      </c>
      <c r="AM28" s="60">
        <v>33</v>
      </c>
      <c r="AN28" s="60">
        <v>325.28</v>
      </c>
      <c r="AO28" s="60">
        <f t="shared" si="6"/>
        <v>10734.24</v>
      </c>
      <c r="AP28" s="60">
        <f t="shared" si="7"/>
        <v>12022.348800000002</v>
      </c>
      <c r="AQ28" s="60"/>
      <c r="AR28" s="60"/>
      <c r="AS28" s="60">
        <f t="shared" si="8"/>
        <v>0</v>
      </c>
      <c r="AT28" s="60">
        <f t="shared" si="9"/>
        <v>0</v>
      </c>
      <c r="AU28" s="60"/>
      <c r="AV28" s="60"/>
      <c r="AW28" s="60">
        <f t="shared" si="10"/>
        <v>0</v>
      </c>
      <c r="AX28" s="60">
        <f t="shared" si="11"/>
        <v>0</v>
      </c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>
        <f t="shared" si="12"/>
        <v>132</v>
      </c>
      <c r="EN28" s="60">
        <f t="shared" si="13"/>
        <v>42936.96</v>
      </c>
      <c r="EO28" s="60">
        <f t="shared" si="14"/>
        <v>48089.395200000006</v>
      </c>
      <c r="EP28" s="61" t="s">
        <v>1534</v>
      </c>
      <c r="EQ28" s="58"/>
      <c r="ER28" s="61"/>
      <c r="ES28" s="58" t="s">
        <v>1344</v>
      </c>
      <c r="ET28" s="58" t="s">
        <v>1581</v>
      </c>
      <c r="EU28" s="58" t="s">
        <v>1582</v>
      </c>
      <c r="EV28" s="58"/>
      <c r="EW28" s="58"/>
      <c r="EX28" s="58"/>
      <c r="EY28" s="58"/>
      <c r="EZ28" s="58"/>
      <c r="FA28" s="58"/>
    </row>
    <row r="29" spans="1:157" ht="19.5" customHeight="1">
      <c r="A29" s="58"/>
      <c r="B29" s="58" t="s">
        <v>1776</v>
      </c>
      <c r="C29" s="58"/>
      <c r="D29" s="59" t="s">
        <v>1782</v>
      </c>
      <c r="E29" s="58" t="s">
        <v>1535</v>
      </c>
      <c r="F29" s="58" t="s">
        <v>1536</v>
      </c>
      <c r="G29" s="58" t="s">
        <v>1537</v>
      </c>
      <c r="H29" s="58" t="s">
        <v>857</v>
      </c>
      <c r="I29" s="58"/>
      <c r="J29" s="58" t="s">
        <v>864</v>
      </c>
      <c r="K29" s="58">
        <v>58</v>
      </c>
      <c r="L29" s="58">
        <v>710000000</v>
      </c>
      <c r="M29" s="58" t="s">
        <v>1533</v>
      </c>
      <c r="N29" s="58" t="s">
        <v>1777</v>
      </c>
      <c r="O29" s="58" t="s">
        <v>359</v>
      </c>
      <c r="P29" s="58">
        <v>351010000</v>
      </c>
      <c r="Q29" s="58" t="s">
        <v>1544</v>
      </c>
      <c r="R29" s="58" t="s">
        <v>686</v>
      </c>
      <c r="S29" s="58" t="s">
        <v>1560</v>
      </c>
      <c r="T29" s="58"/>
      <c r="U29" s="58"/>
      <c r="V29" s="58">
        <v>0</v>
      </c>
      <c r="W29" s="58">
        <v>0</v>
      </c>
      <c r="X29" s="58">
        <v>100</v>
      </c>
      <c r="Y29" s="58" t="s">
        <v>970</v>
      </c>
      <c r="Z29" s="58" t="s">
        <v>888</v>
      </c>
      <c r="AA29" s="60">
        <v>66</v>
      </c>
      <c r="AB29" s="60">
        <v>325.28</v>
      </c>
      <c r="AC29" s="60">
        <f t="shared" si="0"/>
        <v>21468.48</v>
      </c>
      <c r="AD29" s="60">
        <f t="shared" si="1"/>
        <v>24044.697600000003</v>
      </c>
      <c r="AE29" s="60">
        <v>66</v>
      </c>
      <c r="AF29" s="60">
        <v>325.28</v>
      </c>
      <c r="AG29" s="60">
        <f t="shared" si="2"/>
        <v>21468.48</v>
      </c>
      <c r="AH29" s="60">
        <f t="shared" si="3"/>
        <v>24044.697600000003</v>
      </c>
      <c r="AI29" s="60">
        <v>66</v>
      </c>
      <c r="AJ29" s="60">
        <v>325.28</v>
      </c>
      <c r="AK29" s="60">
        <f t="shared" si="4"/>
        <v>21468.48</v>
      </c>
      <c r="AL29" s="60">
        <f t="shared" si="5"/>
        <v>24044.697600000003</v>
      </c>
      <c r="AM29" s="60">
        <v>66</v>
      </c>
      <c r="AN29" s="60">
        <v>325.28</v>
      </c>
      <c r="AO29" s="60">
        <f t="shared" si="6"/>
        <v>21468.48</v>
      </c>
      <c r="AP29" s="60">
        <f t="shared" si="7"/>
        <v>24044.697600000003</v>
      </c>
      <c r="AQ29" s="60"/>
      <c r="AR29" s="60"/>
      <c r="AS29" s="60">
        <f t="shared" si="8"/>
        <v>0</v>
      </c>
      <c r="AT29" s="60">
        <f t="shared" si="9"/>
        <v>0</v>
      </c>
      <c r="AU29" s="60"/>
      <c r="AV29" s="60"/>
      <c r="AW29" s="60">
        <f t="shared" si="10"/>
        <v>0</v>
      </c>
      <c r="AX29" s="60">
        <f t="shared" si="11"/>
        <v>0</v>
      </c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>
        <f t="shared" si="12"/>
        <v>264</v>
      </c>
      <c r="EN29" s="60">
        <f t="shared" si="13"/>
        <v>85873.92</v>
      </c>
      <c r="EO29" s="60">
        <f t="shared" si="14"/>
        <v>96178.79040000001</v>
      </c>
      <c r="EP29" s="61" t="s">
        <v>1534</v>
      </c>
      <c r="EQ29" s="58"/>
      <c r="ER29" s="61"/>
      <c r="ES29" s="58" t="s">
        <v>1344</v>
      </c>
      <c r="ET29" s="58" t="s">
        <v>1581</v>
      </c>
      <c r="EU29" s="58" t="s">
        <v>1582</v>
      </c>
      <c r="EV29" s="58"/>
      <c r="EW29" s="58"/>
      <c r="EX29" s="58"/>
      <c r="EY29" s="58"/>
      <c r="EZ29" s="58"/>
      <c r="FA29" s="58"/>
    </row>
    <row r="30" spans="1:157" ht="19.5" customHeight="1">
      <c r="A30" s="58"/>
      <c r="B30" s="58" t="s">
        <v>1776</v>
      </c>
      <c r="C30" s="58"/>
      <c r="D30" s="59" t="s">
        <v>1783</v>
      </c>
      <c r="E30" s="58" t="s">
        <v>1535</v>
      </c>
      <c r="F30" s="58" t="s">
        <v>1536</v>
      </c>
      <c r="G30" s="58" t="s">
        <v>1537</v>
      </c>
      <c r="H30" s="58" t="s">
        <v>857</v>
      </c>
      <c r="I30" s="58"/>
      <c r="J30" s="58" t="s">
        <v>864</v>
      </c>
      <c r="K30" s="58">
        <v>58</v>
      </c>
      <c r="L30" s="58">
        <v>710000000</v>
      </c>
      <c r="M30" s="58" t="s">
        <v>1533</v>
      </c>
      <c r="N30" s="58" t="s">
        <v>1777</v>
      </c>
      <c r="O30" s="58" t="s">
        <v>359</v>
      </c>
      <c r="P30" s="58" t="s">
        <v>1586</v>
      </c>
      <c r="Q30" s="58" t="s">
        <v>1555</v>
      </c>
      <c r="R30" s="58" t="s">
        <v>686</v>
      </c>
      <c r="S30" s="58" t="s">
        <v>1560</v>
      </c>
      <c r="T30" s="58"/>
      <c r="U30" s="58"/>
      <c r="V30" s="58">
        <v>0</v>
      </c>
      <c r="W30" s="58">
        <v>0</v>
      </c>
      <c r="X30" s="58">
        <v>100</v>
      </c>
      <c r="Y30" s="58" t="s">
        <v>970</v>
      </c>
      <c r="Z30" s="58" t="s">
        <v>888</v>
      </c>
      <c r="AA30" s="60">
        <v>64</v>
      </c>
      <c r="AB30" s="60">
        <v>325.28</v>
      </c>
      <c r="AC30" s="60">
        <f t="shared" si="0"/>
        <v>20817.92</v>
      </c>
      <c r="AD30" s="60">
        <f t="shared" si="1"/>
        <v>23316.0704</v>
      </c>
      <c r="AE30" s="60">
        <v>64</v>
      </c>
      <c r="AF30" s="60">
        <v>325.28</v>
      </c>
      <c r="AG30" s="60">
        <f t="shared" si="2"/>
        <v>20817.92</v>
      </c>
      <c r="AH30" s="60">
        <f t="shared" si="3"/>
        <v>23316.0704</v>
      </c>
      <c r="AI30" s="60">
        <v>64</v>
      </c>
      <c r="AJ30" s="60">
        <v>325.28</v>
      </c>
      <c r="AK30" s="60">
        <f t="shared" si="4"/>
        <v>20817.92</v>
      </c>
      <c r="AL30" s="60">
        <f t="shared" si="5"/>
        <v>23316.0704</v>
      </c>
      <c r="AM30" s="60">
        <v>64</v>
      </c>
      <c r="AN30" s="60">
        <v>325.28</v>
      </c>
      <c r="AO30" s="60">
        <f t="shared" si="6"/>
        <v>20817.92</v>
      </c>
      <c r="AP30" s="60">
        <f t="shared" si="7"/>
        <v>23316.0704</v>
      </c>
      <c r="AQ30" s="60"/>
      <c r="AR30" s="60"/>
      <c r="AS30" s="60">
        <f t="shared" si="8"/>
        <v>0</v>
      </c>
      <c r="AT30" s="60">
        <f t="shared" si="9"/>
        <v>0</v>
      </c>
      <c r="AU30" s="60"/>
      <c r="AV30" s="60"/>
      <c r="AW30" s="60">
        <f t="shared" si="10"/>
        <v>0</v>
      </c>
      <c r="AX30" s="60">
        <f t="shared" si="11"/>
        <v>0</v>
      </c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>
        <f t="shared" si="12"/>
        <v>256</v>
      </c>
      <c r="EN30" s="60">
        <f t="shared" si="13"/>
        <v>83271.68</v>
      </c>
      <c r="EO30" s="60">
        <f t="shared" si="14"/>
        <v>93264.2816</v>
      </c>
      <c r="EP30" s="61" t="s">
        <v>1534</v>
      </c>
      <c r="EQ30" s="58"/>
      <c r="ER30" s="61"/>
      <c r="ES30" s="58" t="s">
        <v>1344</v>
      </c>
      <c r="ET30" s="58" t="s">
        <v>1581</v>
      </c>
      <c r="EU30" s="58" t="s">
        <v>1582</v>
      </c>
      <c r="EV30" s="58"/>
      <c r="EW30" s="58"/>
      <c r="EX30" s="58"/>
      <c r="EY30" s="58"/>
      <c r="EZ30" s="58"/>
      <c r="FA30" s="58"/>
    </row>
    <row r="31" spans="1:157" ht="19.5" customHeight="1">
      <c r="A31" s="58"/>
      <c r="B31" s="58" t="s">
        <v>1776</v>
      </c>
      <c r="C31" s="58"/>
      <c r="D31" s="59" t="s">
        <v>1784</v>
      </c>
      <c r="E31" s="58" t="s">
        <v>1535</v>
      </c>
      <c r="F31" s="58" t="s">
        <v>1536</v>
      </c>
      <c r="G31" s="58" t="s">
        <v>1537</v>
      </c>
      <c r="H31" s="58" t="s">
        <v>857</v>
      </c>
      <c r="I31" s="58"/>
      <c r="J31" s="58" t="s">
        <v>864</v>
      </c>
      <c r="K31" s="58">
        <v>58</v>
      </c>
      <c r="L31" s="58">
        <v>710000000</v>
      </c>
      <c r="M31" s="58" t="s">
        <v>1533</v>
      </c>
      <c r="N31" s="58" t="s">
        <v>1777</v>
      </c>
      <c r="O31" s="58" t="s">
        <v>359</v>
      </c>
      <c r="P31" s="58">
        <v>396473100</v>
      </c>
      <c r="Q31" s="58" t="s">
        <v>1549</v>
      </c>
      <c r="R31" s="58" t="s">
        <v>686</v>
      </c>
      <c r="S31" s="58" t="s">
        <v>1560</v>
      </c>
      <c r="T31" s="58"/>
      <c r="U31" s="58"/>
      <c r="V31" s="58">
        <v>0</v>
      </c>
      <c r="W31" s="58">
        <v>0</v>
      </c>
      <c r="X31" s="58">
        <v>100</v>
      </c>
      <c r="Y31" s="58" t="s">
        <v>970</v>
      </c>
      <c r="Z31" s="58" t="s">
        <v>888</v>
      </c>
      <c r="AA31" s="60">
        <v>26</v>
      </c>
      <c r="AB31" s="60">
        <v>850.65</v>
      </c>
      <c r="AC31" s="60">
        <f t="shared" si="0"/>
        <v>22116.899999999998</v>
      </c>
      <c r="AD31" s="60">
        <f t="shared" si="1"/>
        <v>24770.928</v>
      </c>
      <c r="AE31" s="60">
        <v>26</v>
      </c>
      <c r="AF31" s="60">
        <v>850.65</v>
      </c>
      <c r="AG31" s="60">
        <f t="shared" si="2"/>
        <v>22116.899999999998</v>
      </c>
      <c r="AH31" s="60">
        <f t="shared" si="3"/>
        <v>24770.928</v>
      </c>
      <c r="AI31" s="60">
        <v>26</v>
      </c>
      <c r="AJ31" s="60">
        <v>850.65</v>
      </c>
      <c r="AK31" s="60">
        <f t="shared" si="4"/>
        <v>22116.899999999998</v>
      </c>
      <c r="AL31" s="60">
        <f t="shared" si="5"/>
        <v>24770.928</v>
      </c>
      <c r="AM31" s="60">
        <v>26</v>
      </c>
      <c r="AN31" s="60">
        <v>850.65</v>
      </c>
      <c r="AO31" s="60">
        <f t="shared" si="6"/>
        <v>22116.899999999998</v>
      </c>
      <c r="AP31" s="60">
        <f t="shared" si="7"/>
        <v>24770.928</v>
      </c>
      <c r="AQ31" s="60"/>
      <c r="AR31" s="60"/>
      <c r="AS31" s="60">
        <f t="shared" si="8"/>
        <v>0</v>
      </c>
      <c r="AT31" s="60">
        <f t="shared" si="9"/>
        <v>0</v>
      </c>
      <c r="AU31" s="60"/>
      <c r="AV31" s="60"/>
      <c r="AW31" s="60">
        <f t="shared" si="10"/>
        <v>0</v>
      </c>
      <c r="AX31" s="60">
        <f t="shared" si="11"/>
        <v>0</v>
      </c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>
        <f t="shared" si="12"/>
        <v>104</v>
      </c>
      <c r="EN31" s="60">
        <f t="shared" si="13"/>
        <v>88467.59999999999</v>
      </c>
      <c r="EO31" s="60">
        <f t="shared" si="14"/>
        <v>99083.712</v>
      </c>
      <c r="EP31" s="61" t="s">
        <v>1534</v>
      </c>
      <c r="EQ31" s="58"/>
      <c r="ER31" s="61"/>
      <c r="ES31" s="58" t="s">
        <v>1344</v>
      </c>
      <c r="ET31" s="58" t="s">
        <v>1579</v>
      </c>
      <c r="EU31" s="58" t="s">
        <v>1580</v>
      </c>
      <c r="EV31" s="58"/>
      <c r="EW31" s="58"/>
      <c r="EX31" s="58"/>
      <c r="EY31" s="58"/>
      <c r="EZ31" s="58"/>
      <c r="FA31" s="58"/>
    </row>
    <row r="32" spans="1:157" ht="19.5" customHeight="1">
      <c r="A32" s="58"/>
      <c r="B32" s="58" t="s">
        <v>1776</v>
      </c>
      <c r="C32" s="58"/>
      <c r="D32" s="59" t="s">
        <v>1785</v>
      </c>
      <c r="E32" s="58" t="s">
        <v>1535</v>
      </c>
      <c r="F32" s="58" t="s">
        <v>1536</v>
      </c>
      <c r="G32" s="58" t="s">
        <v>1537</v>
      </c>
      <c r="H32" s="58" t="s">
        <v>857</v>
      </c>
      <c r="I32" s="58"/>
      <c r="J32" s="58" t="s">
        <v>864</v>
      </c>
      <c r="K32" s="58">
        <v>58</v>
      </c>
      <c r="L32" s="58">
        <v>710000000</v>
      </c>
      <c r="M32" s="58" t="s">
        <v>1533</v>
      </c>
      <c r="N32" s="58" t="s">
        <v>1777</v>
      </c>
      <c r="O32" s="58" t="s">
        <v>359</v>
      </c>
      <c r="P32" s="58">
        <v>351010000</v>
      </c>
      <c r="Q32" s="58" t="s">
        <v>1544</v>
      </c>
      <c r="R32" s="58" t="s">
        <v>686</v>
      </c>
      <c r="S32" s="58" t="s">
        <v>1560</v>
      </c>
      <c r="T32" s="58"/>
      <c r="U32" s="58"/>
      <c r="V32" s="58">
        <v>0</v>
      </c>
      <c r="W32" s="58">
        <v>0</v>
      </c>
      <c r="X32" s="58">
        <v>100</v>
      </c>
      <c r="Y32" s="58" t="s">
        <v>970</v>
      </c>
      <c r="Z32" s="58" t="s">
        <v>888</v>
      </c>
      <c r="AA32" s="60">
        <v>53</v>
      </c>
      <c r="AB32" s="60">
        <v>850.65</v>
      </c>
      <c r="AC32" s="60">
        <f t="shared" si="0"/>
        <v>45084.45</v>
      </c>
      <c r="AD32" s="60">
        <f t="shared" si="1"/>
        <v>50494.584</v>
      </c>
      <c r="AE32" s="60">
        <v>53</v>
      </c>
      <c r="AF32" s="60">
        <v>850.65</v>
      </c>
      <c r="AG32" s="60">
        <f t="shared" si="2"/>
        <v>45084.45</v>
      </c>
      <c r="AH32" s="60">
        <f t="shared" si="3"/>
        <v>50494.584</v>
      </c>
      <c r="AI32" s="60">
        <v>53</v>
      </c>
      <c r="AJ32" s="60">
        <v>850.65</v>
      </c>
      <c r="AK32" s="60">
        <f t="shared" si="4"/>
        <v>45084.45</v>
      </c>
      <c r="AL32" s="60">
        <f t="shared" si="5"/>
        <v>50494.584</v>
      </c>
      <c r="AM32" s="60">
        <v>53</v>
      </c>
      <c r="AN32" s="60">
        <v>850.65</v>
      </c>
      <c r="AO32" s="60">
        <f t="shared" si="6"/>
        <v>45084.45</v>
      </c>
      <c r="AP32" s="60">
        <f t="shared" si="7"/>
        <v>50494.584</v>
      </c>
      <c r="AQ32" s="60"/>
      <c r="AR32" s="60"/>
      <c r="AS32" s="60">
        <f t="shared" si="8"/>
        <v>0</v>
      </c>
      <c r="AT32" s="60">
        <f t="shared" si="9"/>
        <v>0</v>
      </c>
      <c r="AU32" s="60"/>
      <c r="AV32" s="60"/>
      <c r="AW32" s="60">
        <f t="shared" si="10"/>
        <v>0</v>
      </c>
      <c r="AX32" s="60">
        <f t="shared" si="11"/>
        <v>0</v>
      </c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>
        <f t="shared" si="12"/>
        <v>212</v>
      </c>
      <c r="EN32" s="60">
        <f t="shared" si="13"/>
        <v>180337.8</v>
      </c>
      <c r="EO32" s="60">
        <f t="shared" si="14"/>
        <v>201978.336</v>
      </c>
      <c r="EP32" s="61" t="s">
        <v>1534</v>
      </c>
      <c r="EQ32" s="58"/>
      <c r="ER32" s="61"/>
      <c r="ES32" s="58" t="s">
        <v>1344</v>
      </c>
      <c r="ET32" s="58" t="s">
        <v>1579</v>
      </c>
      <c r="EU32" s="58" t="s">
        <v>1580</v>
      </c>
      <c r="EV32" s="58"/>
      <c r="EW32" s="58"/>
      <c r="EX32" s="58"/>
      <c r="EY32" s="58"/>
      <c r="EZ32" s="58"/>
      <c r="FA32" s="58"/>
    </row>
    <row r="33" spans="1:157" ht="19.5" customHeight="1">
      <c r="A33" s="58"/>
      <c r="B33" s="58" t="s">
        <v>1776</v>
      </c>
      <c r="C33" s="58"/>
      <c r="D33" s="59" t="s">
        <v>1786</v>
      </c>
      <c r="E33" s="58" t="s">
        <v>1535</v>
      </c>
      <c r="F33" s="58" t="s">
        <v>1536</v>
      </c>
      <c r="G33" s="58" t="s">
        <v>1537</v>
      </c>
      <c r="H33" s="58" t="s">
        <v>857</v>
      </c>
      <c r="I33" s="58"/>
      <c r="J33" s="58" t="s">
        <v>864</v>
      </c>
      <c r="K33" s="58">
        <v>58</v>
      </c>
      <c r="L33" s="58">
        <v>710000000</v>
      </c>
      <c r="M33" s="58" t="s">
        <v>1533</v>
      </c>
      <c r="N33" s="58" t="s">
        <v>1777</v>
      </c>
      <c r="O33" s="58" t="s">
        <v>359</v>
      </c>
      <c r="P33" s="58" t="s">
        <v>1586</v>
      </c>
      <c r="Q33" s="58" t="s">
        <v>1555</v>
      </c>
      <c r="R33" s="58" t="s">
        <v>686</v>
      </c>
      <c r="S33" s="58" t="s">
        <v>1560</v>
      </c>
      <c r="T33" s="58"/>
      <c r="U33" s="58"/>
      <c r="V33" s="58">
        <v>0</v>
      </c>
      <c r="W33" s="58">
        <v>0</v>
      </c>
      <c r="X33" s="58">
        <v>100</v>
      </c>
      <c r="Y33" s="58" t="s">
        <v>970</v>
      </c>
      <c r="Z33" s="58" t="s">
        <v>888</v>
      </c>
      <c r="AA33" s="60">
        <v>51</v>
      </c>
      <c r="AB33" s="60">
        <v>850.65</v>
      </c>
      <c r="AC33" s="60">
        <f t="shared" si="0"/>
        <v>43383.15</v>
      </c>
      <c r="AD33" s="60">
        <f t="shared" si="1"/>
        <v>48589.128000000004</v>
      </c>
      <c r="AE33" s="60">
        <v>51</v>
      </c>
      <c r="AF33" s="60">
        <v>850.65</v>
      </c>
      <c r="AG33" s="60">
        <f t="shared" si="2"/>
        <v>43383.15</v>
      </c>
      <c r="AH33" s="60">
        <f t="shared" si="3"/>
        <v>48589.128000000004</v>
      </c>
      <c r="AI33" s="60">
        <v>51</v>
      </c>
      <c r="AJ33" s="60">
        <v>850.65</v>
      </c>
      <c r="AK33" s="60">
        <f t="shared" si="4"/>
        <v>43383.15</v>
      </c>
      <c r="AL33" s="60">
        <f t="shared" si="5"/>
        <v>48589.128000000004</v>
      </c>
      <c r="AM33" s="60">
        <v>51</v>
      </c>
      <c r="AN33" s="60">
        <v>850.65</v>
      </c>
      <c r="AO33" s="60">
        <f t="shared" si="6"/>
        <v>43383.15</v>
      </c>
      <c r="AP33" s="60">
        <f t="shared" si="7"/>
        <v>48589.128000000004</v>
      </c>
      <c r="AQ33" s="60"/>
      <c r="AR33" s="60"/>
      <c r="AS33" s="60">
        <f t="shared" si="8"/>
        <v>0</v>
      </c>
      <c r="AT33" s="60">
        <f t="shared" si="9"/>
        <v>0</v>
      </c>
      <c r="AU33" s="60"/>
      <c r="AV33" s="60"/>
      <c r="AW33" s="60">
        <f t="shared" si="10"/>
        <v>0</v>
      </c>
      <c r="AX33" s="60">
        <f t="shared" si="11"/>
        <v>0</v>
      </c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>
        <f t="shared" si="12"/>
        <v>204</v>
      </c>
      <c r="EN33" s="60">
        <f t="shared" si="13"/>
        <v>173532.6</v>
      </c>
      <c r="EO33" s="60">
        <f t="shared" si="14"/>
        <v>194356.51200000002</v>
      </c>
      <c r="EP33" s="61" t="s">
        <v>1534</v>
      </c>
      <c r="EQ33" s="58"/>
      <c r="ER33" s="61"/>
      <c r="ES33" s="58" t="s">
        <v>1344</v>
      </c>
      <c r="ET33" s="58" t="s">
        <v>1579</v>
      </c>
      <c r="EU33" s="58" t="s">
        <v>1580</v>
      </c>
      <c r="EV33" s="58"/>
      <c r="EW33" s="58"/>
      <c r="EX33" s="58"/>
      <c r="EY33" s="58"/>
      <c r="EZ33" s="58"/>
      <c r="FA33" s="58"/>
    </row>
    <row r="34" spans="1:157" ht="19.5" customHeight="1">
      <c r="A34" s="58"/>
      <c r="B34" s="58" t="s">
        <v>1776</v>
      </c>
      <c r="C34" s="58"/>
      <c r="D34" s="59" t="s">
        <v>1787</v>
      </c>
      <c r="E34" s="58" t="s">
        <v>1535</v>
      </c>
      <c r="F34" s="58" t="s">
        <v>1536</v>
      </c>
      <c r="G34" s="58" t="s">
        <v>1537</v>
      </c>
      <c r="H34" s="58" t="s">
        <v>857</v>
      </c>
      <c r="I34" s="58"/>
      <c r="J34" s="58" t="s">
        <v>864</v>
      </c>
      <c r="K34" s="58">
        <v>58</v>
      </c>
      <c r="L34" s="58">
        <v>710000000</v>
      </c>
      <c r="M34" s="58" t="s">
        <v>1533</v>
      </c>
      <c r="N34" s="58" t="s">
        <v>1777</v>
      </c>
      <c r="O34" s="58" t="s">
        <v>359</v>
      </c>
      <c r="P34" s="58">
        <v>396473100</v>
      </c>
      <c r="Q34" s="58" t="s">
        <v>1549</v>
      </c>
      <c r="R34" s="58" t="s">
        <v>686</v>
      </c>
      <c r="S34" s="58" t="s">
        <v>1560</v>
      </c>
      <c r="T34" s="58"/>
      <c r="U34" s="58"/>
      <c r="V34" s="58">
        <v>0</v>
      </c>
      <c r="W34" s="58">
        <v>0</v>
      </c>
      <c r="X34" s="58">
        <v>100</v>
      </c>
      <c r="Y34" s="58" t="s">
        <v>970</v>
      </c>
      <c r="Z34" s="58" t="s">
        <v>888</v>
      </c>
      <c r="AA34" s="60">
        <v>33</v>
      </c>
      <c r="AB34" s="60">
        <v>419.44</v>
      </c>
      <c r="AC34" s="60">
        <f t="shared" si="0"/>
        <v>13841.52</v>
      </c>
      <c r="AD34" s="60">
        <f t="shared" si="1"/>
        <v>15502.502400000001</v>
      </c>
      <c r="AE34" s="60">
        <v>33</v>
      </c>
      <c r="AF34" s="60">
        <v>419.44</v>
      </c>
      <c r="AG34" s="60">
        <f t="shared" si="2"/>
        <v>13841.52</v>
      </c>
      <c r="AH34" s="60">
        <f t="shared" si="3"/>
        <v>15502.502400000001</v>
      </c>
      <c r="AI34" s="60">
        <v>33</v>
      </c>
      <c r="AJ34" s="60">
        <v>419.44</v>
      </c>
      <c r="AK34" s="60">
        <f t="shared" si="4"/>
        <v>13841.52</v>
      </c>
      <c r="AL34" s="60">
        <f t="shared" si="5"/>
        <v>15502.502400000001</v>
      </c>
      <c r="AM34" s="60">
        <v>33</v>
      </c>
      <c r="AN34" s="60">
        <v>419.44</v>
      </c>
      <c r="AO34" s="60">
        <f t="shared" si="6"/>
        <v>13841.52</v>
      </c>
      <c r="AP34" s="60">
        <f t="shared" si="7"/>
        <v>15502.502400000001</v>
      </c>
      <c r="AQ34" s="60"/>
      <c r="AR34" s="60"/>
      <c r="AS34" s="60">
        <f t="shared" si="8"/>
        <v>0</v>
      </c>
      <c r="AT34" s="60">
        <f t="shared" si="9"/>
        <v>0</v>
      </c>
      <c r="AU34" s="60"/>
      <c r="AV34" s="60"/>
      <c r="AW34" s="60">
        <f t="shared" si="10"/>
        <v>0</v>
      </c>
      <c r="AX34" s="60">
        <f t="shared" si="11"/>
        <v>0</v>
      </c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>
        <f t="shared" si="12"/>
        <v>132</v>
      </c>
      <c r="EN34" s="60">
        <f t="shared" si="13"/>
        <v>55366.08</v>
      </c>
      <c r="EO34" s="60">
        <f t="shared" si="14"/>
        <v>62010.009600000005</v>
      </c>
      <c r="EP34" s="61" t="s">
        <v>1534</v>
      </c>
      <c r="EQ34" s="58"/>
      <c r="ER34" s="61"/>
      <c r="ES34" s="58" t="s">
        <v>1344</v>
      </c>
      <c r="ET34" s="58" t="s">
        <v>1577</v>
      </c>
      <c r="EU34" s="58" t="s">
        <v>1578</v>
      </c>
      <c r="EV34" s="58"/>
      <c r="EW34" s="58"/>
      <c r="EX34" s="58"/>
      <c r="EY34" s="58"/>
      <c r="EZ34" s="58"/>
      <c r="FA34" s="58"/>
    </row>
    <row r="35" spans="1:157" ht="19.5" customHeight="1">
      <c r="A35" s="58"/>
      <c r="B35" s="58" t="s">
        <v>1776</v>
      </c>
      <c r="C35" s="58"/>
      <c r="D35" s="59" t="s">
        <v>1788</v>
      </c>
      <c r="E35" s="58" t="s">
        <v>1535</v>
      </c>
      <c r="F35" s="58" t="s">
        <v>1536</v>
      </c>
      <c r="G35" s="58" t="s">
        <v>1537</v>
      </c>
      <c r="H35" s="58" t="s">
        <v>857</v>
      </c>
      <c r="I35" s="58"/>
      <c r="J35" s="58" t="s">
        <v>864</v>
      </c>
      <c r="K35" s="58">
        <v>58</v>
      </c>
      <c r="L35" s="58">
        <v>710000000</v>
      </c>
      <c r="M35" s="58" t="s">
        <v>1533</v>
      </c>
      <c r="N35" s="58" t="s">
        <v>1777</v>
      </c>
      <c r="O35" s="58" t="s">
        <v>359</v>
      </c>
      <c r="P35" s="58">
        <v>351010000</v>
      </c>
      <c r="Q35" s="58" t="s">
        <v>1544</v>
      </c>
      <c r="R35" s="58" t="s">
        <v>686</v>
      </c>
      <c r="S35" s="58" t="s">
        <v>1560</v>
      </c>
      <c r="T35" s="58"/>
      <c r="U35" s="58"/>
      <c r="V35" s="58">
        <v>0</v>
      </c>
      <c r="W35" s="58">
        <v>0</v>
      </c>
      <c r="X35" s="58">
        <v>100</v>
      </c>
      <c r="Y35" s="58" t="s">
        <v>970</v>
      </c>
      <c r="Z35" s="58" t="s">
        <v>888</v>
      </c>
      <c r="AA35" s="60">
        <v>66</v>
      </c>
      <c r="AB35" s="60">
        <v>419.44</v>
      </c>
      <c r="AC35" s="60">
        <f t="shared" si="0"/>
        <v>27683.04</v>
      </c>
      <c r="AD35" s="60">
        <f t="shared" si="1"/>
        <v>31005.004800000002</v>
      </c>
      <c r="AE35" s="60">
        <v>66</v>
      </c>
      <c r="AF35" s="60">
        <v>419.44</v>
      </c>
      <c r="AG35" s="60">
        <f t="shared" si="2"/>
        <v>27683.04</v>
      </c>
      <c r="AH35" s="60">
        <f t="shared" si="3"/>
        <v>31005.004800000002</v>
      </c>
      <c r="AI35" s="60">
        <v>66</v>
      </c>
      <c r="AJ35" s="60">
        <v>419.44</v>
      </c>
      <c r="AK35" s="60">
        <f t="shared" si="4"/>
        <v>27683.04</v>
      </c>
      <c r="AL35" s="60">
        <f t="shared" si="5"/>
        <v>31005.004800000002</v>
      </c>
      <c r="AM35" s="60">
        <v>66</v>
      </c>
      <c r="AN35" s="60">
        <v>419.44</v>
      </c>
      <c r="AO35" s="60">
        <f t="shared" si="6"/>
        <v>27683.04</v>
      </c>
      <c r="AP35" s="60">
        <f t="shared" si="7"/>
        <v>31005.004800000002</v>
      </c>
      <c r="AQ35" s="60"/>
      <c r="AR35" s="60"/>
      <c r="AS35" s="60">
        <f t="shared" si="8"/>
        <v>0</v>
      </c>
      <c r="AT35" s="60">
        <f t="shared" si="9"/>
        <v>0</v>
      </c>
      <c r="AU35" s="60"/>
      <c r="AV35" s="60"/>
      <c r="AW35" s="60">
        <f t="shared" si="10"/>
        <v>0</v>
      </c>
      <c r="AX35" s="60">
        <f t="shared" si="11"/>
        <v>0</v>
      </c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>
        <f t="shared" si="12"/>
        <v>264</v>
      </c>
      <c r="EN35" s="60">
        <f t="shared" si="13"/>
        <v>110732.16</v>
      </c>
      <c r="EO35" s="60">
        <f t="shared" si="14"/>
        <v>124020.01920000001</v>
      </c>
      <c r="EP35" s="61" t="s">
        <v>1534</v>
      </c>
      <c r="EQ35" s="58"/>
      <c r="ER35" s="61"/>
      <c r="ES35" s="58" t="s">
        <v>1344</v>
      </c>
      <c r="ET35" s="58" t="s">
        <v>1577</v>
      </c>
      <c r="EU35" s="58" t="s">
        <v>1578</v>
      </c>
      <c r="EV35" s="58"/>
      <c r="EW35" s="58"/>
      <c r="EX35" s="58"/>
      <c r="EY35" s="58"/>
      <c r="EZ35" s="58"/>
      <c r="FA35" s="58"/>
    </row>
    <row r="36" spans="1:157" ht="19.5" customHeight="1">
      <c r="A36" s="58"/>
      <c r="B36" s="58" t="s">
        <v>1776</v>
      </c>
      <c r="C36" s="58"/>
      <c r="D36" s="59" t="s">
        <v>1789</v>
      </c>
      <c r="E36" s="58" t="s">
        <v>1535</v>
      </c>
      <c r="F36" s="58" t="s">
        <v>1536</v>
      </c>
      <c r="G36" s="58" t="s">
        <v>1537</v>
      </c>
      <c r="H36" s="58" t="s">
        <v>857</v>
      </c>
      <c r="I36" s="58"/>
      <c r="J36" s="58" t="s">
        <v>864</v>
      </c>
      <c r="K36" s="58">
        <v>58</v>
      </c>
      <c r="L36" s="58">
        <v>710000000</v>
      </c>
      <c r="M36" s="58" t="s">
        <v>1533</v>
      </c>
      <c r="N36" s="58" t="s">
        <v>1777</v>
      </c>
      <c r="O36" s="58" t="s">
        <v>359</v>
      </c>
      <c r="P36" s="58" t="s">
        <v>1586</v>
      </c>
      <c r="Q36" s="58" t="s">
        <v>1555</v>
      </c>
      <c r="R36" s="58" t="s">
        <v>686</v>
      </c>
      <c r="S36" s="58" t="s">
        <v>1560</v>
      </c>
      <c r="T36" s="58"/>
      <c r="U36" s="58"/>
      <c r="V36" s="58">
        <v>0</v>
      </c>
      <c r="W36" s="58">
        <v>0</v>
      </c>
      <c r="X36" s="58">
        <v>100</v>
      </c>
      <c r="Y36" s="58" t="s">
        <v>970</v>
      </c>
      <c r="Z36" s="58" t="s">
        <v>888</v>
      </c>
      <c r="AA36" s="60">
        <v>64</v>
      </c>
      <c r="AB36" s="60">
        <v>419.44</v>
      </c>
      <c r="AC36" s="60">
        <f t="shared" si="0"/>
        <v>26844.16</v>
      </c>
      <c r="AD36" s="60">
        <f t="shared" si="1"/>
        <v>30065.4592</v>
      </c>
      <c r="AE36" s="60">
        <v>64</v>
      </c>
      <c r="AF36" s="60">
        <v>419.44</v>
      </c>
      <c r="AG36" s="60">
        <f t="shared" si="2"/>
        <v>26844.16</v>
      </c>
      <c r="AH36" s="60">
        <f t="shared" si="3"/>
        <v>30065.4592</v>
      </c>
      <c r="AI36" s="60">
        <v>64</v>
      </c>
      <c r="AJ36" s="60">
        <v>419.44</v>
      </c>
      <c r="AK36" s="60">
        <f t="shared" si="4"/>
        <v>26844.16</v>
      </c>
      <c r="AL36" s="60">
        <f t="shared" si="5"/>
        <v>30065.4592</v>
      </c>
      <c r="AM36" s="60">
        <v>64</v>
      </c>
      <c r="AN36" s="60">
        <v>419.44</v>
      </c>
      <c r="AO36" s="60">
        <f t="shared" si="6"/>
        <v>26844.16</v>
      </c>
      <c r="AP36" s="60">
        <f t="shared" si="7"/>
        <v>30065.4592</v>
      </c>
      <c r="AQ36" s="60"/>
      <c r="AR36" s="60"/>
      <c r="AS36" s="60">
        <f t="shared" si="8"/>
        <v>0</v>
      </c>
      <c r="AT36" s="60">
        <f t="shared" si="9"/>
        <v>0</v>
      </c>
      <c r="AU36" s="60"/>
      <c r="AV36" s="60"/>
      <c r="AW36" s="60">
        <f t="shared" si="10"/>
        <v>0</v>
      </c>
      <c r="AX36" s="60">
        <f t="shared" si="11"/>
        <v>0</v>
      </c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>
        <f t="shared" si="12"/>
        <v>256</v>
      </c>
      <c r="EN36" s="60">
        <f t="shared" si="13"/>
        <v>107376.64</v>
      </c>
      <c r="EO36" s="60">
        <f t="shared" si="14"/>
        <v>120261.8368</v>
      </c>
      <c r="EP36" s="61" t="s">
        <v>1534</v>
      </c>
      <c r="EQ36" s="58"/>
      <c r="ER36" s="61"/>
      <c r="ES36" s="58" t="s">
        <v>1344</v>
      </c>
      <c r="ET36" s="58" t="s">
        <v>1577</v>
      </c>
      <c r="EU36" s="58" t="s">
        <v>1578</v>
      </c>
      <c r="EV36" s="58"/>
      <c r="EW36" s="58"/>
      <c r="EX36" s="58"/>
      <c r="EY36" s="58"/>
      <c r="EZ36" s="58"/>
      <c r="FA36" s="58"/>
    </row>
    <row r="37" spans="1:157" ht="19.5" customHeight="1">
      <c r="A37" s="58"/>
      <c r="B37" s="58" t="s">
        <v>1776</v>
      </c>
      <c r="C37" s="58"/>
      <c r="D37" s="59" t="s">
        <v>1790</v>
      </c>
      <c r="E37" s="58" t="s">
        <v>1535</v>
      </c>
      <c r="F37" s="58" t="s">
        <v>1536</v>
      </c>
      <c r="G37" s="58" t="s">
        <v>1537</v>
      </c>
      <c r="H37" s="58" t="s">
        <v>857</v>
      </c>
      <c r="I37" s="58"/>
      <c r="J37" s="58" t="s">
        <v>864</v>
      </c>
      <c r="K37" s="58">
        <v>58</v>
      </c>
      <c r="L37" s="58">
        <v>710000000</v>
      </c>
      <c r="M37" s="58" t="s">
        <v>1533</v>
      </c>
      <c r="N37" s="58" t="s">
        <v>1777</v>
      </c>
      <c r="O37" s="58" t="s">
        <v>359</v>
      </c>
      <c r="P37" s="58">
        <v>396473100</v>
      </c>
      <c r="Q37" s="58" t="s">
        <v>1549</v>
      </c>
      <c r="R37" s="58" t="s">
        <v>686</v>
      </c>
      <c r="S37" s="58" t="s">
        <v>1560</v>
      </c>
      <c r="T37" s="58"/>
      <c r="U37" s="58"/>
      <c r="V37" s="58">
        <v>0</v>
      </c>
      <c r="W37" s="58">
        <v>0</v>
      </c>
      <c r="X37" s="58">
        <v>100</v>
      </c>
      <c r="Y37" s="58" t="s">
        <v>970</v>
      </c>
      <c r="Z37" s="58" t="s">
        <v>888</v>
      </c>
      <c r="AA37" s="60">
        <v>20</v>
      </c>
      <c r="AB37" s="60">
        <v>1101.03</v>
      </c>
      <c r="AC37" s="60">
        <f t="shared" si="0"/>
        <v>22020.6</v>
      </c>
      <c r="AD37" s="60">
        <f t="shared" si="1"/>
        <v>24663.072</v>
      </c>
      <c r="AE37" s="60">
        <v>20</v>
      </c>
      <c r="AF37" s="60">
        <v>1101.03</v>
      </c>
      <c r="AG37" s="60">
        <f t="shared" si="2"/>
        <v>22020.6</v>
      </c>
      <c r="AH37" s="60">
        <f t="shared" si="3"/>
        <v>24663.072</v>
      </c>
      <c r="AI37" s="60">
        <v>20</v>
      </c>
      <c r="AJ37" s="60">
        <v>1101.03</v>
      </c>
      <c r="AK37" s="60">
        <f t="shared" si="4"/>
        <v>22020.6</v>
      </c>
      <c r="AL37" s="60">
        <f t="shared" si="5"/>
        <v>24663.072</v>
      </c>
      <c r="AM37" s="60">
        <v>20</v>
      </c>
      <c r="AN37" s="60">
        <v>1101.03</v>
      </c>
      <c r="AO37" s="60">
        <f t="shared" si="6"/>
        <v>22020.6</v>
      </c>
      <c r="AP37" s="60">
        <f t="shared" si="7"/>
        <v>24663.072</v>
      </c>
      <c r="AQ37" s="60"/>
      <c r="AR37" s="60"/>
      <c r="AS37" s="60">
        <f t="shared" si="8"/>
        <v>0</v>
      </c>
      <c r="AT37" s="60">
        <f t="shared" si="9"/>
        <v>0</v>
      </c>
      <c r="AU37" s="60"/>
      <c r="AV37" s="60"/>
      <c r="AW37" s="60">
        <f t="shared" si="10"/>
        <v>0</v>
      </c>
      <c r="AX37" s="60">
        <f t="shared" si="11"/>
        <v>0</v>
      </c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>
        <f t="shared" si="12"/>
        <v>80</v>
      </c>
      <c r="EN37" s="60">
        <f t="shared" si="13"/>
        <v>88082.4</v>
      </c>
      <c r="EO37" s="60">
        <f t="shared" si="14"/>
        <v>98652.288</v>
      </c>
      <c r="EP37" s="61" t="s">
        <v>1534</v>
      </c>
      <c r="EQ37" s="58"/>
      <c r="ER37" s="61"/>
      <c r="ES37" s="58" t="s">
        <v>1344</v>
      </c>
      <c r="ET37" s="58" t="s">
        <v>1575</v>
      </c>
      <c r="EU37" s="58" t="s">
        <v>1576</v>
      </c>
      <c r="EV37" s="58"/>
      <c r="EW37" s="58"/>
      <c r="EX37" s="58"/>
      <c r="EY37" s="58"/>
      <c r="EZ37" s="58"/>
      <c r="FA37" s="58"/>
    </row>
    <row r="38" spans="1:157" ht="19.5" customHeight="1">
      <c r="A38" s="58"/>
      <c r="B38" s="58" t="s">
        <v>1776</v>
      </c>
      <c r="C38" s="58"/>
      <c r="D38" s="59" t="s">
        <v>1791</v>
      </c>
      <c r="E38" s="58" t="s">
        <v>1535</v>
      </c>
      <c r="F38" s="58" t="s">
        <v>1536</v>
      </c>
      <c r="G38" s="58" t="s">
        <v>1537</v>
      </c>
      <c r="H38" s="58" t="s">
        <v>857</v>
      </c>
      <c r="I38" s="58"/>
      <c r="J38" s="58" t="s">
        <v>864</v>
      </c>
      <c r="K38" s="58">
        <v>58</v>
      </c>
      <c r="L38" s="58">
        <v>710000000</v>
      </c>
      <c r="M38" s="58" t="s">
        <v>1533</v>
      </c>
      <c r="N38" s="58" t="s">
        <v>1777</v>
      </c>
      <c r="O38" s="58" t="s">
        <v>359</v>
      </c>
      <c r="P38" s="58">
        <v>351010000</v>
      </c>
      <c r="Q38" s="58" t="s">
        <v>1544</v>
      </c>
      <c r="R38" s="58" t="s">
        <v>686</v>
      </c>
      <c r="S38" s="58" t="s">
        <v>1560</v>
      </c>
      <c r="T38" s="58"/>
      <c r="U38" s="58"/>
      <c r="V38" s="58">
        <v>0</v>
      </c>
      <c r="W38" s="58">
        <v>0</v>
      </c>
      <c r="X38" s="58">
        <v>100</v>
      </c>
      <c r="Y38" s="58" t="s">
        <v>970</v>
      </c>
      <c r="Z38" s="58" t="s">
        <v>888</v>
      </c>
      <c r="AA38" s="60">
        <v>40</v>
      </c>
      <c r="AB38" s="60">
        <v>1101.03</v>
      </c>
      <c r="AC38" s="60">
        <f t="shared" si="0"/>
        <v>44041.2</v>
      </c>
      <c r="AD38" s="60">
        <f t="shared" si="1"/>
        <v>49326.144</v>
      </c>
      <c r="AE38" s="60">
        <v>40</v>
      </c>
      <c r="AF38" s="60">
        <v>1101.03</v>
      </c>
      <c r="AG38" s="60">
        <f t="shared" si="2"/>
        <v>44041.2</v>
      </c>
      <c r="AH38" s="60">
        <f t="shared" si="3"/>
        <v>49326.144</v>
      </c>
      <c r="AI38" s="60">
        <v>40</v>
      </c>
      <c r="AJ38" s="60">
        <v>1101.03</v>
      </c>
      <c r="AK38" s="60">
        <f t="shared" si="4"/>
        <v>44041.2</v>
      </c>
      <c r="AL38" s="60">
        <f t="shared" si="5"/>
        <v>49326.144</v>
      </c>
      <c r="AM38" s="60">
        <v>40</v>
      </c>
      <c r="AN38" s="60">
        <v>1101.03</v>
      </c>
      <c r="AO38" s="60">
        <f t="shared" si="6"/>
        <v>44041.2</v>
      </c>
      <c r="AP38" s="60">
        <f t="shared" si="7"/>
        <v>49326.144</v>
      </c>
      <c r="AQ38" s="60"/>
      <c r="AR38" s="60"/>
      <c r="AS38" s="60">
        <f t="shared" si="8"/>
        <v>0</v>
      </c>
      <c r="AT38" s="60">
        <f t="shared" si="9"/>
        <v>0</v>
      </c>
      <c r="AU38" s="60"/>
      <c r="AV38" s="60"/>
      <c r="AW38" s="60">
        <f t="shared" si="10"/>
        <v>0</v>
      </c>
      <c r="AX38" s="60">
        <f t="shared" si="11"/>
        <v>0</v>
      </c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>
        <f t="shared" si="12"/>
        <v>160</v>
      </c>
      <c r="EN38" s="60">
        <f t="shared" si="13"/>
        <v>176164.8</v>
      </c>
      <c r="EO38" s="60">
        <f t="shared" si="14"/>
        <v>197304.576</v>
      </c>
      <c r="EP38" s="61" t="s">
        <v>1534</v>
      </c>
      <c r="EQ38" s="58"/>
      <c r="ER38" s="61"/>
      <c r="ES38" s="58" t="s">
        <v>1344</v>
      </c>
      <c r="ET38" s="58" t="s">
        <v>1575</v>
      </c>
      <c r="EU38" s="58" t="s">
        <v>1576</v>
      </c>
      <c r="EV38" s="58"/>
      <c r="EW38" s="58"/>
      <c r="EX38" s="58"/>
      <c r="EY38" s="58"/>
      <c r="EZ38" s="58"/>
      <c r="FA38" s="58"/>
    </row>
    <row r="39" spans="1:157" ht="19.5" customHeight="1">
      <c r="A39" s="58"/>
      <c r="B39" s="58" t="s">
        <v>1776</v>
      </c>
      <c r="C39" s="58"/>
      <c r="D39" s="59" t="s">
        <v>1792</v>
      </c>
      <c r="E39" s="58" t="s">
        <v>1535</v>
      </c>
      <c r="F39" s="58" t="s">
        <v>1536</v>
      </c>
      <c r="G39" s="58" t="s">
        <v>1537</v>
      </c>
      <c r="H39" s="58" t="s">
        <v>857</v>
      </c>
      <c r="I39" s="58"/>
      <c r="J39" s="58" t="s">
        <v>864</v>
      </c>
      <c r="K39" s="58">
        <v>58</v>
      </c>
      <c r="L39" s="58">
        <v>710000000</v>
      </c>
      <c r="M39" s="58" t="s">
        <v>1533</v>
      </c>
      <c r="N39" s="58" t="s">
        <v>1777</v>
      </c>
      <c r="O39" s="58" t="s">
        <v>359</v>
      </c>
      <c r="P39" s="58" t="s">
        <v>1586</v>
      </c>
      <c r="Q39" s="58" t="s">
        <v>1555</v>
      </c>
      <c r="R39" s="58" t="s">
        <v>686</v>
      </c>
      <c r="S39" s="58" t="s">
        <v>1560</v>
      </c>
      <c r="T39" s="58"/>
      <c r="U39" s="58"/>
      <c r="V39" s="58">
        <v>0</v>
      </c>
      <c r="W39" s="58">
        <v>0</v>
      </c>
      <c r="X39" s="58">
        <v>100</v>
      </c>
      <c r="Y39" s="58" t="s">
        <v>970</v>
      </c>
      <c r="Z39" s="58" t="s">
        <v>888</v>
      </c>
      <c r="AA39" s="60">
        <v>38</v>
      </c>
      <c r="AB39" s="60">
        <v>1101.03</v>
      </c>
      <c r="AC39" s="60">
        <f t="shared" si="0"/>
        <v>41839.14</v>
      </c>
      <c r="AD39" s="60">
        <f t="shared" si="1"/>
        <v>46859.836800000005</v>
      </c>
      <c r="AE39" s="60">
        <v>38</v>
      </c>
      <c r="AF39" s="60">
        <v>1101.03</v>
      </c>
      <c r="AG39" s="60">
        <f t="shared" si="2"/>
        <v>41839.14</v>
      </c>
      <c r="AH39" s="60">
        <f t="shared" si="3"/>
        <v>46859.836800000005</v>
      </c>
      <c r="AI39" s="60">
        <v>38</v>
      </c>
      <c r="AJ39" s="60">
        <v>1101.03</v>
      </c>
      <c r="AK39" s="60">
        <f t="shared" si="4"/>
        <v>41839.14</v>
      </c>
      <c r="AL39" s="60">
        <f t="shared" si="5"/>
        <v>46859.836800000005</v>
      </c>
      <c r="AM39" s="60">
        <v>38</v>
      </c>
      <c r="AN39" s="60">
        <v>1101.03</v>
      </c>
      <c r="AO39" s="60">
        <f t="shared" si="6"/>
        <v>41839.14</v>
      </c>
      <c r="AP39" s="60">
        <f t="shared" si="7"/>
        <v>46859.836800000005</v>
      </c>
      <c r="AQ39" s="60"/>
      <c r="AR39" s="60"/>
      <c r="AS39" s="60">
        <f t="shared" si="8"/>
        <v>0</v>
      </c>
      <c r="AT39" s="60">
        <f t="shared" si="9"/>
        <v>0</v>
      </c>
      <c r="AU39" s="60"/>
      <c r="AV39" s="60"/>
      <c r="AW39" s="60">
        <f t="shared" si="10"/>
        <v>0</v>
      </c>
      <c r="AX39" s="60">
        <f t="shared" si="11"/>
        <v>0</v>
      </c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>
        <f t="shared" si="12"/>
        <v>152</v>
      </c>
      <c r="EN39" s="60">
        <f t="shared" si="13"/>
        <v>167356.56</v>
      </c>
      <c r="EO39" s="60">
        <f t="shared" si="14"/>
        <v>187439.34720000002</v>
      </c>
      <c r="EP39" s="61" t="s">
        <v>1534</v>
      </c>
      <c r="EQ39" s="58"/>
      <c r="ER39" s="61"/>
      <c r="ES39" s="58" t="s">
        <v>1344</v>
      </c>
      <c r="ET39" s="58" t="s">
        <v>1575</v>
      </c>
      <c r="EU39" s="58" t="s">
        <v>1576</v>
      </c>
      <c r="EV39" s="58"/>
      <c r="EW39" s="58"/>
      <c r="EX39" s="58"/>
      <c r="EY39" s="58"/>
      <c r="EZ39" s="58"/>
      <c r="FA39" s="58"/>
    </row>
    <row r="40" spans="1:157" ht="19.5" customHeight="1">
      <c r="A40" s="58"/>
      <c r="B40" s="58" t="s">
        <v>1776</v>
      </c>
      <c r="C40" s="58"/>
      <c r="D40" s="59" t="s">
        <v>1793</v>
      </c>
      <c r="E40" s="58" t="s">
        <v>1535</v>
      </c>
      <c r="F40" s="58" t="s">
        <v>1536</v>
      </c>
      <c r="G40" s="58" t="s">
        <v>1537</v>
      </c>
      <c r="H40" s="58" t="s">
        <v>857</v>
      </c>
      <c r="I40" s="58"/>
      <c r="J40" s="58" t="s">
        <v>864</v>
      </c>
      <c r="K40" s="58">
        <v>58</v>
      </c>
      <c r="L40" s="58">
        <v>710000000</v>
      </c>
      <c r="M40" s="58" t="s">
        <v>1533</v>
      </c>
      <c r="N40" s="58" t="s">
        <v>1777</v>
      </c>
      <c r="O40" s="58" t="s">
        <v>359</v>
      </c>
      <c r="P40" s="58">
        <v>396473100</v>
      </c>
      <c r="Q40" s="58" t="s">
        <v>1549</v>
      </c>
      <c r="R40" s="58" t="s">
        <v>686</v>
      </c>
      <c r="S40" s="58" t="s">
        <v>1560</v>
      </c>
      <c r="T40" s="58"/>
      <c r="U40" s="58"/>
      <c r="V40" s="58">
        <v>0</v>
      </c>
      <c r="W40" s="58">
        <v>0</v>
      </c>
      <c r="X40" s="58">
        <v>100</v>
      </c>
      <c r="Y40" s="58" t="s">
        <v>970</v>
      </c>
      <c r="Z40" s="58" t="s">
        <v>888</v>
      </c>
      <c r="AA40" s="60">
        <v>98</v>
      </c>
      <c r="AB40" s="60">
        <v>2140</v>
      </c>
      <c r="AC40" s="60">
        <f t="shared" si="0"/>
        <v>209720</v>
      </c>
      <c r="AD40" s="60">
        <f t="shared" si="1"/>
        <v>234886.40000000002</v>
      </c>
      <c r="AE40" s="60">
        <v>98</v>
      </c>
      <c r="AF40" s="60">
        <v>2140</v>
      </c>
      <c r="AG40" s="60">
        <f t="shared" si="2"/>
        <v>209720</v>
      </c>
      <c r="AH40" s="60">
        <f t="shared" si="3"/>
        <v>234886.40000000002</v>
      </c>
      <c r="AI40" s="60">
        <v>98</v>
      </c>
      <c r="AJ40" s="60">
        <v>2140</v>
      </c>
      <c r="AK40" s="60">
        <f t="shared" si="4"/>
        <v>209720</v>
      </c>
      <c r="AL40" s="60">
        <f t="shared" si="5"/>
        <v>234886.40000000002</v>
      </c>
      <c r="AM40" s="60">
        <v>98</v>
      </c>
      <c r="AN40" s="60">
        <v>2140</v>
      </c>
      <c r="AO40" s="60">
        <f t="shared" si="6"/>
        <v>209720</v>
      </c>
      <c r="AP40" s="60">
        <f t="shared" si="7"/>
        <v>234886.40000000002</v>
      </c>
      <c r="AQ40" s="60"/>
      <c r="AR40" s="60"/>
      <c r="AS40" s="60">
        <f t="shared" si="8"/>
        <v>0</v>
      </c>
      <c r="AT40" s="60">
        <f t="shared" si="9"/>
        <v>0</v>
      </c>
      <c r="AU40" s="60"/>
      <c r="AV40" s="60"/>
      <c r="AW40" s="60">
        <f t="shared" si="10"/>
        <v>0</v>
      </c>
      <c r="AX40" s="60">
        <f t="shared" si="11"/>
        <v>0</v>
      </c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>
        <f t="shared" si="12"/>
        <v>392</v>
      </c>
      <c r="EN40" s="60">
        <f t="shared" si="13"/>
        <v>838880</v>
      </c>
      <c r="EO40" s="60">
        <f t="shared" si="14"/>
        <v>939545.6000000001</v>
      </c>
      <c r="EP40" s="61" t="s">
        <v>1534</v>
      </c>
      <c r="EQ40" s="58"/>
      <c r="ER40" s="61"/>
      <c r="ES40" s="58" t="s">
        <v>1344</v>
      </c>
      <c r="ET40" s="58" t="s">
        <v>1573</v>
      </c>
      <c r="EU40" s="58" t="s">
        <v>1574</v>
      </c>
      <c r="EV40" s="58"/>
      <c r="EW40" s="58"/>
      <c r="EX40" s="58"/>
      <c r="EY40" s="58"/>
      <c r="EZ40" s="58"/>
      <c r="FA40" s="58"/>
    </row>
    <row r="41" spans="1:157" ht="19.5" customHeight="1">
      <c r="A41" s="58"/>
      <c r="B41" s="58" t="s">
        <v>1776</v>
      </c>
      <c r="C41" s="58"/>
      <c r="D41" s="59" t="s">
        <v>1794</v>
      </c>
      <c r="E41" s="58" t="s">
        <v>1535</v>
      </c>
      <c r="F41" s="58" t="s">
        <v>1536</v>
      </c>
      <c r="G41" s="58" t="s">
        <v>1537</v>
      </c>
      <c r="H41" s="58" t="s">
        <v>857</v>
      </c>
      <c r="I41" s="58"/>
      <c r="J41" s="58" t="s">
        <v>864</v>
      </c>
      <c r="K41" s="58">
        <v>58</v>
      </c>
      <c r="L41" s="58">
        <v>710000000</v>
      </c>
      <c r="M41" s="58" t="s">
        <v>1533</v>
      </c>
      <c r="N41" s="58" t="s">
        <v>1777</v>
      </c>
      <c r="O41" s="58" t="s">
        <v>359</v>
      </c>
      <c r="P41" s="58">
        <v>351010000</v>
      </c>
      <c r="Q41" s="58" t="s">
        <v>1544</v>
      </c>
      <c r="R41" s="58" t="s">
        <v>686</v>
      </c>
      <c r="S41" s="58" t="s">
        <v>1560</v>
      </c>
      <c r="T41" s="58"/>
      <c r="U41" s="58"/>
      <c r="V41" s="58">
        <v>0</v>
      </c>
      <c r="W41" s="58">
        <v>0</v>
      </c>
      <c r="X41" s="58">
        <v>100</v>
      </c>
      <c r="Y41" s="58" t="s">
        <v>970</v>
      </c>
      <c r="Z41" s="58" t="s">
        <v>888</v>
      </c>
      <c r="AA41" s="60">
        <v>198</v>
      </c>
      <c r="AB41" s="60">
        <v>2140</v>
      </c>
      <c r="AC41" s="60">
        <f t="shared" si="0"/>
        <v>423720</v>
      </c>
      <c r="AD41" s="60">
        <f t="shared" si="1"/>
        <v>474566.4</v>
      </c>
      <c r="AE41" s="60">
        <v>198</v>
      </c>
      <c r="AF41" s="60">
        <v>2140</v>
      </c>
      <c r="AG41" s="60">
        <f t="shared" si="2"/>
        <v>423720</v>
      </c>
      <c r="AH41" s="60">
        <f t="shared" si="3"/>
        <v>474566.4</v>
      </c>
      <c r="AI41" s="60">
        <v>198</v>
      </c>
      <c r="AJ41" s="60">
        <v>2140</v>
      </c>
      <c r="AK41" s="60">
        <f t="shared" si="4"/>
        <v>423720</v>
      </c>
      <c r="AL41" s="60">
        <f t="shared" si="5"/>
        <v>474566.4</v>
      </c>
      <c r="AM41" s="60">
        <v>198</v>
      </c>
      <c r="AN41" s="60">
        <v>2140</v>
      </c>
      <c r="AO41" s="60">
        <f t="shared" si="6"/>
        <v>423720</v>
      </c>
      <c r="AP41" s="60">
        <f t="shared" si="7"/>
        <v>474566.4</v>
      </c>
      <c r="AQ41" s="60"/>
      <c r="AR41" s="60"/>
      <c r="AS41" s="60">
        <f t="shared" si="8"/>
        <v>0</v>
      </c>
      <c r="AT41" s="60">
        <f t="shared" si="9"/>
        <v>0</v>
      </c>
      <c r="AU41" s="60"/>
      <c r="AV41" s="60"/>
      <c r="AW41" s="60">
        <f t="shared" si="10"/>
        <v>0</v>
      </c>
      <c r="AX41" s="60">
        <f t="shared" si="11"/>
        <v>0</v>
      </c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>
        <f t="shared" si="12"/>
        <v>792</v>
      </c>
      <c r="EN41" s="60">
        <f t="shared" si="13"/>
        <v>1694880</v>
      </c>
      <c r="EO41" s="60">
        <f t="shared" si="14"/>
        <v>1898265.6</v>
      </c>
      <c r="EP41" s="61" t="s">
        <v>1534</v>
      </c>
      <c r="EQ41" s="58"/>
      <c r="ER41" s="61"/>
      <c r="ES41" s="58" t="s">
        <v>1344</v>
      </c>
      <c r="ET41" s="58" t="s">
        <v>1573</v>
      </c>
      <c r="EU41" s="58" t="s">
        <v>1574</v>
      </c>
      <c r="EV41" s="58"/>
      <c r="EW41" s="58"/>
      <c r="EX41" s="58"/>
      <c r="EY41" s="58"/>
      <c r="EZ41" s="58"/>
      <c r="FA41" s="58"/>
    </row>
    <row r="42" spans="1:157" ht="19.5" customHeight="1">
      <c r="A42" s="58"/>
      <c r="B42" s="58" t="s">
        <v>1776</v>
      </c>
      <c r="C42" s="58"/>
      <c r="D42" s="59" t="s">
        <v>1795</v>
      </c>
      <c r="E42" s="58" t="s">
        <v>1535</v>
      </c>
      <c r="F42" s="58" t="s">
        <v>1536</v>
      </c>
      <c r="G42" s="58" t="s">
        <v>1537</v>
      </c>
      <c r="H42" s="58" t="s">
        <v>857</v>
      </c>
      <c r="I42" s="58"/>
      <c r="J42" s="58" t="s">
        <v>864</v>
      </c>
      <c r="K42" s="58">
        <v>58</v>
      </c>
      <c r="L42" s="58">
        <v>710000000</v>
      </c>
      <c r="M42" s="58" t="s">
        <v>1533</v>
      </c>
      <c r="N42" s="58" t="s">
        <v>1777</v>
      </c>
      <c r="O42" s="58" t="s">
        <v>359</v>
      </c>
      <c r="P42" s="58" t="s">
        <v>1586</v>
      </c>
      <c r="Q42" s="58" t="s">
        <v>1555</v>
      </c>
      <c r="R42" s="58" t="s">
        <v>686</v>
      </c>
      <c r="S42" s="58" t="s">
        <v>1560</v>
      </c>
      <c r="T42" s="58"/>
      <c r="U42" s="58"/>
      <c r="V42" s="58">
        <v>0</v>
      </c>
      <c r="W42" s="58">
        <v>0</v>
      </c>
      <c r="X42" s="58">
        <v>100</v>
      </c>
      <c r="Y42" s="58" t="s">
        <v>970</v>
      </c>
      <c r="Z42" s="58" t="s">
        <v>888</v>
      </c>
      <c r="AA42" s="60">
        <v>192</v>
      </c>
      <c r="AB42" s="60">
        <v>2140</v>
      </c>
      <c r="AC42" s="60">
        <f t="shared" si="0"/>
        <v>410880</v>
      </c>
      <c r="AD42" s="60">
        <f t="shared" si="1"/>
        <v>460185.60000000003</v>
      </c>
      <c r="AE42" s="60">
        <v>192</v>
      </c>
      <c r="AF42" s="60">
        <v>2140</v>
      </c>
      <c r="AG42" s="60">
        <f t="shared" si="2"/>
        <v>410880</v>
      </c>
      <c r="AH42" s="60">
        <f t="shared" si="3"/>
        <v>460185.60000000003</v>
      </c>
      <c r="AI42" s="60">
        <v>192</v>
      </c>
      <c r="AJ42" s="60">
        <v>2140</v>
      </c>
      <c r="AK42" s="60">
        <f t="shared" si="4"/>
        <v>410880</v>
      </c>
      <c r="AL42" s="60">
        <f t="shared" si="5"/>
        <v>460185.60000000003</v>
      </c>
      <c r="AM42" s="60">
        <v>192</v>
      </c>
      <c r="AN42" s="60">
        <v>2140</v>
      </c>
      <c r="AO42" s="60">
        <f t="shared" si="6"/>
        <v>410880</v>
      </c>
      <c r="AP42" s="60">
        <f t="shared" si="7"/>
        <v>460185.60000000003</v>
      </c>
      <c r="AQ42" s="60"/>
      <c r="AR42" s="60"/>
      <c r="AS42" s="60">
        <f t="shared" si="8"/>
        <v>0</v>
      </c>
      <c r="AT42" s="60">
        <f t="shared" si="9"/>
        <v>0</v>
      </c>
      <c r="AU42" s="60"/>
      <c r="AV42" s="60"/>
      <c r="AW42" s="60">
        <f t="shared" si="10"/>
        <v>0</v>
      </c>
      <c r="AX42" s="60">
        <f t="shared" si="11"/>
        <v>0</v>
      </c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>
        <f t="shared" si="12"/>
        <v>768</v>
      </c>
      <c r="EN42" s="60">
        <f t="shared" si="13"/>
        <v>1643520</v>
      </c>
      <c r="EO42" s="60">
        <f t="shared" si="14"/>
        <v>1840742.4000000001</v>
      </c>
      <c r="EP42" s="61" t="s">
        <v>1534</v>
      </c>
      <c r="EQ42" s="58"/>
      <c r="ER42" s="61"/>
      <c r="ES42" s="58" t="s">
        <v>1344</v>
      </c>
      <c r="ET42" s="58" t="s">
        <v>1573</v>
      </c>
      <c r="EU42" s="58" t="s">
        <v>1574</v>
      </c>
      <c r="EV42" s="58"/>
      <c r="EW42" s="58"/>
      <c r="EX42" s="58"/>
      <c r="EY42" s="58"/>
      <c r="EZ42" s="58"/>
      <c r="FA42" s="58"/>
    </row>
    <row r="43" spans="1:157" ht="19.5" customHeight="1">
      <c r="A43" s="58"/>
      <c r="B43" s="58" t="s">
        <v>1776</v>
      </c>
      <c r="C43" s="58"/>
      <c r="D43" s="59" t="s">
        <v>1796</v>
      </c>
      <c r="E43" s="58" t="s">
        <v>1535</v>
      </c>
      <c r="F43" s="58" t="s">
        <v>1536</v>
      </c>
      <c r="G43" s="58" t="s">
        <v>1537</v>
      </c>
      <c r="H43" s="58" t="s">
        <v>857</v>
      </c>
      <c r="I43" s="58"/>
      <c r="J43" s="58" t="s">
        <v>864</v>
      </c>
      <c r="K43" s="58">
        <v>58</v>
      </c>
      <c r="L43" s="58">
        <v>710000000</v>
      </c>
      <c r="M43" s="58" t="s">
        <v>1533</v>
      </c>
      <c r="N43" s="58" t="s">
        <v>1777</v>
      </c>
      <c r="O43" s="58" t="s">
        <v>359</v>
      </c>
      <c r="P43" s="58">
        <v>396473100</v>
      </c>
      <c r="Q43" s="58" t="s">
        <v>1549</v>
      </c>
      <c r="R43" s="58" t="s">
        <v>686</v>
      </c>
      <c r="S43" s="58" t="s">
        <v>1560</v>
      </c>
      <c r="T43" s="58"/>
      <c r="U43" s="58"/>
      <c r="V43" s="58">
        <v>0</v>
      </c>
      <c r="W43" s="58">
        <v>0</v>
      </c>
      <c r="X43" s="58">
        <v>100</v>
      </c>
      <c r="Y43" s="58" t="s">
        <v>970</v>
      </c>
      <c r="Z43" s="58" t="s">
        <v>888</v>
      </c>
      <c r="AA43" s="60">
        <v>98</v>
      </c>
      <c r="AB43" s="60">
        <v>2086.5</v>
      </c>
      <c r="AC43" s="60">
        <f t="shared" si="0"/>
        <v>204477</v>
      </c>
      <c r="AD43" s="60">
        <f t="shared" si="1"/>
        <v>229014.24000000002</v>
      </c>
      <c r="AE43" s="60">
        <v>98</v>
      </c>
      <c r="AF43" s="60">
        <v>2086.5</v>
      </c>
      <c r="AG43" s="60">
        <f t="shared" si="2"/>
        <v>204477</v>
      </c>
      <c r="AH43" s="60">
        <f t="shared" si="3"/>
        <v>229014.24000000002</v>
      </c>
      <c r="AI43" s="60">
        <v>98</v>
      </c>
      <c r="AJ43" s="60">
        <v>2086.5</v>
      </c>
      <c r="AK43" s="60">
        <f t="shared" si="4"/>
        <v>204477</v>
      </c>
      <c r="AL43" s="60">
        <f t="shared" si="5"/>
        <v>229014.24000000002</v>
      </c>
      <c r="AM43" s="60">
        <v>98</v>
      </c>
      <c r="AN43" s="60">
        <v>2086.5</v>
      </c>
      <c r="AO43" s="60">
        <f t="shared" si="6"/>
        <v>204477</v>
      </c>
      <c r="AP43" s="60">
        <f t="shared" si="7"/>
        <v>229014.24000000002</v>
      </c>
      <c r="AQ43" s="60"/>
      <c r="AR43" s="60"/>
      <c r="AS43" s="60">
        <f t="shared" si="8"/>
        <v>0</v>
      </c>
      <c r="AT43" s="60">
        <f t="shared" si="9"/>
        <v>0</v>
      </c>
      <c r="AU43" s="60"/>
      <c r="AV43" s="60"/>
      <c r="AW43" s="60">
        <f t="shared" si="10"/>
        <v>0</v>
      </c>
      <c r="AX43" s="60">
        <f t="shared" si="11"/>
        <v>0</v>
      </c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>
        <f t="shared" si="12"/>
        <v>392</v>
      </c>
      <c r="EN43" s="60">
        <f t="shared" si="13"/>
        <v>817908</v>
      </c>
      <c r="EO43" s="60">
        <f t="shared" si="14"/>
        <v>916056.9600000001</v>
      </c>
      <c r="EP43" s="61" t="s">
        <v>1534</v>
      </c>
      <c r="EQ43" s="58"/>
      <c r="ER43" s="61"/>
      <c r="ES43" s="58" t="s">
        <v>1344</v>
      </c>
      <c r="ET43" s="58" t="s">
        <v>1572</v>
      </c>
      <c r="EU43" s="58" t="s">
        <v>1572</v>
      </c>
      <c r="EV43" s="58"/>
      <c r="EW43" s="58"/>
      <c r="EX43" s="58"/>
      <c r="EY43" s="58"/>
      <c r="EZ43" s="58"/>
      <c r="FA43" s="58"/>
    </row>
    <row r="44" spans="1:157" ht="19.5" customHeight="1">
      <c r="A44" s="58"/>
      <c r="B44" s="58" t="s">
        <v>1776</v>
      </c>
      <c r="C44" s="58"/>
      <c r="D44" s="59" t="s">
        <v>1797</v>
      </c>
      <c r="E44" s="58" t="s">
        <v>1535</v>
      </c>
      <c r="F44" s="58" t="s">
        <v>1536</v>
      </c>
      <c r="G44" s="58" t="s">
        <v>1537</v>
      </c>
      <c r="H44" s="58" t="s">
        <v>857</v>
      </c>
      <c r="I44" s="58"/>
      <c r="J44" s="58" t="s">
        <v>864</v>
      </c>
      <c r="K44" s="58">
        <v>58</v>
      </c>
      <c r="L44" s="58">
        <v>710000000</v>
      </c>
      <c r="M44" s="58" t="s">
        <v>1533</v>
      </c>
      <c r="N44" s="58" t="s">
        <v>1777</v>
      </c>
      <c r="O44" s="58" t="s">
        <v>359</v>
      </c>
      <c r="P44" s="58">
        <v>351010000</v>
      </c>
      <c r="Q44" s="58" t="s">
        <v>1544</v>
      </c>
      <c r="R44" s="58" t="s">
        <v>686</v>
      </c>
      <c r="S44" s="58" t="s">
        <v>1560</v>
      </c>
      <c r="T44" s="58"/>
      <c r="U44" s="58"/>
      <c r="V44" s="58">
        <v>0</v>
      </c>
      <c r="W44" s="58">
        <v>0</v>
      </c>
      <c r="X44" s="58">
        <v>100</v>
      </c>
      <c r="Y44" s="58" t="s">
        <v>970</v>
      </c>
      <c r="Z44" s="58" t="s">
        <v>888</v>
      </c>
      <c r="AA44" s="60">
        <v>198</v>
      </c>
      <c r="AB44" s="60">
        <v>2086.5</v>
      </c>
      <c r="AC44" s="60">
        <f t="shared" si="0"/>
        <v>413127</v>
      </c>
      <c r="AD44" s="60">
        <f t="shared" si="1"/>
        <v>462702.24000000005</v>
      </c>
      <c r="AE44" s="60">
        <v>198</v>
      </c>
      <c r="AF44" s="60">
        <v>2086.5</v>
      </c>
      <c r="AG44" s="60">
        <f t="shared" si="2"/>
        <v>413127</v>
      </c>
      <c r="AH44" s="60">
        <f t="shared" si="3"/>
        <v>462702.24000000005</v>
      </c>
      <c r="AI44" s="60">
        <v>198</v>
      </c>
      <c r="AJ44" s="60">
        <v>2086.5</v>
      </c>
      <c r="AK44" s="60">
        <f t="shared" si="4"/>
        <v>413127</v>
      </c>
      <c r="AL44" s="60">
        <f t="shared" si="5"/>
        <v>462702.24000000005</v>
      </c>
      <c r="AM44" s="60">
        <v>198</v>
      </c>
      <c r="AN44" s="60">
        <v>2086.5</v>
      </c>
      <c r="AO44" s="60">
        <f t="shared" si="6"/>
        <v>413127</v>
      </c>
      <c r="AP44" s="60">
        <f t="shared" si="7"/>
        <v>462702.24000000005</v>
      </c>
      <c r="AQ44" s="60"/>
      <c r="AR44" s="60"/>
      <c r="AS44" s="60">
        <f t="shared" si="8"/>
        <v>0</v>
      </c>
      <c r="AT44" s="60">
        <f t="shared" si="9"/>
        <v>0</v>
      </c>
      <c r="AU44" s="60"/>
      <c r="AV44" s="60"/>
      <c r="AW44" s="60">
        <f t="shared" si="10"/>
        <v>0</v>
      </c>
      <c r="AX44" s="60">
        <f t="shared" si="11"/>
        <v>0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>
        <f t="shared" si="12"/>
        <v>792</v>
      </c>
      <c r="EN44" s="60">
        <f t="shared" si="13"/>
        <v>1652508</v>
      </c>
      <c r="EO44" s="60">
        <f t="shared" si="14"/>
        <v>1850808.9600000002</v>
      </c>
      <c r="EP44" s="61" t="s">
        <v>1534</v>
      </c>
      <c r="EQ44" s="58"/>
      <c r="ER44" s="61"/>
      <c r="ES44" s="58" t="s">
        <v>1344</v>
      </c>
      <c r="ET44" s="58" t="s">
        <v>1572</v>
      </c>
      <c r="EU44" s="58" t="s">
        <v>1572</v>
      </c>
      <c r="EV44" s="58"/>
      <c r="EW44" s="58"/>
      <c r="EX44" s="58"/>
      <c r="EY44" s="58"/>
      <c r="EZ44" s="58"/>
      <c r="FA44" s="58"/>
    </row>
    <row r="45" spans="1:157" ht="19.5" customHeight="1">
      <c r="A45" s="58"/>
      <c r="B45" s="58" t="s">
        <v>1776</v>
      </c>
      <c r="C45" s="58"/>
      <c r="D45" s="59" t="s">
        <v>1798</v>
      </c>
      <c r="E45" s="58" t="s">
        <v>1535</v>
      </c>
      <c r="F45" s="58" t="s">
        <v>1536</v>
      </c>
      <c r="G45" s="58" t="s">
        <v>1537</v>
      </c>
      <c r="H45" s="58" t="s">
        <v>857</v>
      </c>
      <c r="I45" s="58"/>
      <c r="J45" s="58" t="s">
        <v>864</v>
      </c>
      <c r="K45" s="58">
        <v>58</v>
      </c>
      <c r="L45" s="58">
        <v>710000000</v>
      </c>
      <c r="M45" s="58" t="s">
        <v>1533</v>
      </c>
      <c r="N45" s="58" t="s">
        <v>1777</v>
      </c>
      <c r="O45" s="58" t="s">
        <v>359</v>
      </c>
      <c r="P45" s="58" t="s">
        <v>1586</v>
      </c>
      <c r="Q45" s="58" t="s">
        <v>1555</v>
      </c>
      <c r="R45" s="58" t="s">
        <v>686</v>
      </c>
      <c r="S45" s="58" t="s">
        <v>1560</v>
      </c>
      <c r="T45" s="58"/>
      <c r="U45" s="58"/>
      <c r="V45" s="58">
        <v>0</v>
      </c>
      <c r="W45" s="58">
        <v>0</v>
      </c>
      <c r="X45" s="58">
        <v>100</v>
      </c>
      <c r="Y45" s="58" t="s">
        <v>970</v>
      </c>
      <c r="Z45" s="58" t="s">
        <v>888</v>
      </c>
      <c r="AA45" s="60">
        <v>192</v>
      </c>
      <c r="AB45" s="60">
        <v>2086.5</v>
      </c>
      <c r="AC45" s="60">
        <f t="shared" si="0"/>
        <v>400608</v>
      </c>
      <c r="AD45" s="60">
        <f t="shared" si="1"/>
        <v>448680.96</v>
      </c>
      <c r="AE45" s="60">
        <v>192</v>
      </c>
      <c r="AF45" s="60">
        <v>2086.5</v>
      </c>
      <c r="AG45" s="60">
        <f t="shared" si="2"/>
        <v>400608</v>
      </c>
      <c r="AH45" s="60">
        <f t="shared" si="3"/>
        <v>448680.96</v>
      </c>
      <c r="AI45" s="60">
        <v>192</v>
      </c>
      <c r="AJ45" s="60">
        <v>2086.5</v>
      </c>
      <c r="AK45" s="60">
        <f t="shared" si="4"/>
        <v>400608</v>
      </c>
      <c r="AL45" s="60">
        <f t="shared" si="5"/>
        <v>448680.96</v>
      </c>
      <c r="AM45" s="60">
        <v>192</v>
      </c>
      <c r="AN45" s="60">
        <v>2086.5</v>
      </c>
      <c r="AO45" s="60">
        <f t="shared" si="6"/>
        <v>400608</v>
      </c>
      <c r="AP45" s="60">
        <f t="shared" si="7"/>
        <v>448680.96</v>
      </c>
      <c r="AQ45" s="60"/>
      <c r="AR45" s="60"/>
      <c r="AS45" s="60">
        <f t="shared" si="8"/>
        <v>0</v>
      </c>
      <c r="AT45" s="60">
        <f t="shared" si="9"/>
        <v>0</v>
      </c>
      <c r="AU45" s="60"/>
      <c r="AV45" s="60"/>
      <c r="AW45" s="60">
        <f t="shared" si="10"/>
        <v>0</v>
      </c>
      <c r="AX45" s="60">
        <f t="shared" si="11"/>
        <v>0</v>
      </c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>
        <f t="shared" si="12"/>
        <v>768</v>
      </c>
      <c r="EN45" s="60">
        <f t="shared" si="13"/>
        <v>1602432</v>
      </c>
      <c r="EO45" s="60">
        <f t="shared" si="14"/>
        <v>1794723.84</v>
      </c>
      <c r="EP45" s="61" t="s">
        <v>1534</v>
      </c>
      <c r="EQ45" s="58"/>
      <c r="ER45" s="61"/>
      <c r="ES45" s="58" t="s">
        <v>1344</v>
      </c>
      <c r="ET45" s="58" t="s">
        <v>1572</v>
      </c>
      <c r="EU45" s="58" t="s">
        <v>1572</v>
      </c>
      <c r="EV45" s="58"/>
      <c r="EW45" s="58"/>
      <c r="EX45" s="58"/>
      <c r="EY45" s="58"/>
      <c r="EZ45" s="58"/>
      <c r="FA45" s="58"/>
    </row>
    <row r="46" spans="1:157" ht="19.5" customHeight="1">
      <c r="A46" s="58"/>
      <c r="B46" s="58" t="s">
        <v>1776</v>
      </c>
      <c r="C46" s="58"/>
      <c r="D46" s="59" t="s">
        <v>1799</v>
      </c>
      <c r="E46" s="58" t="s">
        <v>1535</v>
      </c>
      <c r="F46" s="58" t="s">
        <v>1536</v>
      </c>
      <c r="G46" s="58" t="s">
        <v>1537</v>
      </c>
      <c r="H46" s="58" t="s">
        <v>857</v>
      </c>
      <c r="I46" s="58"/>
      <c r="J46" s="58" t="s">
        <v>864</v>
      </c>
      <c r="K46" s="58">
        <v>58</v>
      </c>
      <c r="L46" s="58">
        <v>710000000</v>
      </c>
      <c r="M46" s="58" t="s">
        <v>1533</v>
      </c>
      <c r="N46" s="58" t="s">
        <v>1777</v>
      </c>
      <c r="O46" s="58" t="s">
        <v>359</v>
      </c>
      <c r="P46" s="58">
        <v>396473100</v>
      </c>
      <c r="Q46" s="58" t="s">
        <v>1549</v>
      </c>
      <c r="R46" s="58" t="s">
        <v>686</v>
      </c>
      <c r="S46" s="58" t="s">
        <v>1560</v>
      </c>
      <c r="T46" s="58"/>
      <c r="U46" s="58"/>
      <c r="V46" s="58">
        <v>0</v>
      </c>
      <c r="W46" s="58">
        <v>0</v>
      </c>
      <c r="X46" s="58">
        <v>100</v>
      </c>
      <c r="Y46" s="58" t="s">
        <v>970</v>
      </c>
      <c r="Z46" s="58" t="s">
        <v>888</v>
      </c>
      <c r="AA46" s="60">
        <v>20</v>
      </c>
      <c r="AB46" s="60">
        <v>615.25</v>
      </c>
      <c r="AC46" s="60">
        <f t="shared" si="0"/>
        <v>12305</v>
      </c>
      <c r="AD46" s="60">
        <f t="shared" si="1"/>
        <v>13781.600000000002</v>
      </c>
      <c r="AE46" s="60">
        <v>20</v>
      </c>
      <c r="AF46" s="60">
        <v>615.25</v>
      </c>
      <c r="AG46" s="60">
        <f t="shared" si="2"/>
        <v>12305</v>
      </c>
      <c r="AH46" s="60">
        <f t="shared" si="3"/>
        <v>13781.600000000002</v>
      </c>
      <c r="AI46" s="60">
        <v>20</v>
      </c>
      <c r="AJ46" s="60">
        <v>615.25</v>
      </c>
      <c r="AK46" s="60">
        <f t="shared" si="4"/>
        <v>12305</v>
      </c>
      <c r="AL46" s="60">
        <f t="shared" si="5"/>
        <v>13781.600000000002</v>
      </c>
      <c r="AM46" s="60">
        <v>20</v>
      </c>
      <c r="AN46" s="60">
        <v>615.25</v>
      </c>
      <c r="AO46" s="60">
        <f t="shared" si="6"/>
        <v>12305</v>
      </c>
      <c r="AP46" s="60">
        <f t="shared" si="7"/>
        <v>13781.600000000002</v>
      </c>
      <c r="AQ46" s="60"/>
      <c r="AR46" s="60"/>
      <c r="AS46" s="60">
        <f t="shared" si="8"/>
        <v>0</v>
      </c>
      <c r="AT46" s="60">
        <f t="shared" si="9"/>
        <v>0</v>
      </c>
      <c r="AU46" s="60"/>
      <c r="AV46" s="60"/>
      <c r="AW46" s="60">
        <f t="shared" si="10"/>
        <v>0</v>
      </c>
      <c r="AX46" s="60">
        <f t="shared" si="11"/>
        <v>0</v>
      </c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>
        <f t="shared" si="12"/>
        <v>80</v>
      </c>
      <c r="EN46" s="60">
        <f t="shared" si="13"/>
        <v>49220</v>
      </c>
      <c r="EO46" s="60">
        <f t="shared" si="14"/>
        <v>55126.40000000001</v>
      </c>
      <c r="EP46" s="61" t="s">
        <v>1534</v>
      </c>
      <c r="EQ46" s="58"/>
      <c r="ER46" s="61"/>
      <c r="ES46" s="58" t="s">
        <v>1344</v>
      </c>
      <c r="ET46" s="58" t="s">
        <v>1570</v>
      </c>
      <c r="EU46" s="58" t="s">
        <v>1571</v>
      </c>
      <c r="EV46" s="58"/>
      <c r="EW46" s="58"/>
      <c r="EX46" s="58"/>
      <c r="EY46" s="58"/>
      <c r="EZ46" s="58"/>
      <c r="FA46" s="58"/>
    </row>
    <row r="47" spans="1:157" ht="19.5" customHeight="1">
      <c r="A47" s="58"/>
      <c r="B47" s="58" t="s">
        <v>1776</v>
      </c>
      <c r="C47" s="58"/>
      <c r="D47" s="59" t="s">
        <v>1800</v>
      </c>
      <c r="E47" s="58" t="s">
        <v>1535</v>
      </c>
      <c r="F47" s="58" t="s">
        <v>1536</v>
      </c>
      <c r="G47" s="58" t="s">
        <v>1537</v>
      </c>
      <c r="H47" s="58" t="s">
        <v>857</v>
      </c>
      <c r="I47" s="58"/>
      <c r="J47" s="58" t="s">
        <v>864</v>
      </c>
      <c r="K47" s="58">
        <v>58</v>
      </c>
      <c r="L47" s="58">
        <v>710000000</v>
      </c>
      <c r="M47" s="58" t="s">
        <v>1533</v>
      </c>
      <c r="N47" s="58" t="s">
        <v>1777</v>
      </c>
      <c r="O47" s="58" t="s">
        <v>359</v>
      </c>
      <c r="P47" s="58">
        <v>351010000</v>
      </c>
      <c r="Q47" s="58" t="s">
        <v>1544</v>
      </c>
      <c r="R47" s="58" t="s">
        <v>686</v>
      </c>
      <c r="S47" s="58" t="s">
        <v>1560</v>
      </c>
      <c r="T47" s="58"/>
      <c r="U47" s="58"/>
      <c r="V47" s="58">
        <v>0</v>
      </c>
      <c r="W47" s="58">
        <v>0</v>
      </c>
      <c r="X47" s="58">
        <v>100</v>
      </c>
      <c r="Y47" s="58" t="s">
        <v>970</v>
      </c>
      <c r="Z47" s="58" t="s">
        <v>888</v>
      </c>
      <c r="AA47" s="60">
        <v>40</v>
      </c>
      <c r="AB47" s="60">
        <v>615.25</v>
      </c>
      <c r="AC47" s="60">
        <f t="shared" si="0"/>
        <v>24610</v>
      </c>
      <c r="AD47" s="60">
        <f t="shared" si="1"/>
        <v>27563.200000000004</v>
      </c>
      <c r="AE47" s="60">
        <v>40</v>
      </c>
      <c r="AF47" s="60">
        <v>615.25</v>
      </c>
      <c r="AG47" s="60">
        <f t="shared" si="2"/>
        <v>24610</v>
      </c>
      <c r="AH47" s="60">
        <f t="shared" si="3"/>
        <v>27563.200000000004</v>
      </c>
      <c r="AI47" s="60">
        <v>40</v>
      </c>
      <c r="AJ47" s="60">
        <v>615.25</v>
      </c>
      <c r="AK47" s="60">
        <f t="shared" si="4"/>
        <v>24610</v>
      </c>
      <c r="AL47" s="60">
        <f t="shared" si="5"/>
        <v>27563.200000000004</v>
      </c>
      <c r="AM47" s="60">
        <v>40</v>
      </c>
      <c r="AN47" s="60">
        <v>615.25</v>
      </c>
      <c r="AO47" s="60">
        <f t="shared" si="6"/>
        <v>24610</v>
      </c>
      <c r="AP47" s="60">
        <f t="shared" si="7"/>
        <v>27563.200000000004</v>
      </c>
      <c r="AQ47" s="60"/>
      <c r="AR47" s="60"/>
      <c r="AS47" s="60">
        <f t="shared" si="8"/>
        <v>0</v>
      </c>
      <c r="AT47" s="60">
        <f t="shared" si="9"/>
        <v>0</v>
      </c>
      <c r="AU47" s="60"/>
      <c r="AV47" s="60"/>
      <c r="AW47" s="60">
        <f t="shared" si="10"/>
        <v>0</v>
      </c>
      <c r="AX47" s="60">
        <f t="shared" si="11"/>
        <v>0</v>
      </c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>
        <f t="shared" si="12"/>
        <v>160</v>
      </c>
      <c r="EN47" s="60">
        <f t="shared" si="13"/>
        <v>98440</v>
      </c>
      <c r="EO47" s="60">
        <f t="shared" si="14"/>
        <v>110252.80000000002</v>
      </c>
      <c r="EP47" s="61" t="s">
        <v>1534</v>
      </c>
      <c r="EQ47" s="58"/>
      <c r="ER47" s="61"/>
      <c r="ES47" s="58" t="s">
        <v>1344</v>
      </c>
      <c r="ET47" s="58" t="s">
        <v>1570</v>
      </c>
      <c r="EU47" s="58" t="s">
        <v>1571</v>
      </c>
      <c r="EV47" s="58"/>
      <c r="EW47" s="58"/>
      <c r="EX47" s="58"/>
      <c r="EY47" s="58"/>
      <c r="EZ47" s="58"/>
      <c r="FA47" s="58"/>
    </row>
    <row r="48" spans="1:157" ht="19.5" customHeight="1">
      <c r="A48" s="58"/>
      <c r="B48" s="58" t="s">
        <v>1776</v>
      </c>
      <c r="C48" s="58"/>
      <c r="D48" s="59" t="s">
        <v>1801</v>
      </c>
      <c r="E48" s="58" t="s">
        <v>1535</v>
      </c>
      <c r="F48" s="58" t="s">
        <v>1536</v>
      </c>
      <c r="G48" s="58" t="s">
        <v>1537</v>
      </c>
      <c r="H48" s="58" t="s">
        <v>857</v>
      </c>
      <c r="I48" s="58"/>
      <c r="J48" s="58" t="s">
        <v>864</v>
      </c>
      <c r="K48" s="58">
        <v>58</v>
      </c>
      <c r="L48" s="58">
        <v>710000000</v>
      </c>
      <c r="M48" s="58" t="s">
        <v>1533</v>
      </c>
      <c r="N48" s="58" t="s">
        <v>1777</v>
      </c>
      <c r="O48" s="58" t="s">
        <v>359</v>
      </c>
      <c r="P48" s="58" t="s">
        <v>1586</v>
      </c>
      <c r="Q48" s="58" t="s">
        <v>1555</v>
      </c>
      <c r="R48" s="58" t="s">
        <v>686</v>
      </c>
      <c r="S48" s="58" t="s">
        <v>1560</v>
      </c>
      <c r="T48" s="58"/>
      <c r="U48" s="58"/>
      <c r="V48" s="58">
        <v>0</v>
      </c>
      <c r="W48" s="58">
        <v>0</v>
      </c>
      <c r="X48" s="58">
        <v>100</v>
      </c>
      <c r="Y48" s="58" t="s">
        <v>970</v>
      </c>
      <c r="Z48" s="58" t="s">
        <v>888</v>
      </c>
      <c r="AA48" s="60">
        <v>38</v>
      </c>
      <c r="AB48" s="60">
        <v>615.25</v>
      </c>
      <c r="AC48" s="60">
        <f t="shared" si="0"/>
        <v>23379.5</v>
      </c>
      <c r="AD48" s="60">
        <f t="shared" si="1"/>
        <v>26185.04</v>
      </c>
      <c r="AE48" s="60">
        <v>38</v>
      </c>
      <c r="AF48" s="60">
        <v>615.25</v>
      </c>
      <c r="AG48" s="60">
        <f t="shared" si="2"/>
        <v>23379.5</v>
      </c>
      <c r="AH48" s="60">
        <f t="shared" si="3"/>
        <v>26185.04</v>
      </c>
      <c r="AI48" s="60">
        <v>38</v>
      </c>
      <c r="AJ48" s="60">
        <v>615.25</v>
      </c>
      <c r="AK48" s="60">
        <f t="shared" si="4"/>
        <v>23379.5</v>
      </c>
      <c r="AL48" s="60">
        <f t="shared" si="5"/>
        <v>26185.04</v>
      </c>
      <c r="AM48" s="60">
        <v>38</v>
      </c>
      <c r="AN48" s="60">
        <v>615.25</v>
      </c>
      <c r="AO48" s="60">
        <f t="shared" si="6"/>
        <v>23379.5</v>
      </c>
      <c r="AP48" s="60">
        <f t="shared" si="7"/>
        <v>26185.04</v>
      </c>
      <c r="AQ48" s="60"/>
      <c r="AR48" s="60"/>
      <c r="AS48" s="60">
        <f t="shared" si="8"/>
        <v>0</v>
      </c>
      <c r="AT48" s="60">
        <f t="shared" si="9"/>
        <v>0</v>
      </c>
      <c r="AU48" s="60"/>
      <c r="AV48" s="60"/>
      <c r="AW48" s="60">
        <f t="shared" si="10"/>
        <v>0</v>
      </c>
      <c r="AX48" s="60">
        <f t="shared" si="11"/>
        <v>0</v>
      </c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>
        <f t="shared" si="12"/>
        <v>152</v>
      </c>
      <c r="EN48" s="60">
        <f t="shared" si="13"/>
        <v>93518</v>
      </c>
      <c r="EO48" s="60">
        <f t="shared" si="14"/>
        <v>104740.16</v>
      </c>
      <c r="EP48" s="61" t="s">
        <v>1534</v>
      </c>
      <c r="EQ48" s="58"/>
      <c r="ER48" s="61"/>
      <c r="ES48" s="58" t="s">
        <v>1344</v>
      </c>
      <c r="ET48" s="58" t="s">
        <v>1570</v>
      </c>
      <c r="EU48" s="58" t="s">
        <v>1571</v>
      </c>
      <c r="EV48" s="58"/>
      <c r="EW48" s="58"/>
      <c r="EX48" s="58"/>
      <c r="EY48" s="58"/>
      <c r="EZ48" s="58"/>
      <c r="FA48" s="58"/>
    </row>
    <row r="49" spans="1:157" ht="19.5" customHeight="1">
      <c r="A49" s="58"/>
      <c r="B49" s="58" t="s">
        <v>1776</v>
      </c>
      <c r="C49" s="58"/>
      <c r="D49" s="59" t="s">
        <v>1802</v>
      </c>
      <c r="E49" s="58" t="s">
        <v>1535</v>
      </c>
      <c r="F49" s="58" t="s">
        <v>1536</v>
      </c>
      <c r="G49" s="58" t="s">
        <v>1537</v>
      </c>
      <c r="H49" s="58" t="s">
        <v>857</v>
      </c>
      <c r="I49" s="58"/>
      <c r="J49" s="58" t="s">
        <v>864</v>
      </c>
      <c r="K49" s="58">
        <v>58</v>
      </c>
      <c r="L49" s="58">
        <v>710000000</v>
      </c>
      <c r="M49" s="58" t="s">
        <v>1533</v>
      </c>
      <c r="N49" s="58" t="s">
        <v>1777</v>
      </c>
      <c r="O49" s="58" t="s">
        <v>359</v>
      </c>
      <c r="P49" s="58">
        <v>511610000</v>
      </c>
      <c r="Q49" s="58" t="s">
        <v>1552</v>
      </c>
      <c r="R49" s="58" t="s">
        <v>686</v>
      </c>
      <c r="S49" s="58" t="s">
        <v>1560</v>
      </c>
      <c r="T49" s="58"/>
      <c r="U49" s="58"/>
      <c r="V49" s="58">
        <v>0</v>
      </c>
      <c r="W49" s="58">
        <v>0</v>
      </c>
      <c r="X49" s="58">
        <v>100</v>
      </c>
      <c r="Y49" s="58" t="s">
        <v>970</v>
      </c>
      <c r="Z49" s="58" t="s">
        <v>888</v>
      </c>
      <c r="AA49" s="60">
        <v>300</v>
      </c>
      <c r="AB49" s="60">
        <v>341.33</v>
      </c>
      <c r="AC49" s="60">
        <f t="shared" si="0"/>
        <v>102399</v>
      </c>
      <c r="AD49" s="60">
        <f t="shared" si="1"/>
        <v>114686.88</v>
      </c>
      <c r="AE49" s="60">
        <v>300</v>
      </c>
      <c r="AF49" s="60">
        <v>341.33</v>
      </c>
      <c r="AG49" s="60">
        <f t="shared" si="2"/>
        <v>102399</v>
      </c>
      <c r="AH49" s="60">
        <f t="shared" si="3"/>
        <v>114686.88</v>
      </c>
      <c r="AI49" s="60">
        <v>300</v>
      </c>
      <c r="AJ49" s="60">
        <v>341.33</v>
      </c>
      <c r="AK49" s="60">
        <f t="shared" si="4"/>
        <v>102399</v>
      </c>
      <c r="AL49" s="60">
        <f t="shared" si="5"/>
        <v>114686.88</v>
      </c>
      <c r="AM49" s="60">
        <v>300</v>
      </c>
      <c r="AN49" s="60">
        <v>341.33</v>
      </c>
      <c r="AO49" s="60">
        <f t="shared" si="6"/>
        <v>102399</v>
      </c>
      <c r="AP49" s="60">
        <f t="shared" si="7"/>
        <v>114686.88</v>
      </c>
      <c r="AQ49" s="60"/>
      <c r="AR49" s="60"/>
      <c r="AS49" s="60">
        <f t="shared" si="8"/>
        <v>0</v>
      </c>
      <c r="AT49" s="60">
        <f t="shared" si="9"/>
        <v>0</v>
      </c>
      <c r="AU49" s="60"/>
      <c r="AV49" s="60"/>
      <c r="AW49" s="60">
        <f t="shared" si="10"/>
        <v>0</v>
      </c>
      <c r="AX49" s="60">
        <f t="shared" si="11"/>
        <v>0</v>
      </c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>
        <f t="shared" si="12"/>
        <v>1200</v>
      </c>
      <c r="EN49" s="60">
        <f t="shared" si="13"/>
        <v>409596</v>
      </c>
      <c r="EO49" s="60">
        <f t="shared" si="14"/>
        <v>458747.52</v>
      </c>
      <c r="EP49" s="61" t="s">
        <v>1534</v>
      </c>
      <c r="EQ49" s="58"/>
      <c r="ER49" s="61"/>
      <c r="ES49" s="58" t="s">
        <v>1344</v>
      </c>
      <c r="ET49" s="58" t="s">
        <v>1568</v>
      </c>
      <c r="EU49" s="58" t="s">
        <v>1569</v>
      </c>
      <c r="EV49" s="58"/>
      <c r="EW49" s="58"/>
      <c r="EX49" s="58"/>
      <c r="EY49" s="58"/>
      <c r="EZ49" s="58"/>
      <c r="FA49" s="58"/>
    </row>
    <row r="50" spans="1:157" ht="19.5" customHeight="1">
      <c r="A50" s="58"/>
      <c r="B50" s="58" t="s">
        <v>1776</v>
      </c>
      <c r="C50" s="58"/>
      <c r="D50" s="59" t="s">
        <v>1803</v>
      </c>
      <c r="E50" s="58" t="s">
        <v>1535</v>
      </c>
      <c r="F50" s="58" t="s">
        <v>1536</v>
      </c>
      <c r="G50" s="58" t="s">
        <v>1537</v>
      </c>
      <c r="H50" s="58" t="s">
        <v>857</v>
      </c>
      <c r="I50" s="58"/>
      <c r="J50" s="58" t="s">
        <v>864</v>
      </c>
      <c r="K50" s="58">
        <v>58</v>
      </c>
      <c r="L50" s="58">
        <v>710000000</v>
      </c>
      <c r="M50" s="58" t="s">
        <v>1533</v>
      </c>
      <c r="N50" s="58" t="s">
        <v>1777</v>
      </c>
      <c r="O50" s="58" t="s">
        <v>359</v>
      </c>
      <c r="P50" s="58">
        <v>316621100</v>
      </c>
      <c r="Q50" s="58" t="s">
        <v>1551</v>
      </c>
      <c r="R50" s="58" t="s">
        <v>686</v>
      </c>
      <c r="S50" s="58" t="s">
        <v>1560</v>
      </c>
      <c r="T50" s="58"/>
      <c r="U50" s="58"/>
      <c r="V50" s="58">
        <v>0</v>
      </c>
      <c r="W50" s="58">
        <v>0</v>
      </c>
      <c r="X50" s="58">
        <v>100</v>
      </c>
      <c r="Y50" s="58" t="s">
        <v>970</v>
      </c>
      <c r="Z50" s="58" t="s">
        <v>888</v>
      </c>
      <c r="AA50" s="60">
        <v>400</v>
      </c>
      <c r="AB50" s="60">
        <v>341.33</v>
      </c>
      <c r="AC50" s="60">
        <f t="shared" si="0"/>
        <v>136532</v>
      </c>
      <c r="AD50" s="60">
        <f t="shared" si="1"/>
        <v>152915.84000000003</v>
      </c>
      <c r="AE50" s="60">
        <v>400</v>
      </c>
      <c r="AF50" s="60">
        <v>341.33</v>
      </c>
      <c r="AG50" s="60">
        <f t="shared" si="2"/>
        <v>136532</v>
      </c>
      <c r="AH50" s="60">
        <f t="shared" si="3"/>
        <v>152915.84000000003</v>
      </c>
      <c r="AI50" s="60">
        <v>400</v>
      </c>
      <c r="AJ50" s="60">
        <v>341.33</v>
      </c>
      <c r="AK50" s="60">
        <f t="shared" si="4"/>
        <v>136532</v>
      </c>
      <c r="AL50" s="60">
        <f t="shared" si="5"/>
        <v>152915.84000000003</v>
      </c>
      <c r="AM50" s="60">
        <v>400</v>
      </c>
      <c r="AN50" s="60">
        <v>341.33</v>
      </c>
      <c r="AO50" s="60">
        <f t="shared" si="6"/>
        <v>136532</v>
      </c>
      <c r="AP50" s="60">
        <f t="shared" si="7"/>
        <v>152915.84000000003</v>
      </c>
      <c r="AQ50" s="60"/>
      <c r="AR50" s="60"/>
      <c r="AS50" s="60">
        <f t="shared" si="8"/>
        <v>0</v>
      </c>
      <c r="AT50" s="60">
        <f t="shared" si="9"/>
        <v>0</v>
      </c>
      <c r="AU50" s="60"/>
      <c r="AV50" s="60"/>
      <c r="AW50" s="60">
        <f t="shared" si="10"/>
        <v>0</v>
      </c>
      <c r="AX50" s="60">
        <f t="shared" si="11"/>
        <v>0</v>
      </c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>
        <f t="shared" si="12"/>
        <v>1600</v>
      </c>
      <c r="EN50" s="60">
        <f t="shared" si="13"/>
        <v>546128</v>
      </c>
      <c r="EO50" s="60">
        <f t="shared" si="14"/>
        <v>611663.3600000001</v>
      </c>
      <c r="EP50" s="61" t="s">
        <v>1534</v>
      </c>
      <c r="EQ50" s="58"/>
      <c r="ER50" s="61"/>
      <c r="ES50" s="58" t="s">
        <v>1344</v>
      </c>
      <c r="ET50" s="58" t="s">
        <v>1568</v>
      </c>
      <c r="EU50" s="58" t="s">
        <v>1569</v>
      </c>
      <c r="EV50" s="58"/>
      <c r="EW50" s="58"/>
      <c r="EX50" s="58"/>
      <c r="EY50" s="58"/>
      <c r="EZ50" s="58"/>
      <c r="FA50" s="58"/>
    </row>
    <row r="51" spans="1:157" ht="19.5" customHeight="1">
      <c r="A51" s="58"/>
      <c r="B51" s="58" t="s">
        <v>1776</v>
      </c>
      <c r="C51" s="58"/>
      <c r="D51" s="59" t="s">
        <v>1804</v>
      </c>
      <c r="E51" s="58" t="s">
        <v>1535</v>
      </c>
      <c r="F51" s="58" t="s">
        <v>1536</v>
      </c>
      <c r="G51" s="58" t="s">
        <v>1537</v>
      </c>
      <c r="H51" s="58" t="s">
        <v>857</v>
      </c>
      <c r="I51" s="58"/>
      <c r="J51" s="58" t="s">
        <v>864</v>
      </c>
      <c r="K51" s="58">
        <v>58</v>
      </c>
      <c r="L51" s="58">
        <v>710000000</v>
      </c>
      <c r="M51" s="58" t="s">
        <v>1533</v>
      </c>
      <c r="N51" s="58" t="s">
        <v>1777</v>
      </c>
      <c r="O51" s="58" t="s">
        <v>359</v>
      </c>
      <c r="P51" s="58">
        <v>750000000</v>
      </c>
      <c r="Q51" s="58" t="s">
        <v>1554</v>
      </c>
      <c r="R51" s="58" t="s">
        <v>686</v>
      </c>
      <c r="S51" s="58" t="s">
        <v>1560</v>
      </c>
      <c r="T51" s="58"/>
      <c r="U51" s="58"/>
      <c r="V51" s="58">
        <v>0</v>
      </c>
      <c r="W51" s="58">
        <v>0</v>
      </c>
      <c r="X51" s="58">
        <v>100</v>
      </c>
      <c r="Y51" s="58" t="s">
        <v>970</v>
      </c>
      <c r="Z51" s="58" t="s">
        <v>888</v>
      </c>
      <c r="AA51" s="60">
        <v>120</v>
      </c>
      <c r="AB51" s="60">
        <v>341.33</v>
      </c>
      <c r="AC51" s="60">
        <f t="shared" si="0"/>
        <v>40959.6</v>
      </c>
      <c r="AD51" s="60">
        <f t="shared" si="1"/>
        <v>45874.752</v>
      </c>
      <c r="AE51" s="60">
        <v>120</v>
      </c>
      <c r="AF51" s="60">
        <v>341.33</v>
      </c>
      <c r="AG51" s="60">
        <f t="shared" si="2"/>
        <v>40959.6</v>
      </c>
      <c r="AH51" s="60">
        <f t="shared" si="3"/>
        <v>45874.752</v>
      </c>
      <c r="AI51" s="60">
        <v>120</v>
      </c>
      <c r="AJ51" s="60">
        <v>341.33</v>
      </c>
      <c r="AK51" s="60">
        <f t="shared" si="4"/>
        <v>40959.6</v>
      </c>
      <c r="AL51" s="60">
        <f t="shared" si="5"/>
        <v>45874.752</v>
      </c>
      <c r="AM51" s="60">
        <v>120</v>
      </c>
      <c r="AN51" s="60">
        <v>341.33</v>
      </c>
      <c r="AO51" s="60">
        <f t="shared" si="6"/>
        <v>40959.6</v>
      </c>
      <c r="AP51" s="60">
        <f t="shared" si="7"/>
        <v>45874.752</v>
      </c>
      <c r="AQ51" s="60"/>
      <c r="AR51" s="60"/>
      <c r="AS51" s="60">
        <f t="shared" si="8"/>
        <v>0</v>
      </c>
      <c r="AT51" s="60">
        <f t="shared" si="9"/>
        <v>0</v>
      </c>
      <c r="AU51" s="60"/>
      <c r="AV51" s="60"/>
      <c r="AW51" s="60">
        <f t="shared" si="10"/>
        <v>0</v>
      </c>
      <c r="AX51" s="60">
        <f t="shared" si="11"/>
        <v>0</v>
      </c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>
        <f t="shared" si="12"/>
        <v>480</v>
      </c>
      <c r="EN51" s="60">
        <f t="shared" si="13"/>
        <v>163838.4</v>
      </c>
      <c r="EO51" s="60">
        <f t="shared" si="14"/>
        <v>183499.008</v>
      </c>
      <c r="EP51" s="61" t="s">
        <v>1534</v>
      </c>
      <c r="EQ51" s="58"/>
      <c r="ER51" s="61"/>
      <c r="ES51" s="58" t="s">
        <v>1344</v>
      </c>
      <c r="ET51" s="58" t="s">
        <v>1568</v>
      </c>
      <c r="EU51" s="58" t="s">
        <v>1569</v>
      </c>
      <c r="EV51" s="58"/>
      <c r="EW51" s="58"/>
      <c r="EX51" s="58"/>
      <c r="EY51" s="58"/>
      <c r="EZ51" s="58"/>
      <c r="FA51" s="58"/>
    </row>
    <row r="52" spans="1:157" ht="19.5" customHeight="1">
      <c r="A52" s="58"/>
      <c r="B52" s="58" t="s">
        <v>1776</v>
      </c>
      <c r="C52" s="58"/>
      <c r="D52" s="59" t="s">
        <v>1805</v>
      </c>
      <c r="E52" s="58" t="s">
        <v>1535</v>
      </c>
      <c r="F52" s="58" t="s">
        <v>1536</v>
      </c>
      <c r="G52" s="58" t="s">
        <v>1537</v>
      </c>
      <c r="H52" s="58" t="s">
        <v>857</v>
      </c>
      <c r="I52" s="58"/>
      <c r="J52" s="58" t="s">
        <v>864</v>
      </c>
      <c r="K52" s="58">
        <v>58</v>
      </c>
      <c r="L52" s="58">
        <v>710000000</v>
      </c>
      <c r="M52" s="58" t="s">
        <v>1533</v>
      </c>
      <c r="N52" s="58" t="s">
        <v>1777</v>
      </c>
      <c r="O52" s="58" t="s">
        <v>359</v>
      </c>
      <c r="P52" s="58">
        <v>351010000</v>
      </c>
      <c r="Q52" s="58" t="s">
        <v>1544</v>
      </c>
      <c r="R52" s="58" t="s">
        <v>686</v>
      </c>
      <c r="S52" s="58" t="s">
        <v>1560</v>
      </c>
      <c r="T52" s="58"/>
      <c r="U52" s="58"/>
      <c r="V52" s="58">
        <v>0</v>
      </c>
      <c r="W52" s="58">
        <v>0</v>
      </c>
      <c r="X52" s="58">
        <v>100</v>
      </c>
      <c r="Y52" s="58" t="s">
        <v>970</v>
      </c>
      <c r="Z52" s="58" t="s">
        <v>888</v>
      </c>
      <c r="AA52" s="60">
        <v>350</v>
      </c>
      <c r="AB52" s="60">
        <v>341.33</v>
      </c>
      <c r="AC52" s="60">
        <f t="shared" si="0"/>
        <v>119465.5</v>
      </c>
      <c r="AD52" s="60">
        <f t="shared" si="1"/>
        <v>133801.36000000002</v>
      </c>
      <c r="AE52" s="60">
        <v>350</v>
      </c>
      <c r="AF52" s="60">
        <v>341.33</v>
      </c>
      <c r="AG52" s="60">
        <f t="shared" si="2"/>
        <v>119465.5</v>
      </c>
      <c r="AH52" s="60">
        <f t="shared" si="3"/>
        <v>133801.36000000002</v>
      </c>
      <c r="AI52" s="60">
        <v>350</v>
      </c>
      <c r="AJ52" s="60">
        <v>341.33</v>
      </c>
      <c r="AK52" s="60">
        <f t="shared" si="4"/>
        <v>119465.5</v>
      </c>
      <c r="AL52" s="60">
        <f t="shared" si="5"/>
        <v>133801.36000000002</v>
      </c>
      <c r="AM52" s="60">
        <v>350</v>
      </c>
      <c r="AN52" s="60">
        <v>341.33</v>
      </c>
      <c r="AO52" s="60">
        <f t="shared" si="6"/>
        <v>119465.5</v>
      </c>
      <c r="AP52" s="60">
        <f t="shared" si="7"/>
        <v>133801.36000000002</v>
      </c>
      <c r="AQ52" s="60"/>
      <c r="AR52" s="60"/>
      <c r="AS52" s="60">
        <f t="shared" si="8"/>
        <v>0</v>
      </c>
      <c r="AT52" s="60">
        <f t="shared" si="9"/>
        <v>0</v>
      </c>
      <c r="AU52" s="60"/>
      <c r="AV52" s="60"/>
      <c r="AW52" s="60">
        <f t="shared" si="10"/>
        <v>0</v>
      </c>
      <c r="AX52" s="60">
        <f t="shared" si="11"/>
        <v>0</v>
      </c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>
        <f t="shared" si="12"/>
        <v>1400</v>
      </c>
      <c r="EN52" s="60">
        <f t="shared" si="13"/>
        <v>477862</v>
      </c>
      <c r="EO52" s="60">
        <f t="shared" si="14"/>
        <v>535205.4400000001</v>
      </c>
      <c r="EP52" s="61" t="s">
        <v>1534</v>
      </c>
      <c r="EQ52" s="58"/>
      <c r="ER52" s="61"/>
      <c r="ES52" s="58" t="s">
        <v>1344</v>
      </c>
      <c r="ET52" s="58" t="s">
        <v>1568</v>
      </c>
      <c r="EU52" s="58" t="s">
        <v>1569</v>
      </c>
      <c r="EV52" s="58"/>
      <c r="EW52" s="58"/>
      <c r="EX52" s="58"/>
      <c r="EY52" s="58"/>
      <c r="EZ52" s="58"/>
      <c r="FA52" s="58"/>
    </row>
    <row r="53" spans="1:157" ht="19.5" customHeight="1">
      <c r="A53" s="58"/>
      <c r="B53" s="58" t="s">
        <v>1776</v>
      </c>
      <c r="C53" s="58"/>
      <c r="D53" s="59" t="s">
        <v>1806</v>
      </c>
      <c r="E53" s="58" t="s">
        <v>1535</v>
      </c>
      <c r="F53" s="58" t="s">
        <v>1536</v>
      </c>
      <c r="G53" s="58" t="s">
        <v>1537</v>
      </c>
      <c r="H53" s="58" t="s">
        <v>857</v>
      </c>
      <c r="I53" s="58"/>
      <c r="J53" s="58" t="s">
        <v>864</v>
      </c>
      <c r="K53" s="58">
        <v>58</v>
      </c>
      <c r="L53" s="58">
        <v>710000000</v>
      </c>
      <c r="M53" s="58" t="s">
        <v>1533</v>
      </c>
      <c r="N53" s="58" t="s">
        <v>1777</v>
      </c>
      <c r="O53" s="58" t="s">
        <v>359</v>
      </c>
      <c r="P53" s="58" t="s">
        <v>1586</v>
      </c>
      <c r="Q53" s="58" t="s">
        <v>1555</v>
      </c>
      <c r="R53" s="58" t="s">
        <v>686</v>
      </c>
      <c r="S53" s="58" t="s">
        <v>1560</v>
      </c>
      <c r="T53" s="58"/>
      <c r="U53" s="58"/>
      <c r="V53" s="58">
        <v>0</v>
      </c>
      <c r="W53" s="58">
        <v>0</v>
      </c>
      <c r="X53" s="58">
        <v>100</v>
      </c>
      <c r="Y53" s="58" t="s">
        <v>970</v>
      </c>
      <c r="Z53" s="58" t="s">
        <v>888</v>
      </c>
      <c r="AA53" s="60">
        <v>350</v>
      </c>
      <c r="AB53" s="60">
        <v>341.33</v>
      </c>
      <c r="AC53" s="60">
        <f t="shared" si="0"/>
        <v>119465.5</v>
      </c>
      <c r="AD53" s="60">
        <f t="shared" si="1"/>
        <v>133801.36000000002</v>
      </c>
      <c r="AE53" s="60">
        <v>350</v>
      </c>
      <c r="AF53" s="60">
        <v>341.33</v>
      </c>
      <c r="AG53" s="60">
        <f t="shared" si="2"/>
        <v>119465.5</v>
      </c>
      <c r="AH53" s="60">
        <f t="shared" si="3"/>
        <v>133801.36000000002</v>
      </c>
      <c r="AI53" s="60">
        <v>350</v>
      </c>
      <c r="AJ53" s="60">
        <v>341.33</v>
      </c>
      <c r="AK53" s="60">
        <f t="shared" si="4"/>
        <v>119465.5</v>
      </c>
      <c r="AL53" s="60">
        <f t="shared" si="5"/>
        <v>133801.36000000002</v>
      </c>
      <c r="AM53" s="60">
        <v>350</v>
      </c>
      <c r="AN53" s="60">
        <v>341.33</v>
      </c>
      <c r="AO53" s="60">
        <f t="shared" si="6"/>
        <v>119465.5</v>
      </c>
      <c r="AP53" s="60">
        <f t="shared" si="7"/>
        <v>133801.36000000002</v>
      </c>
      <c r="AQ53" s="60"/>
      <c r="AR53" s="60"/>
      <c r="AS53" s="60">
        <f t="shared" si="8"/>
        <v>0</v>
      </c>
      <c r="AT53" s="60">
        <f t="shared" si="9"/>
        <v>0</v>
      </c>
      <c r="AU53" s="60"/>
      <c r="AV53" s="60"/>
      <c r="AW53" s="60">
        <f t="shared" si="10"/>
        <v>0</v>
      </c>
      <c r="AX53" s="60">
        <f t="shared" si="11"/>
        <v>0</v>
      </c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>
        <f t="shared" si="12"/>
        <v>1400</v>
      </c>
      <c r="EN53" s="60">
        <f t="shared" si="13"/>
        <v>477862</v>
      </c>
      <c r="EO53" s="60">
        <f t="shared" si="14"/>
        <v>535205.4400000001</v>
      </c>
      <c r="EP53" s="61" t="s">
        <v>1534</v>
      </c>
      <c r="EQ53" s="58"/>
      <c r="ER53" s="61"/>
      <c r="ES53" s="58" t="s">
        <v>1344</v>
      </c>
      <c r="ET53" s="58" t="s">
        <v>1568</v>
      </c>
      <c r="EU53" s="58" t="s">
        <v>1569</v>
      </c>
      <c r="EV53" s="58"/>
      <c r="EW53" s="58"/>
      <c r="EX53" s="58"/>
      <c r="EY53" s="58"/>
      <c r="EZ53" s="58"/>
      <c r="FA53" s="58"/>
    </row>
    <row r="54" spans="1:157" ht="19.5" customHeight="1">
      <c r="A54" s="58"/>
      <c r="B54" s="58" t="s">
        <v>1776</v>
      </c>
      <c r="C54" s="58"/>
      <c r="D54" s="59" t="s">
        <v>1807</v>
      </c>
      <c r="E54" s="58" t="s">
        <v>1535</v>
      </c>
      <c r="F54" s="58" t="s">
        <v>1536</v>
      </c>
      <c r="G54" s="58" t="s">
        <v>1537</v>
      </c>
      <c r="H54" s="58" t="s">
        <v>857</v>
      </c>
      <c r="I54" s="58"/>
      <c r="J54" s="58" t="s">
        <v>864</v>
      </c>
      <c r="K54" s="58">
        <v>58</v>
      </c>
      <c r="L54" s="58">
        <v>710000000</v>
      </c>
      <c r="M54" s="58" t="s">
        <v>1533</v>
      </c>
      <c r="N54" s="58" t="s">
        <v>1777</v>
      </c>
      <c r="O54" s="58" t="s">
        <v>359</v>
      </c>
      <c r="P54" s="58">
        <v>552210000</v>
      </c>
      <c r="Q54" s="58" t="s">
        <v>1547</v>
      </c>
      <c r="R54" s="58" t="s">
        <v>686</v>
      </c>
      <c r="S54" s="58" t="s">
        <v>1560</v>
      </c>
      <c r="T54" s="58"/>
      <c r="U54" s="58"/>
      <c r="V54" s="58">
        <v>0</v>
      </c>
      <c r="W54" s="58">
        <v>0</v>
      </c>
      <c r="X54" s="58">
        <v>100</v>
      </c>
      <c r="Y54" s="58" t="s">
        <v>970</v>
      </c>
      <c r="Z54" s="58" t="s">
        <v>888</v>
      </c>
      <c r="AA54" s="60">
        <v>160</v>
      </c>
      <c r="AB54" s="60">
        <v>341.33</v>
      </c>
      <c r="AC54" s="60">
        <f t="shared" si="0"/>
        <v>54612.799999999996</v>
      </c>
      <c r="AD54" s="60">
        <f t="shared" si="1"/>
        <v>61166.336</v>
      </c>
      <c r="AE54" s="60">
        <v>160</v>
      </c>
      <c r="AF54" s="60">
        <v>341.33</v>
      </c>
      <c r="AG54" s="60">
        <f t="shared" si="2"/>
        <v>54612.799999999996</v>
      </c>
      <c r="AH54" s="60">
        <f t="shared" si="3"/>
        <v>61166.336</v>
      </c>
      <c r="AI54" s="60">
        <v>160</v>
      </c>
      <c r="AJ54" s="60">
        <v>341.33</v>
      </c>
      <c r="AK54" s="60">
        <f t="shared" si="4"/>
        <v>54612.799999999996</v>
      </c>
      <c r="AL54" s="60">
        <f t="shared" si="5"/>
        <v>61166.336</v>
      </c>
      <c r="AM54" s="60">
        <v>160</v>
      </c>
      <c r="AN54" s="60">
        <v>341.33</v>
      </c>
      <c r="AO54" s="60">
        <f t="shared" si="6"/>
        <v>54612.799999999996</v>
      </c>
      <c r="AP54" s="60">
        <f t="shared" si="7"/>
        <v>61166.336</v>
      </c>
      <c r="AQ54" s="60"/>
      <c r="AR54" s="60"/>
      <c r="AS54" s="60">
        <f t="shared" si="8"/>
        <v>0</v>
      </c>
      <c r="AT54" s="60">
        <f t="shared" si="9"/>
        <v>0</v>
      </c>
      <c r="AU54" s="60"/>
      <c r="AV54" s="60"/>
      <c r="AW54" s="60">
        <f t="shared" si="10"/>
        <v>0</v>
      </c>
      <c r="AX54" s="60">
        <f t="shared" si="11"/>
        <v>0</v>
      </c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>
        <f t="shared" si="12"/>
        <v>640</v>
      </c>
      <c r="EN54" s="60">
        <f t="shared" si="13"/>
        <v>218451.19999999998</v>
      </c>
      <c r="EO54" s="60">
        <f t="shared" si="14"/>
        <v>244665.344</v>
      </c>
      <c r="EP54" s="61" t="s">
        <v>1534</v>
      </c>
      <c r="EQ54" s="58"/>
      <c r="ER54" s="61"/>
      <c r="ES54" s="58" t="s">
        <v>1344</v>
      </c>
      <c r="ET54" s="58" t="s">
        <v>1568</v>
      </c>
      <c r="EU54" s="58" t="s">
        <v>1569</v>
      </c>
      <c r="EV54" s="58"/>
      <c r="EW54" s="58"/>
      <c r="EX54" s="58"/>
      <c r="EY54" s="58"/>
      <c r="EZ54" s="58"/>
      <c r="FA54" s="58"/>
    </row>
    <row r="55" spans="1:157" ht="19.5" customHeight="1">
      <c r="A55" s="58"/>
      <c r="B55" s="58" t="s">
        <v>1776</v>
      </c>
      <c r="C55" s="58"/>
      <c r="D55" s="59" t="s">
        <v>1808</v>
      </c>
      <c r="E55" s="58" t="s">
        <v>1535</v>
      </c>
      <c r="F55" s="58" t="s">
        <v>1536</v>
      </c>
      <c r="G55" s="58" t="s">
        <v>1537</v>
      </c>
      <c r="H55" s="58" t="s">
        <v>857</v>
      </c>
      <c r="I55" s="58"/>
      <c r="J55" s="58" t="s">
        <v>864</v>
      </c>
      <c r="K55" s="58">
        <v>58</v>
      </c>
      <c r="L55" s="58">
        <v>710000000</v>
      </c>
      <c r="M55" s="58" t="s">
        <v>1533</v>
      </c>
      <c r="N55" s="58" t="s">
        <v>1777</v>
      </c>
      <c r="O55" s="58" t="s">
        <v>359</v>
      </c>
      <c r="P55" s="58">
        <v>396473100</v>
      </c>
      <c r="Q55" s="58" t="s">
        <v>1549</v>
      </c>
      <c r="R55" s="58" t="s">
        <v>686</v>
      </c>
      <c r="S55" s="58" t="s">
        <v>1560</v>
      </c>
      <c r="T55" s="58"/>
      <c r="U55" s="58"/>
      <c r="V55" s="58">
        <v>0</v>
      </c>
      <c r="W55" s="58">
        <v>0</v>
      </c>
      <c r="X55" s="58">
        <v>100</v>
      </c>
      <c r="Y55" s="58" t="s">
        <v>970</v>
      </c>
      <c r="Z55" s="58" t="s">
        <v>888</v>
      </c>
      <c r="AA55" s="60">
        <v>220</v>
      </c>
      <c r="AB55" s="60">
        <v>341.33</v>
      </c>
      <c r="AC55" s="60">
        <f t="shared" si="0"/>
        <v>75092.59999999999</v>
      </c>
      <c r="AD55" s="60">
        <f t="shared" si="1"/>
        <v>84103.712</v>
      </c>
      <c r="AE55" s="60">
        <v>220</v>
      </c>
      <c r="AF55" s="60">
        <v>341.33</v>
      </c>
      <c r="AG55" s="60">
        <f t="shared" si="2"/>
        <v>75092.59999999999</v>
      </c>
      <c r="AH55" s="60">
        <f t="shared" si="3"/>
        <v>84103.712</v>
      </c>
      <c r="AI55" s="60">
        <v>220</v>
      </c>
      <c r="AJ55" s="60">
        <v>341.33</v>
      </c>
      <c r="AK55" s="60">
        <f t="shared" si="4"/>
        <v>75092.59999999999</v>
      </c>
      <c r="AL55" s="60">
        <f t="shared" si="5"/>
        <v>84103.712</v>
      </c>
      <c r="AM55" s="60">
        <v>220</v>
      </c>
      <c r="AN55" s="60">
        <v>341.33</v>
      </c>
      <c r="AO55" s="60">
        <f t="shared" si="6"/>
        <v>75092.59999999999</v>
      </c>
      <c r="AP55" s="60">
        <f t="shared" si="7"/>
        <v>84103.712</v>
      </c>
      <c r="AQ55" s="60"/>
      <c r="AR55" s="60"/>
      <c r="AS55" s="60">
        <f t="shared" si="8"/>
        <v>0</v>
      </c>
      <c r="AT55" s="60">
        <f t="shared" si="9"/>
        <v>0</v>
      </c>
      <c r="AU55" s="60"/>
      <c r="AV55" s="60"/>
      <c r="AW55" s="60">
        <f t="shared" si="10"/>
        <v>0</v>
      </c>
      <c r="AX55" s="60">
        <f t="shared" si="11"/>
        <v>0</v>
      </c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>
        <f t="shared" si="12"/>
        <v>880</v>
      </c>
      <c r="EN55" s="60">
        <f t="shared" si="13"/>
        <v>300370.39999999997</v>
      </c>
      <c r="EO55" s="60">
        <f t="shared" si="14"/>
        <v>336414.848</v>
      </c>
      <c r="EP55" s="61" t="s">
        <v>1534</v>
      </c>
      <c r="EQ55" s="58"/>
      <c r="ER55" s="61"/>
      <c r="ES55" s="58" t="s">
        <v>1344</v>
      </c>
      <c r="ET55" s="58" t="s">
        <v>1568</v>
      </c>
      <c r="EU55" s="58" t="s">
        <v>1569</v>
      </c>
      <c r="EV55" s="58"/>
      <c r="EW55" s="58"/>
      <c r="EX55" s="58"/>
      <c r="EY55" s="58"/>
      <c r="EZ55" s="58"/>
      <c r="FA55" s="58"/>
    </row>
    <row r="56" spans="1:157" ht="19.5" customHeight="1">
      <c r="A56" s="58"/>
      <c r="B56" s="58" t="s">
        <v>1776</v>
      </c>
      <c r="C56" s="58"/>
      <c r="D56" s="59" t="s">
        <v>1809</v>
      </c>
      <c r="E56" s="58" t="s">
        <v>1535</v>
      </c>
      <c r="F56" s="58" t="s">
        <v>1536</v>
      </c>
      <c r="G56" s="58" t="s">
        <v>1537</v>
      </c>
      <c r="H56" s="58" t="s">
        <v>857</v>
      </c>
      <c r="I56" s="58"/>
      <c r="J56" s="58" t="s">
        <v>864</v>
      </c>
      <c r="K56" s="58">
        <v>58</v>
      </c>
      <c r="L56" s="58">
        <v>710000000</v>
      </c>
      <c r="M56" s="58" t="s">
        <v>1533</v>
      </c>
      <c r="N56" s="58" t="s">
        <v>1777</v>
      </c>
      <c r="O56" s="58" t="s">
        <v>359</v>
      </c>
      <c r="P56" s="58" t="s">
        <v>1584</v>
      </c>
      <c r="Q56" s="58" t="s">
        <v>1542</v>
      </c>
      <c r="R56" s="58" t="s">
        <v>686</v>
      </c>
      <c r="S56" s="58" t="s">
        <v>1560</v>
      </c>
      <c r="T56" s="58"/>
      <c r="U56" s="58"/>
      <c r="V56" s="58">
        <v>0</v>
      </c>
      <c r="W56" s="58">
        <v>0</v>
      </c>
      <c r="X56" s="58">
        <v>100</v>
      </c>
      <c r="Y56" s="58" t="s">
        <v>970</v>
      </c>
      <c r="Z56" s="58" t="s">
        <v>888</v>
      </c>
      <c r="AA56" s="60">
        <v>100</v>
      </c>
      <c r="AB56" s="60">
        <v>341.33</v>
      </c>
      <c r="AC56" s="60">
        <f t="shared" si="0"/>
        <v>34133</v>
      </c>
      <c r="AD56" s="60">
        <f t="shared" si="1"/>
        <v>38228.96000000001</v>
      </c>
      <c r="AE56" s="60">
        <v>100</v>
      </c>
      <c r="AF56" s="60">
        <v>341.33</v>
      </c>
      <c r="AG56" s="60">
        <f t="shared" si="2"/>
        <v>34133</v>
      </c>
      <c r="AH56" s="60">
        <f t="shared" si="3"/>
        <v>38228.96000000001</v>
      </c>
      <c r="AI56" s="60">
        <v>100</v>
      </c>
      <c r="AJ56" s="60">
        <v>341.33</v>
      </c>
      <c r="AK56" s="60">
        <f t="shared" si="4"/>
        <v>34133</v>
      </c>
      <c r="AL56" s="60">
        <f t="shared" si="5"/>
        <v>38228.96000000001</v>
      </c>
      <c r="AM56" s="60">
        <v>100</v>
      </c>
      <c r="AN56" s="60">
        <v>341.33</v>
      </c>
      <c r="AO56" s="60">
        <f t="shared" si="6"/>
        <v>34133</v>
      </c>
      <c r="AP56" s="60">
        <f t="shared" si="7"/>
        <v>38228.96000000001</v>
      </c>
      <c r="AQ56" s="60"/>
      <c r="AR56" s="60"/>
      <c r="AS56" s="60">
        <f t="shared" si="8"/>
        <v>0</v>
      </c>
      <c r="AT56" s="60">
        <f t="shared" si="9"/>
        <v>0</v>
      </c>
      <c r="AU56" s="60"/>
      <c r="AV56" s="60"/>
      <c r="AW56" s="60">
        <f t="shared" si="10"/>
        <v>0</v>
      </c>
      <c r="AX56" s="60">
        <f t="shared" si="11"/>
        <v>0</v>
      </c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>
        <f t="shared" si="12"/>
        <v>400</v>
      </c>
      <c r="EN56" s="60">
        <f t="shared" si="13"/>
        <v>136532</v>
      </c>
      <c r="EO56" s="60">
        <f t="shared" si="14"/>
        <v>152915.84000000003</v>
      </c>
      <c r="EP56" s="61" t="s">
        <v>1534</v>
      </c>
      <c r="EQ56" s="58"/>
      <c r="ER56" s="61"/>
      <c r="ES56" s="58" t="s">
        <v>1344</v>
      </c>
      <c r="ET56" s="58" t="s">
        <v>1568</v>
      </c>
      <c r="EU56" s="58" t="s">
        <v>1569</v>
      </c>
      <c r="EV56" s="58"/>
      <c r="EW56" s="58"/>
      <c r="EX56" s="58"/>
      <c r="EY56" s="58"/>
      <c r="EZ56" s="58"/>
      <c r="FA56" s="58"/>
    </row>
    <row r="57" spans="1:157" ht="19.5" customHeight="1">
      <c r="A57" s="58"/>
      <c r="B57" s="58" t="s">
        <v>1776</v>
      </c>
      <c r="C57" s="58"/>
      <c r="D57" s="59" t="s">
        <v>1810</v>
      </c>
      <c r="E57" s="58" t="s">
        <v>1535</v>
      </c>
      <c r="F57" s="58" t="s">
        <v>1536</v>
      </c>
      <c r="G57" s="58" t="s">
        <v>1537</v>
      </c>
      <c r="H57" s="58" t="s">
        <v>857</v>
      </c>
      <c r="I57" s="58"/>
      <c r="J57" s="58" t="s">
        <v>864</v>
      </c>
      <c r="K57" s="58">
        <v>58</v>
      </c>
      <c r="L57" s="58">
        <v>710000000</v>
      </c>
      <c r="M57" s="58" t="s">
        <v>1533</v>
      </c>
      <c r="N57" s="58" t="s">
        <v>1777</v>
      </c>
      <c r="O57" s="58" t="s">
        <v>359</v>
      </c>
      <c r="P57" s="58">
        <v>475030100</v>
      </c>
      <c r="Q57" s="58" t="s">
        <v>1541</v>
      </c>
      <c r="R57" s="58" t="s">
        <v>686</v>
      </c>
      <c r="S57" s="58" t="s">
        <v>1560</v>
      </c>
      <c r="T57" s="58"/>
      <c r="U57" s="58"/>
      <c r="V57" s="58">
        <v>0</v>
      </c>
      <c r="W57" s="58">
        <v>0</v>
      </c>
      <c r="X57" s="58">
        <v>100</v>
      </c>
      <c r="Y57" s="58" t="s">
        <v>970</v>
      </c>
      <c r="Z57" s="58" t="s">
        <v>888</v>
      </c>
      <c r="AA57" s="60">
        <v>34</v>
      </c>
      <c r="AB57" s="60">
        <v>325.28</v>
      </c>
      <c r="AC57" s="60">
        <f t="shared" si="0"/>
        <v>11059.519999999999</v>
      </c>
      <c r="AD57" s="60">
        <f t="shared" si="1"/>
        <v>12386.6624</v>
      </c>
      <c r="AE57" s="60">
        <v>34</v>
      </c>
      <c r="AF57" s="60">
        <v>325.28</v>
      </c>
      <c r="AG57" s="60">
        <f t="shared" si="2"/>
        <v>11059.519999999999</v>
      </c>
      <c r="AH57" s="60">
        <f t="shared" si="3"/>
        <v>12386.6624</v>
      </c>
      <c r="AI57" s="60">
        <v>34</v>
      </c>
      <c r="AJ57" s="60">
        <v>325.28</v>
      </c>
      <c r="AK57" s="60">
        <f t="shared" si="4"/>
        <v>11059.519999999999</v>
      </c>
      <c r="AL57" s="60">
        <f aca="true" t="shared" si="15" ref="AL57:AL88">IF(Z57="С НДС",AK57*1.12,AK57)</f>
        <v>12386.6624</v>
      </c>
      <c r="AM57" s="60">
        <v>34</v>
      </c>
      <c r="AN57" s="60">
        <v>325.28</v>
      </c>
      <c r="AO57" s="60">
        <f t="shared" si="6"/>
        <v>11059.519999999999</v>
      </c>
      <c r="AP57" s="60">
        <f aca="true" t="shared" si="16" ref="AP57:AP88">IF(Z57="С НДС",AO57*1.12,AO57)</f>
        <v>12386.6624</v>
      </c>
      <c r="AQ57" s="60"/>
      <c r="AR57" s="60"/>
      <c r="AS57" s="60">
        <f t="shared" si="8"/>
        <v>0</v>
      </c>
      <c r="AT57" s="60">
        <f aca="true" t="shared" si="17" ref="AT57:AT88">IF(Z57="С НДС",AS57*1.12,AS57)</f>
        <v>0</v>
      </c>
      <c r="AU57" s="60"/>
      <c r="AV57" s="60"/>
      <c r="AW57" s="60">
        <f t="shared" si="10"/>
        <v>0</v>
      </c>
      <c r="AX57" s="60">
        <f aca="true" t="shared" si="18" ref="AX57:AX88">IF(Z57="С НДС",AW57*1.12,AW57)</f>
        <v>0</v>
      </c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>
        <f aca="true" t="shared" si="19" ref="EM57:EM88">SUM(AA57,AE57,AI57,AM57,AQ57)</f>
        <v>136</v>
      </c>
      <c r="EN57" s="60">
        <f aca="true" t="shared" si="20" ref="EN57:EN88">SUM(AW57,AS57,AO57,AG57,AC57,AK57)</f>
        <v>44238.079999999994</v>
      </c>
      <c r="EO57" s="60">
        <f aca="true" t="shared" si="21" ref="EO57:EO88">IF(Z57="С НДС",EN57*1.12,EN57)</f>
        <v>49546.6496</v>
      </c>
      <c r="EP57" s="61" t="s">
        <v>1534</v>
      </c>
      <c r="EQ57" s="58"/>
      <c r="ER57" s="61"/>
      <c r="ES57" s="58" t="s">
        <v>1344</v>
      </c>
      <c r="ET57" s="58" t="s">
        <v>1567</v>
      </c>
      <c r="EU57" s="58" t="s">
        <v>1567</v>
      </c>
      <c r="EV57" s="58"/>
      <c r="EW57" s="58"/>
      <c r="EX57" s="58"/>
      <c r="EY57" s="58"/>
      <c r="EZ57" s="58"/>
      <c r="FA57" s="58"/>
    </row>
    <row r="58" spans="1:157" ht="19.5" customHeight="1">
      <c r="A58" s="58"/>
      <c r="B58" s="58" t="s">
        <v>1776</v>
      </c>
      <c r="C58" s="58"/>
      <c r="D58" s="59" t="s">
        <v>1811</v>
      </c>
      <c r="E58" s="58" t="s">
        <v>1535</v>
      </c>
      <c r="F58" s="58" t="s">
        <v>1536</v>
      </c>
      <c r="G58" s="58" t="s">
        <v>1537</v>
      </c>
      <c r="H58" s="58" t="s">
        <v>857</v>
      </c>
      <c r="I58" s="58"/>
      <c r="J58" s="58" t="s">
        <v>864</v>
      </c>
      <c r="K58" s="58">
        <v>58</v>
      </c>
      <c r="L58" s="58">
        <v>710000000</v>
      </c>
      <c r="M58" s="58" t="s">
        <v>1533</v>
      </c>
      <c r="N58" s="58" t="s">
        <v>1777</v>
      </c>
      <c r="O58" s="58" t="s">
        <v>359</v>
      </c>
      <c r="P58" s="58" t="s">
        <v>1585</v>
      </c>
      <c r="Q58" s="58" t="s">
        <v>1539</v>
      </c>
      <c r="R58" s="58" t="s">
        <v>686</v>
      </c>
      <c r="S58" s="58" t="s">
        <v>1560</v>
      </c>
      <c r="T58" s="58"/>
      <c r="U58" s="58"/>
      <c r="V58" s="58">
        <v>0</v>
      </c>
      <c r="W58" s="58">
        <v>0</v>
      </c>
      <c r="X58" s="58">
        <v>100</v>
      </c>
      <c r="Y58" s="58" t="s">
        <v>970</v>
      </c>
      <c r="Z58" s="58" t="s">
        <v>888</v>
      </c>
      <c r="AA58" s="60">
        <v>10</v>
      </c>
      <c r="AB58" s="60">
        <v>325.28</v>
      </c>
      <c r="AC58" s="60">
        <f t="shared" si="0"/>
        <v>3252.7999999999997</v>
      </c>
      <c r="AD58" s="60">
        <f t="shared" si="1"/>
        <v>3643.136</v>
      </c>
      <c r="AE58" s="60">
        <v>10</v>
      </c>
      <c r="AF58" s="60">
        <v>325.28</v>
      </c>
      <c r="AG58" s="60">
        <f t="shared" si="2"/>
        <v>3252.7999999999997</v>
      </c>
      <c r="AH58" s="60">
        <f t="shared" si="3"/>
        <v>3643.136</v>
      </c>
      <c r="AI58" s="60">
        <v>10</v>
      </c>
      <c r="AJ58" s="60">
        <v>325.28</v>
      </c>
      <c r="AK58" s="60">
        <f t="shared" si="4"/>
        <v>3252.7999999999997</v>
      </c>
      <c r="AL58" s="60">
        <f t="shared" si="15"/>
        <v>3643.136</v>
      </c>
      <c r="AM58" s="60">
        <v>10</v>
      </c>
      <c r="AN58" s="60">
        <v>325.28</v>
      </c>
      <c r="AO58" s="60">
        <f t="shared" si="6"/>
        <v>3252.7999999999997</v>
      </c>
      <c r="AP58" s="60">
        <f t="shared" si="16"/>
        <v>3643.136</v>
      </c>
      <c r="AQ58" s="60"/>
      <c r="AR58" s="60"/>
      <c r="AS58" s="60">
        <f t="shared" si="8"/>
        <v>0</v>
      </c>
      <c r="AT58" s="60">
        <f t="shared" si="17"/>
        <v>0</v>
      </c>
      <c r="AU58" s="60"/>
      <c r="AV58" s="60"/>
      <c r="AW58" s="60">
        <f t="shared" si="10"/>
        <v>0</v>
      </c>
      <c r="AX58" s="60">
        <f t="shared" si="18"/>
        <v>0</v>
      </c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>
        <f t="shared" si="19"/>
        <v>40</v>
      </c>
      <c r="EN58" s="60">
        <f t="shared" si="20"/>
        <v>13011.199999999999</v>
      </c>
      <c r="EO58" s="60">
        <f t="shared" si="21"/>
        <v>14572.544</v>
      </c>
      <c r="EP58" s="61" t="s">
        <v>1534</v>
      </c>
      <c r="EQ58" s="58"/>
      <c r="ER58" s="61"/>
      <c r="ES58" s="58" t="s">
        <v>1344</v>
      </c>
      <c r="ET58" s="58" t="s">
        <v>1567</v>
      </c>
      <c r="EU58" s="58" t="s">
        <v>1567</v>
      </c>
      <c r="EV58" s="58"/>
      <c r="EW58" s="58"/>
      <c r="EX58" s="58"/>
      <c r="EY58" s="58"/>
      <c r="EZ58" s="58"/>
      <c r="FA58" s="58"/>
    </row>
    <row r="59" spans="1:157" ht="19.5" customHeight="1">
      <c r="A59" s="58"/>
      <c r="B59" s="58" t="s">
        <v>1776</v>
      </c>
      <c r="C59" s="58"/>
      <c r="D59" s="59" t="s">
        <v>1812</v>
      </c>
      <c r="E59" s="58" t="s">
        <v>1535</v>
      </c>
      <c r="F59" s="58" t="s">
        <v>1536</v>
      </c>
      <c r="G59" s="58" t="s">
        <v>1537</v>
      </c>
      <c r="H59" s="58" t="s">
        <v>857</v>
      </c>
      <c r="I59" s="58"/>
      <c r="J59" s="58" t="s">
        <v>864</v>
      </c>
      <c r="K59" s="58">
        <v>58</v>
      </c>
      <c r="L59" s="58">
        <v>710000000</v>
      </c>
      <c r="M59" s="58" t="s">
        <v>1533</v>
      </c>
      <c r="N59" s="58" t="s">
        <v>1777</v>
      </c>
      <c r="O59" s="58" t="s">
        <v>359</v>
      </c>
      <c r="P59" s="58">
        <v>231010000</v>
      </c>
      <c r="Q59" s="58" t="s">
        <v>1538</v>
      </c>
      <c r="R59" s="58" t="s">
        <v>686</v>
      </c>
      <c r="S59" s="58" t="s">
        <v>1560</v>
      </c>
      <c r="T59" s="58"/>
      <c r="U59" s="58"/>
      <c r="V59" s="58">
        <v>0</v>
      </c>
      <c r="W59" s="58">
        <v>0</v>
      </c>
      <c r="X59" s="58">
        <v>100</v>
      </c>
      <c r="Y59" s="58" t="s">
        <v>970</v>
      </c>
      <c r="Z59" s="58" t="s">
        <v>888</v>
      </c>
      <c r="AA59" s="60">
        <v>13</v>
      </c>
      <c r="AB59" s="60">
        <v>325.28</v>
      </c>
      <c r="AC59" s="60">
        <f t="shared" si="0"/>
        <v>4228.639999999999</v>
      </c>
      <c r="AD59" s="60">
        <f t="shared" si="1"/>
        <v>4736.0768</v>
      </c>
      <c r="AE59" s="60">
        <v>13</v>
      </c>
      <c r="AF59" s="60">
        <v>325.28</v>
      </c>
      <c r="AG59" s="60">
        <f t="shared" si="2"/>
        <v>4228.639999999999</v>
      </c>
      <c r="AH59" s="60">
        <f t="shared" si="3"/>
        <v>4736.0768</v>
      </c>
      <c r="AI59" s="60">
        <v>13</v>
      </c>
      <c r="AJ59" s="60">
        <v>325.28</v>
      </c>
      <c r="AK59" s="60">
        <f t="shared" si="4"/>
        <v>4228.639999999999</v>
      </c>
      <c r="AL59" s="60">
        <f t="shared" si="15"/>
        <v>4736.0768</v>
      </c>
      <c r="AM59" s="60">
        <v>13</v>
      </c>
      <c r="AN59" s="60">
        <v>325.28</v>
      </c>
      <c r="AO59" s="60">
        <f t="shared" si="6"/>
        <v>4228.639999999999</v>
      </c>
      <c r="AP59" s="60">
        <f t="shared" si="16"/>
        <v>4736.0768</v>
      </c>
      <c r="AQ59" s="60"/>
      <c r="AR59" s="60"/>
      <c r="AS59" s="60">
        <f t="shared" si="8"/>
        <v>0</v>
      </c>
      <c r="AT59" s="60">
        <f t="shared" si="17"/>
        <v>0</v>
      </c>
      <c r="AU59" s="60"/>
      <c r="AV59" s="60"/>
      <c r="AW59" s="60">
        <f t="shared" si="10"/>
        <v>0</v>
      </c>
      <c r="AX59" s="60">
        <f t="shared" si="18"/>
        <v>0</v>
      </c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>
        <f t="shared" si="19"/>
        <v>52</v>
      </c>
      <c r="EN59" s="60">
        <f t="shared" si="20"/>
        <v>16914.559999999998</v>
      </c>
      <c r="EO59" s="60">
        <f t="shared" si="21"/>
        <v>18944.3072</v>
      </c>
      <c r="EP59" s="61" t="s">
        <v>1534</v>
      </c>
      <c r="EQ59" s="58"/>
      <c r="ER59" s="61"/>
      <c r="ES59" s="58" t="s">
        <v>1344</v>
      </c>
      <c r="ET59" s="58" t="s">
        <v>1567</v>
      </c>
      <c r="EU59" s="58" t="s">
        <v>1567</v>
      </c>
      <c r="EV59" s="58"/>
      <c r="EW59" s="58"/>
      <c r="EX59" s="58"/>
      <c r="EY59" s="58"/>
      <c r="EZ59" s="58"/>
      <c r="FA59" s="58"/>
    </row>
    <row r="60" spans="1:157" ht="19.5" customHeight="1">
      <c r="A60" s="58"/>
      <c r="B60" s="58" t="s">
        <v>1776</v>
      </c>
      <c r="C60" s="58"/>
      <c r="D60" s="59" t="s">
        <v>1813</v>
      </c>
      <c r="E60" s="58" t="s">
        <v>1535</v>
      </c>
      <c r="F60" s="58" t="s">
        <v>1536</v>
      </c>
      <c r="G60" s="58" t="s">
        <v>1537</v>
      </c>
      <c r="H60" s="58" t="s">
        <v>857</v>
      </c>
      <c r="I60" s="58"/>
      <c r="J60" s="58" t="s">
        <v>864</v>
      </c>
      <c r="K60" s="58">
        <v>58</v>
      </c>
      <c r="L60" s="58">
        <v>710000000</v>
      </c>
      <c r="M60" s="58" t="s">
        <v>1533</v>
      </c>
      <c r="N60" s="58" t="s">
        <v>1777</v>
      </c>
      <c r="O60" s="58" t="s">
        <v>359</v>
      </c>
      <c r="P60" s="58">
        <v>154820100</v>
      </c>
      <c r="Q60" s="58" t="s">
        <v>1540</v>
      </c>
      <c r="R60" s="58" t="s">
        <v>686</v>
      </c>
      <c r="S60" s="58" t="s">
        <v>1560</v>
      </c>
      <c r="T60" s="58"/>
      <c r="U60" s="58"/>
      <c r="V60" s="58">
        <v>0</v>
      </c>
      <c r="W60" s="58">
        <v>0</v>
      </c>
      <c r="X60" s="58">
        <v>100</v>
      </c>
      <c r="Y60" s="58" t="s">
        <v>970</v>
      </c>
      <c r="Z60" s="58" t="s">
        <v>888</v>
      </c>
      <c r="AA60" s="60">
        <v>21</v>
      </c>
      <c r="AB60" s="60">
        <v>325.28</v>
      </c>
      <c r="AC60" s="60">
        <f t="shared" si="0"/>
        <v>6830.879999999999</v>
      </c>
      <c r="AD60" s="60">
        <f t="shared" si="1"/>
        <v>7650.585599999999</v>
      </c>
      <c r="AE60" s="60">
        <v>21</v>
      </c>
      <c r="AF60" s="60">
        <v>325.28</v>
      </c>
      <c r="AG60" s="60">
        <f t="shared" si="2"/>
        <v>6830.879999999999</v>
      </c>
      <c r="AH60" s="60">
        <f t="shared" si="3"/>
        <v>7650.585599999999</v>
      </c>
      <c r="AI60" s="60">
        <v>21</v>
      </c>
      <c r="AJ60" s="60">
        <v>325.28</v>
      </c>
      <c r="AK60" s="60">
        <f t="shared" si="4"/>
        <v>6830.879999999999</v>
      </c>
      <c r="AL60" s="60">
        <f t="shared" si="15"/>
        <v>7650.585599999999</v>
      </c>
      <c r="AM60" s="60">
        <v>21</v>
      </c>
      <c r="AN60" s="60">
        <v>325.28</v>
      </c>
      <c r="AO60" s="60">
        <f t="shared" si="6"/>
        <v>6830.879999999999</v>
      </c>
      <c r="AP60" s="60">
        <f t="shared" si="16"/>
        <v>7650.585599999999</v>
      </c>
      <c r="AQ60" s="60"/>
      <c r="AR60" s="60"/>
      <c r="AS60" s="60">
        <f t="shared" si="8"/>
        <v>0</v>
      </c>
      <c r="AT60" s="60">
        <f t="shared" si="17"/>
        <v>0</v>
      </c>
      <c r="AU60" s="60"/>
      <c r="AV60" s="60"/>
      <c r="AW60" s="60">
        <f t="shared" si="10"/>
        <v>0</v>
      </c>
      <c r="AX60" s="60">
        <f t="shared" si="18"/>
        <v>0</v>
      </c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>
        <f t="shared" si="19"/>
        <v>84</v>
      </c>
      <c r="EN60" s="60">
        <f t="shared" si="20"/>
        <v>27323.519999999997</v>
      </c>
      <c r="EO60" s="60">
        <f t="shared" si="21"/>
        <v>30602.342399999998</v>
      </c>
      <c r="EP60" s="61" t="s">
        <v>1534</v>
      </c>
      <c r="EQ60" s="58"/>
      <c r="ER60" s="61"/>
      <c r="ES60" s="58" t="s">
        <v>1344</v>
      </c>
      <c r="ET60" s="58" t="s">
        <v>1567</v>
      </c>
      <c r="EU60" s="58" t="s">
        <v>1567</v>
      </c>
      <c r="EV60" s="58"/>
      <c r="EW60" s="58"/>
      <c r="EX60" s="58"/>
      <c r="EY60" s="58"/>
      <c r="EZ60" s="58"/>
      <c r="FA60" s="58"/>
    </row>
    <row r="61" spans="1:157" ht="19.5" customHeight="1">
      <c r="A61" s="58"/>
      <c r="B61" s="58" t="s">
        <v>1776</v>
      </c>
      <c r="C61" s="58"/>
      <c r="D61" s="59" t="s">
        <v>1814</v>
      </c>
      <c r="E61" s="58" t="s">
        <v>1535</v>
      </c>
      <c r="F61" s="58" t="s">
        <v>1536</v>
      </c>
      <c r="G61" s="58" t="s">
        <v>1537</v>
      </c>
      <c r="H61" s="58" t="s">
        <v>857</v>
      </c>
      <c r="I61" s="58"/>
      <c r="J61" s="58" t="s">
        <v>864</v>
      </c>
      <c r="K61" s="58">
        <v>58</v>
      </c>
      <c r="L61" s="58">
        <v>710000000</v>
      </c>
      <c r="M61" s="58" t="s">
        <v>1533</v>
      </c>
      <c r="N61" s="58" t="s">
        <v>1777</v>
      </c>
      <c r="O61" s="58" t="s">
        <v>359</v>
      </c>
      <c r="P61" s="58">
        <v>433257100</v>
      </c>
      <c r="Q61" s="58" t="s">
        <v>1587</v>
      </c>
      <c r="R61" s="58" t="s">
        <v>686</v>
      </c>
      <c r="S61" s="58" t="s">
        <v>1560</v>
      </c>
      <c r="T61" s="58"/>
      <c r="U61" s="58"/>
      <c r="V61" s="58">
        <v>0</v>
      </c>
      <c r="W61" s="58">
        <v>0</v>
      </c>
      <c r="X61" s="58">
        <v>100</v>
      </c>
      <c r="Y61" s="58" t="s">
        <v>970</v>
      </c>
      <c r="Z61" s="58" t="s">
        <v>888</v>
      </c>
      <c r="AA61" s="60">
        <v>14</v>
      </c>
      <c r="AB61" s="60">
        <v>325.28</v>
      </c>
      <c r="AC61" s="60">
        <f t="shared" si="0"/>
        <v>4553.92</v>
      </c>
      <c r="AD61" s="60">
        <f t="shared" si="1"/>
        <v>5100.3904</v>
      </c>
      <c r="AE61" s="60">
        <v>14</v>
      </c>
      <c r="AF61" s="60">
        <v>325.28</v>
      </c>
      <c r="AG61" s="60">
        <f t="shared" si="2"/>
        <v>4553.92</v>
      </c>
      <c r="AH61" s="60">
        <f t="shared" si="3"/>
        <v>5100.3904</v>
      </c>
      <c r="AI61" s="60">
        <v>14</v>
      </c>
      <c r="AJ61" s="60">
        <v>325.28</v>
      </c>
      <c r="AK61" s="60">
        <f t="shared" si="4"/>
        <v>4553.92</v>
      </c>
      <c r="AL61" s="60">
        <f t="shared" si="15"/>
        <v>5100.3904</v>
      </c>
      <c r="AM61" s="60">
        <v>14</v>
      </c>
      <c r="AN61" s="60">
        <v>325.28</v>
      </c>
      <c r="AO61" s="60">
        <f t="shared" si="6"/>
        <v>4553.92</v>
      </c>
      <c r="AP61" s="60">
        <f t="shared" si="16"/>
        <v>5100.3904</v>
      </c>
      <c r="AQ61" s="60"/>
      <c r="AR61" s="60"/>
      <c r="AS61" s="60">
        <f t="shared" si="8"/>
        <v>0</v>
      </c>
      <c r="AT61" s="60">
        <f t="shared" si="17"/>
        <v>0</v>
      </c>
      <c r="AU61" s="60"/>
      <c r="AV61" s="60"/>
      <c r="AW61" s="60">
        <f t="shared" si="10"/>
        <v>0</v>
      </c>
      <c r="AX61" s="60">
        <f t="shared" si="18"/>
        <v>0</v>
      </c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>
        <f t="shared" si="19"/>
        <v>56</v>
      </c>
      <c r="EN61" s="60">
        <f t="shared" si="20"/>
        <v>18215.68</v>
      </c>
      <c r="EO61" s="60">
        <f t="shared" si="21"/>
        <v>20401.5616</v>
      </c>
      <c r="EP61" s="61" t="s">
        <v>1534</v>
      </c>
      <c r="EQ61" s="58"/>
      <c r="ER61" s="61"/>
      <c r="ES61" s="58" t="s">
        <v>1344</v>
      </c>
      <c r="ET61" s="58" t="s">
        <v>1567</v>
      </c>
      <c r="EU61" s="58" t="s">
        <v>1567</v>
      </c>
      <c r="EV61" s="58"/>
      <c r="EW61" s="58"/>
      <c r="EX61" s="58"/>
      <c r="EY61" s="58"/>
      <c r="EZ61" s="58"/>
      <c r="FA61" s="58"/>
    </row>
    <row r="62" spans="1:157" ht="19.5" customHeight="1">
      <c r="A62" s="58"/>
      <c r="B62" s="58" t="s">
        <v>1776</v>
      </c>
      <c r="C62" s="58"/>
      <c r="D62" s="59" t="s">
        <v>1815</v>
      </c>
      <c r="E62" s="58" t="s">
        <v>1535</v>
      </c>
      <c r="F62" s="58" t="s">
        <v>1536</v>
      </c>
      <c r="G62" s="58" t="s">
        <v>1537</v>
      </c>
      <c r="H62" s="58" t="s">
        <v>857</v>
      </c>
      <c r="I62" s="58"/>
      <c r="J62" s="58" t="s">
        <v>864</v>
      </c>
      <c r="K62" s="58">
        <v>58</v>
      </c>
      <c r="L62" s="58">
        <v>710000000</v>
      </c>
      <c r="M62" s="58" t="s">
        <v>1533</v>
      </c>
      <c r="N62" s="58" t="s">
        <v>1777</v>
      </c>
      <c r="O62" s="58" t="s">
        <v>359</v>
      </c>
      <c r="P62" s="58">
        <v>431010000</v>
      </c>
      <c r="Q62" s="58" t="s">
        <v>1553</v>
      </c>
      <c r="R62" s="58" t="s">
        <v>686</v>
      </c>
      <c r="S62" s="58" t="s">
        <v>1560</v>
      </c>
      <c r="T62" s="58"/>
      <c r="U62" s="58"/>
      <c r="V62" s="58">
        <v>0</v>
      </c>
      <c r="W62" s="58">
        <v>0</v>
      </c>
      <c r="X62" s="58">
        <v>100</v>
      </c>
      <c r="Y62" s="58" t="s">
        <v>970</v>
      </c>
      <c r="Z62" s="58" t="s">
        <v>888</v>
      </c>
      <c r="AA62" s="60">
        <v>19</v>
      </c>
      <c r="AB62" s="60">
        <v>325.28</v>
      </c>
      <c r="AC62" s="60">
        <f t="shared" si="0"/>
        <v>6180.32</v>
      </c>
      <c r="AD62" s="60">
        <f t="shared" si="1"/>
        <v>6921.9584</v>
      </c>
      <c r="AE62" s="60">
        <v>19</v>
      </c>
      <c r="AF62" s="60">
        <v>325.28</v>
      </c>
      <c r="AG62" s="60">
        <f t="shared" si="2"/>
        <v>6180.32</v>
      </c>
      <c r="AH62" s="60">
        <f t="shared" si="3"/>
        <v>6921.9584</v>
      </c>
      <c r="AI62" s="60">
        <v>19</v>
      </c>
      <c r="AJ62" s="60">
        <v>325.28</v>
      </c>
      <c r="AK62" s="60">
        <f t="shared" si="4"/>
        <v>6180.32</v>
      </c>
      <c r="AL62" s="60">
        <f t="shared" si="15"/>
        <v>6921.9584</v>
      </c>
      <c r="AM62" s="60">
        <v>19</v>
      </c>
      <c r="AN62" s="60">
        <v>325.28</v>
      </c>
      <c r="AO62" s="60">
        <f t="shared" si="6"/>
        <v>6180.32</v>
      </c>
      <c r="AP62" s="60">
        <f t="shared" si="16"/>
        <v>6921.9584</v>
      </c>
      <c r="AQ62" s="60"/>
      <c r="AR62" s="60"/>
      <c r="AS62" s="60">
        <f t="shared" si="8"/>
        <v>0</v>
      </c>
      <c r="AT62" s="60">
        <f t="shared" si="17"/>
        <v>0</v>
      </c>
      <c r="AU62" s="60"/>
      <c r="AV62" s="60"/>
      <c r="AW62" s="60">
        <f t="shared" si="10"/>
        <v>0</v>
      </c>
      <c r="AX62" s="60">
        <f t="shared" si="18"/>
        <v>0</v>
      </c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>
        <f t="shared" si="19"/>
        <v>76</v>
      </c>
      <c r="EN62" s="60">
        <f t="shared" si="20"/>
        <v>24721.28</v>
      </c>
      <c r="EO62" s="60">
        <f t="shared" si="21"/>
        <v>27687.8336</v>
      </c>
      <c r="EP62" s="61" t="s">
        <v>1534</v>
      </c>
      <c r="EQ62" s="58"/>
      <c r="ER62" s="61"/>
      <c r="ES62" s="58" t="s">
        <v>1344</v>
      </c>
      <c r="ET62" s="58" t="s">
        <v>1567</v>
      </c>
      <c r="EU62" s="58" t="s">
        <v>1567</v>
      </c>
      <c r="EV62" s="58"/>
      <c r="EW62" s="58"/>
      <c r="EX62" s="58"/>
      <c r="EY62" s="58"/>
      <c r="EZ62" s="58"/>
      <c r="FA62" s="58"/>
    </row>
    <row r="63" spans="1:157" ht="19.5" customHeight="1">
      <c r="A63" s="58"/>
      <c r="B63" s="58" t="s">
        <v>1776</v>
      </c>
      <c r="C63" s="58"/>
      <c r="D63" s="59" t="s">
        <v>1816</v>
      </c>
      <c r="E63" s="58" t="s">
        <v>1535</v>
      </c>
      <c r="F63" s="58" t="s">
        <v>1536</v>
      </c>
      <c r="G63" s="58" t="s">
        <v>1537</v>
      </c>
      <c r="H63" s="58" t="s">
        <v>857</v>
      </c>
      <c r="I63" s="58"/>
      <c r="J63" s="58" t="s">
        <v>864</v>
      </c>
      <c r="K63" s="58">
        <v>58</v>
      </c>
      <c r="L63" s="58">
        <v>710000000</v>
      </c>
      <c r="M63" s="58" t="s">
        <v>1533</v>
      </c>
      <c r="N63" s="58" t="s">
        <v>1777</v>
      </c>
      <c r="O63" s="58" t="s">
        <v>359</v>
      </c>
      <c r="P63" s="58">
        <v>511610000</v>
      </c>
      <c r="Q63" s="58" t="s">
        <v>1552</v>
      </c>
      <c r="R63" s="58" t="s">
        <v>686</v>
      </c>
      <c r="S63" s="58" t="s">
        <v>1560</v>
      </c>
      <c r="T63" s="58"/>
      <c r="U63" s="58"/>
      <c r="V63" s="58">
        <v>0</v>
      </c>
      <c r="W63" s="58">
        <v>0</v>
      </c>
      <c r="X63" s="58">
        <v>100</v>
      </c>
      <c r="Y63" s="58" t="s">
        <v>970</v>
      </c>
      <c r="Z63" s="58" t="s">
        <v>888</v>
      </c>
      <c r="AA63" s="60">
        <v>21</v>
      </c>
      <c r="AB63" s="60">
        <v>325.28</v>
      </c>
      <c r="AC63" s="60">
        <f t="shared" si="0"/>
        <v>6830.879999999999</v>
      </c>
      <c r="AD63" s="60">
        <f t="shared" si="1"/>
        <v>7650.585599999999</v>
      </c>
      <c r="AE63" s="60">
        <v>21</v>
      </c>
      <c r="AF63" s="60">
        <v>325.28</v>
      </c>
      <c r="AG63" s="60">
        <f t="shared" si="2"/>
        <v>6830.879999999999</v>
      </c>
      <c r="AH63" s="60">
        <f t="shared" si="3"/>
        <v>7650.585599999999</v>
      </c>
      <c r="AI63" s="60">
        <v>21</v>
      </c>
      <c r="AJ63" s="60">
        <v>325.28</v>
      </c>
      <c r="AK63" s="60">
        <f t="shared" si="4"/>
        <v>6830.879999999999</v>
      </c>
      <c r="AL63" s="60">
        <f t="shared" si="15"/>
        <v>7650.585599999999</v>
      </c>
      <c r="AM63" s="60">
        <v>21</v>
      </c>
      <c r="AN63" s="60">
        <v>325.28</v>
      </c>
      <c r="AO63" s="60">
        <f t="shared" si="6"/>
        <v>6830.879999999999</v>
      </c>
      <c r="AP63" s="60">
        <f t="shared" si="16"/>
        <v>7650.585599999999</v>
      </c>
      <c r="AQ63" s="60"/>
      <c r="AR63" s="60"/>
      <c r="AS63" s="60">
        <f t="shared" si="8"/>
        <v>0</v>
      </c>
      <c r="AT63" s="60">
        <f t="shared" si="17"/>
        <v>0</v>
      </c>
      <c r="AU63" s="60"/>
      <c r="AV63" s="60"/>
      <c r="AW63" s="60">
        <f t="shared" si="10"/>
        <v>0</v>
      </c>
      <c r="AX63" s="60">
        <f t="shared" si="18"/>
        <v>0</v>
      </c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>
        <f t="shared" si="19"/>
        <v>84</v>
      </c>
      <c r="EN63" s="60">
        <f t="shared" si="20"/>
        <v>27323.519999999997</v>
      </c>
      <c r="EO63" s="60">
        <f t="shared" si="21"/>
        <v>30602.342399999998</v>
      </c>
      <c r="EP63" s="61" t="s">
        <v>1534</v>
      </c>
      <c r="EQ63" s="58"/>
      <c r="ER63" s="61"/>
      <c r="ES63" s="58" t="s">
        <v>1344</v>
      </c>
      <c r="ET63" s="58" t="s">
        <v>1567</v>
      </c>
      <c r="EU63" s="58" t="s">
        <v>1567</v>
      </c>
      <c r="EV63" s="58"/>
      <c r="EW63" s="58"/>
      <c r="EX63" s="58"/>
      <c r="EY63" s="58"/>
      <c r="EZ63" s="58"/>
      <c r="FA63" s="58"/>
    </row>
    <row r="64" spans="1:157" ht="19.5" customHeight="1">
      <c r="A64" s="58"/>
      <c r="B64" s="58" t="s">
        <v>1776</v>
      </c>
      <c r="C64" s="58"/>
      <c r="D64" s="59" t="s">
        <v>1817</v>
      </c>
      <c r="E64" s="58" t="s">
        <v>1535</v>
      </c>
      <c r="F64" s="58" t="s">
        <v>1536</v>
      </c>
      <c r="G64" s="58" t="s">
        <v>1537</v>
      </c>
      <c r="H64" s="58" t="s">
        <v>857</v>
      </c>
      <c r="I64" s="58"/>
      <c r="J64" s="58" t="s">
        <v>864</v>
      </c>
      <c r="K64" s="58">
        <v>58</v>
      </c>
      <c r="L64" s="58">
        <v>710000000</v>
      </c>
      <c r="M64" s="58" t="s">
        <v>1533</v>
      </c>
      <c r="N64" s="58" t="s">
        <v>1777</v>
      </c>
      <c r="O64" s="58" t="s">
        <v>359</v>
      </c>
      <c r="P64" s="58">
        <v>316621100</v>
      </c>
      <c r="Q64" s="58" t="s">
        <v>1559</v>
      </c>
      <c r="R64" s="58" t="s">
        <v>686</v>
      </c>
      <c r="S64" s="58" t="s">
        <v>1560</v>
      </c>
      <c r="T64" s="58"/>
      <c r="U64" s="58"/>
      <c r="V64" s="58">
        <v>0</v>
      </c>
      <c r="W64" s="58">
        <v>0</v>
      </c>
      <c r="X64" s="58">
        <v>100</v>
      </c>
      <c r="Y64" s="58" t="s">
        <v>970</v>
      </c>
      <c r="Z64" s="58" t="s">
        <v>888</v>
      </c>
      <c r="AA64" s="60">
        <v>16</v>
      </c>
      <c r="AB64" s="60">
        <v>325.28</v>
      </c>
      <c r="AC64" s="60">
        <f t="shared" si="0"/>
        <v>5204.48</v>
      </c>
      <c r="AD64" s="60">
        <f t="shared" si="1"/>
        <v>5829.0176</v>
      </c>
      <c r="AE64" s="60">
        <v>16</v>
      </c>
      <c r="AF64" s="60">
        <v>325.28</v>
      </c>
      <c r="AG64" s="60">
        <f t="shared" si="2"/>
        <v>5204.48</v>
      </c>
      <c r="AH64" s="60">
        <f t="shared" si="3"/>
        <v>5829.0176</v>
      </c>
      <c r="AI64" s="60">
        <v>16</v>
      </c>
      <c r="AJ64" s="60">
        <v>325.28</v>
      </c>
      <c r="AK64" s="60">
        <f t="shared" si="4"/>
        <v>5204.48</v>
      </c>
      <c r="AL64" s="60">
        <f t="shared" si="15"/>
        <v>5829.0176</v>
      </c>
      <c r="AM64" s="60">
        <v>16</v>
      </c>
      <c r="AN64" s="60">
        <v>325.28</v>
      </c>
      <c r="AO64" s="60">
        <f t="shared" si="6"/>
        <v>5204.48</v>
      </c>
      <c r="AP64" s="60">
        <f t="shared" si="16"/>
        <v>5829.0176</v>
      </c>
      <c r="AQ64" s="60"/>
      <c r="AR64" s="60"/>
      <c r="AS64" s="60">
        <f t="shared" si="8"/>
        <v>0</v>
      </c>
      <c r="AT64" s="60">
        <f t="shared" si="17"/>
        <v>0</v>
      </c>
      <c r="AU64" s="60"/>
      <c r="AV64" s="60"/>
      <c r="AW64" s="60">
        <f t="shared" si="10"/>
        <v>0</v>
      </c>
      <c r="AX64" s="60">
        <f t="shared" si="18"/>
        <v>0</v>
      </c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>
        <f t="shared" si="19"/>
        <v>64</v>
      </c>
      <c r="EN64" s="60">
        <f t="shared" si="20"/>
        <v>20817.92</v>
      </c>
      <c r="EO64" s="60">
        <f t="shared" si="21"/>
        <v>23316.0704</v>
      </c>
      <c r="EP64" s="61" t="s">
        <v>1534</v>
      </c>
      <c r="EQ64" s="58"/>
      <c r="ER64" s="61"/>
      <c r="ES64" s="58" t="s">
        <v>1344</v>
      </c>
      <c r="ET64" s="58" t="s">
        <v>1567</v>
      </c>
      <c r="EU64" s="58" t="s">
        <v>1567</v>
      </c>
      <c r="EV64" s="58"/>
      <c r="EW64" s="58"/>
      <c r="EX64" s="58"/>
      <c r="EY64" s="58"/>
      <c r="EZ64" s="58"/>
      <c r="FA64" s="58"/>
    </row>
    <row r="65" spans="1:157" ht="19.5" customHeight="1">
      <c r="A65" s="58"/>
      <c r="B65" s="58" t="s">
        <v>1776</v>
      </c>
      <c r="C65" s="58"/>
      <c r="D65" s="59" t="s">
        <v>1818</v>
      </c>
      <c r="E65" s="58" t="s">
        <v>1535</v>
      </c>
      <c r="F65" s="58" t="s">
        <v>1536</v>
      </c>
      <c r="G65" s="58" t="s">
        <v>1537</v>
      </c>
      <c r="H65" s="58" t="s">
        <v>857</v>
      </c>
      <c r="I65" s="58"/>
      <c r="J65" s="58" t="s">
        <v>864</v>
      </c>
      <c r="K65" s="58">
        <v>58</v>
      </c>
      <c r="L65" s="58">
        <v>710000000</v>
      </c>
      <c r="M65" s="58" t="s">
        <v>1533</v>
      </c>
      <c r="N65" s="58" t="s">
        <v>1777</v>
      </c>
      <c r="O65" s="58" t="s">
        <v>359</v>
      </c>
      <c r="P65" s="58">
        <v>750000000</v>
      </c>
      <c r="Q65" s="58" t="s">
        <v>1554</v>
      </c>
      <c r="R65" s="58" t="s">
        <v>686</v>
      </c>
      <c r="S65" s="58" t="s">
        <v>1560</v>
      </c>
      <c r="T65" s="58"/>
      <c r="U65" s="58"/>
      <c r="V65" s="58">
        <v>0</v>
      </c>
      <c r="W65" s="58">
        <v>0</v>
      </c>
      <c r="X65" s="58">
        <v>100</v>
      </c>
      <c r="Y65" s="58" t="s">
        <v>970</v>
      </c>
      <c r="Z65" s="58" t="s">
        <v>888</v>
      </c>
      <c r="AA65" s="60">
        <v>2</v>
      </c>
      <c r="AB65" s="60">
        <v>325.28</v>
      </c>
      <c r="AC65" s="60">
        <f t="shared" si="0"/>
        <v>650.56</v>
      </c>
      <c r="AD65" s="60">
        <f t="shared" si="1"/>
        <v>728.6272</v>
      </c>
      <c r="AE65" s="60">
        <v>2</v>
      </c>
      <c r="AF65" s="60">
        <v>325.28</v>
      </c>
      <c r="AG65" s="60">
        <f t="shared" si="2"/>
        <v>650.56</v>
      </c>
      <c r="AH65" s="60">
        <f t="shared" si="3"/>
        <v>728.6272</v>
      </c>
      <c r="AI65" s="60">
        <v>2</v>
      </c>
      <c r="AJ65" s="60">
        <v>325.28</v>
      </c>
      <c r="AK65" s="60">
        <f t="shared" si="4"/>
        <v>650.56</v>
      </c>
      <c r="AL65" s="60">
        <f t="shared" si="15"/>
        <v>728.6272</v>
      </c>
      <c r="AM65" s="60">
        <v>2</v>
      </c>
      <c r="AN65" s="60">
        <v>325.28</v>
      </c>
      <c r="AO65" s="60">
        <f t="shared" si="6"/>
        <v>650.56</v>
      </c>
      <c r="AP65" s="60">
        <f t="shared" si="16"/>
        <v>728.6272</v>
      </c>
      <c r="AQ65" s="60"/>
      <c r="AR65" s="60"/>
      <c r="AS65" s="60">
        <f t="shared" si="8"/>
        <v>0</v>
      </c>
      <c r="AT65" s="60">
        <f t="shared" si="17"/>
        <v>0</v>
      </c>
      <c r="AU65" s="60"/>
      <c r="AV65" s="60"/>
      <c r="AW65" s="60">
        <f t="shared" si="10"/>
        <v>0</v>
      </c>
      <c r="AX65" s="60">
        <f t="shared" si="18"/>
        <v>0</v>
      </c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>
        <f t="shared" si="19"/>
        <v>8</v>
      </c>
      <c r="EN65" s="60">
        <f t="shared" si="20"/>
        <v>2602.24</v>
      </c>
      <c r="EO65" s="60">
        <f t="shared" si="21"/>
        <v>2914.5088</v>
      </c>
      <c r="EP65" s="61" t="s">
        <v>1534</v>
      </c>
      <c r="EQ65" s="58"/>
      <c r="ER65" s="61"/>
      <c r="ES65" s="58" t="s">
        <v>1344</v>
      </c>
      <c r="ET65" s="58" t="s">
        <v>1567</v>
      </c>
      <c r="EU65" s="58" t="s">
        <v>1567</v>
      </c>
      <c r="EV65" s="58"/>
      <c r="EW65" s="58"/>
      <c r="EX65" s="58"/>
      <c r="EY65" s="58"/>
      <c r="EZ65" s="58"/>
      <c r="FA65" s="58"/>
    </row>
    <row r="66" spans="1:157" ht="19.5" customHeight="1">
      <c r="A66" s="58"/>
      <c r="B66" s="58" t="s">
        <v>1776</v>
      </c>
      <c r="C66" s="58"/>
      <c r="D66" s="59" t="s">
        <v>1819</v>
      </c>
      <c r="E66" s="58" t="s">
        <v>1535</v>
      </c>
      <c r="F66" s="58" t="s">
        <v>1536</v>
      </c>
      <c r="G66" s="58" t="s">
        <v>1537</v>
      </c>
      <c r="H66" s="58" t="s">
        <v>857</v>
      </c>
      <c r="I66" s="58"/>
      <c r="J66" s="58" t="s">
        <v>864</v>
      </c>
      <c r="K66" s="58">
        <v>58</v>
      </c>
      <c r="L66" s="58">
        <v>710000000</v>
      </c>
      <c r="M66" s="58" t="s">
        <v>1533</v>
      </c>
      <c r="N66" s="58" t="s">
        <v>1777</v>
      </c>
      <c r="O66" s="58" t="s">
        <v>359</v>
      </c>
      <c r="P66" s="58" t="s">
        <v>1588</v>
      </c>
      <c r="Q66" s="58" t="s">
        <v>1558</v>
      </c>
      <c r="R66" s="58" t="s">
        <v>686</v>
      </c>
      <c r="S66" s="58" t="s">
        <v>1560</v>
      </c>
      <c r="T66" s="58"/>
      <c r="U66" s="58"/>
      <c r="V66" s="58">
        <v>0</v>
      </c>
      <c r="W66" s="58">
        <v>0</v>
      </c>
      <c r="X66" s="58">
        <v>100</v>
      </c>
      <c r="Y66" s="58" t="s">
        <v>970</v>
      </c>
      <c r="Z66" s="58" t="s">
        <v>888</v>
      </c>
      <c r="AA66" s="60">
        <v>10</v>
      </c>
      <c r="AB66" s="60">
        <v>325.28</v>
      </c>
      <c r="AC66" s="60">
        <f t="shared" si="0"/>
        <v>3252.7999999999997</v>
      </c>
      <c r="AD66" s="60">
        <f t="shared" si="1"/>
        <v>3643.136</v>
      </c>
      <c r="AE66" s="60">
        <v>10</v>
      </c>
      <c r="AF66" s="60">
        <v>325.28</v>
      </c>
      <c r="AG66" s="60">
        <f t="shared" si="2"/>
        <v>3252.7999999999997</v>
      </c>
      <c r="AH66" s="60">
        <f t="shared" si="3"/>
        <v>3643.136</v>
      </c>
      <c r="AI66" s="60">
        <v>10</v>
      </c>
      <c r="AJ66" s="60">
        <v>325.28</v>
      </c>
      <c r="AK66" s="60">
        <f t="shared" si="4"/>
        <v>3252.7999999999997</v>
      </c>
      <c r="AL66" s="60">
        <f t="shared" si="15"/>
        <v>3643.136</v>
      </c>
      <c r="AM66" s="60">
        <v>10</v>
      </c>
      <c r="AN66" s="60">
        <v>325.28</v>
      </c>
      <c r="AO66" s="60">
        <f t="shared" si="6"/>
        <v>3252.7999999999997</v>
      </c>
      <c r="AP66" s="60">
        <f t="shared" si="16"/>
        <v>3643.136</v>
      </c>
      <c r="AQ66" s="60"/>
      <c r="AR66" s="60"/>
      <c r="AS66" s="60">
        <f t="shared" si="8"/>
        <v>0</v>
      </c>
      <c r="AT66" s="60">
        <f t="shared" si="17"/>
        <v>0</v>
      </c>
      <c r="AU66" s="60"/>
      <c r="AV66" s="60"/>
      <c r="AW66" s="60">
        <f t="shared" si="10"/>
        <v>0</v>
      </c>
      <c r="AX66" s="60">
        <f t="shared" si="18"/>
        <v>0</v>
      </c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>
        <f t="shared" si="19"/>
        <v>40</v>
      </c>
      <c r="EN66" s="60">
        <f t="shared" si="20"/>
        <v>13011.199999999999</v>
      </c>
      <c r="EO66" s="60">
        <f t="shared" si="21"/>
        <v>14572.544</v>
      </c>
      <c r="EP66" s="61" t="s">
        <v>1534</v>
      </c>
      <c r="EQ66" s="58"/>
      <c r="ER66" s="61"/>
      <c r="ES66" s="58" t="s">
        <v>1344</v>
      </c>
      <c r="ET66" s="58" t="s">
        <v>1567</v>
      </c>
      <c r="EU66" s="58" t="s">
        <v>1567</v>
      </c>
      <c r="EV66" s="58"/>
      <c r="EW66" s="58"/>
      <c r="EX66" s="58"/>
      <c r="EY66" s="58"/>
      <c r="EZ66" s="58"/>
      <c r="FA66" s="58"/>
    </row>
    <row r="67" spans="1:157" ht="19.5" customHeight="1">
      <c r="A67" s="58"/>
      <c r="B67" s="58" t="s">
        <v>1776</v>
      </c>
      <c r="C67" s="58"/>
      <c r="D67" s="59" t="s">
        <v>1820</v>
      </c>
      <c r="E67" s="58" t="s">
        <v>1535</v>
      </c>
      <c r="F67" s="58" t="s">
        <v>1536</v>
      </c>
      <c r="G67" s="58" t="s">
        <v>1537</v>
      </c>
      <c r="H67" s="58" t="s">
        <v>857</v>
      </c>
      <c r="I67" s="58"/>
      <c r="J67" s="58" t="s">
        <v>864</v>
      </c>
      <c r="K67" s="58">
        <v>58</v>
      </c>
      <c r="L67" s="58">
        <v>710000000</v>
      </c>
      <c r="M67" s="58" t="s">
        <v>1533</v>
      </c>
      <c r="N67" s="58" t="s">
        <v>1777</v>
      </c>
      <c r="O67" s="58" t="s">
        <v>359</v>
      </c>
      <c r="P67" s="58">
        <v>632810000</v>
      </c>
      <c r="Q67" s="58" t="s">
        <v>1557</v>
      </c>
      <c r="R67" s="58" t="s">
        <v>686</v>
      </c>
      <c r="S67" s="58" t="s">
        <v>1560</v>
      </c>
      <c r="T67" s="58"/>
      <c r="U67" s="58"/>
      <c r="V67" s="58">
        <v>0</v>
      </c>
      <c r="W67" s="58">
        <v>0</v>
      </c>
      <c r="X67" s="58">
        <v>100</v>
      </c>
      <c r="Y67" s="58" t="s">
        <v>970</v>
      </c>
      <c r="Z67" s="58" t="s">
        <v>888</v>
      </c>
      <c r="AA67" s="60">
        <v>3</v>
      </c>
      <c r="AB67" s="60">
        <v>325.28</v>
      </c>
      <c r="AC67" s="60">
        <f t="shared" si="0"/>
        <v>975.8399999999999</v>
      </c>
      <c r="AD67" s="60">
        <f t="shared" si="1"/>
        <v>1092.9408</v>
      </c>
      <c r="AE67" s="60">
        <v>3</v>
      </c>
      <c r="AF67" s="60">
        <v>325.28</v>
      </c>
      <c r="AG67" s="60">
        <f t="shared" si="2"/>
        <v>975.8399999999999</v>
      </c>
      <c r="AH67" s="60">
        <f t="shared" si="3"/>
        <v>1092.9408</v>
      </c>
      <c r="AI67" s="60">
        <v>3</v>
      </c>
      <c r="AJ67" s="60">
        <v>325.28</v>
      </c>
      <c r="AK67" s="60">
        <f t="shared" si="4"/>
        <v>975.8399999999999</v>
      </c>
      <c r="AL67" s="60">
        <f t="shared" si="15"/>
        <v>1092.9408</v>
      </c>
      <c r="AM67" s="60">
        <v>3</v>
      </c>
      <c r="AN67" s="60">
        <v>325.28</v>
      </c>
      <c r="AO67" s="60">
        <f t="shared" si="6"/>
        <v>975.8399999999999</v>
      </c>
      <c r="AP67" s="60">
        <f t="shared" si="16"/>
        <v>1092.9408</v>
      </c>
      <c r="AQ67" s="60"/>
      <c r="AR67" s="60"/>
      <c r="AS67" s="60">
        <f t="shared" si="8"/>
        <v>0</v>
      </c>
      <c r="AT67" s="60">
        <f t="shared" si="17"/>
        <v>0</v>
      </c>
      <c r="AU67" s="60"/>
      <c r="AV67" s="60"/>
      <c r="AW67" s="60">
        <f t="shared" si="10"/>
        <v>0</v>
      </c>
      <c r="AX67" s="60">
        <f t="shared" si="18"/>
        <v>0</v>
      </c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>
        <f t="shared" si="19"/>
        <v>12</v>
      </c>
      <c r="EN67" s="60">
        <f t="shared" si="20"/>
        <v>3903.3599999999997</v>
      </c>
      <c r="EO67" s="60">
        <f t="shared" si="21"/>
        <v>4371.7632</v>
      </c>
      <c r="EP67" s="61" t="s">
        <v>1534</v>
      </c>
      <c r="EQ67" s="58"/>
      <c r="ER67" s="61"/>
      <c r="ES67" s="58" t="s">
        <v>1344</v>
      </c>
      <c r="ET67" s="58" t="s">
        <v>1567</v>
      </c>
      <c r="EU67" s="58" t="s">
        <v>1567</v>
      </c>
      <c r="EV67" s="58"/>
      <c r="EW67" s="58"/>
      <c r="EX67" s="58"/>
      <c r="EY67" s="58"/>
      <c r="EZ67" s="58"/>
      <c r="FA67" s="58"/>
    </row>
    <row r="68" spans="1:157" ht="19.5" customHeight="1">
      <c r="A68" s="58"/>
      <c r="B68" s="58" t="s">
        <v>1776</v>
      </c>
      <c r="C68" s="58"/>
      <c r="D68" s="59" t="s">
        <v>1821</v>
      </c>
      <c r="E68" s="58" t="s">
        <v>1535</v>
      </c>
      <c r="F68" s="58" t="s">
        <v>1536</v>
      </c>
      <c r="G68" s="58" t="s">
        <v>1537</v>
      </c>
      <c r="H68" s="58" t="s">
        <v>857</v>
      </c>
      <c r="I68" s="58"/>
      <c r="J68" s="58" t="s">
        <v>864</v>
      </c>
      <c r="K68" s="58">
        <v>58</v>
      </c>
      <c r="L68" s="58">
        <v>710000000</v>
      </c>
      <c r="M68" s="58" t="s">
        <v>1533</v>
      </c>
      <c r="N68" s="58" t="s">
        <v>1777</v>
      </c>
      <c r="O68" s="58" t="s">
        <v>359</v>
      </c>
      <c r="P68" s="58">
        <v>631010000</v>
      </c>
      <c r="Q68" s="58" t="s">
        <v>1556</v>
      </c>
      <c r="R68" s="58" t="s">
        <v>686</v>
      </c>
      <c r="S68" s="58" t="s">
        <v>1560</v>
      </c>
      <c r="T68" s="58"/>
      <c r="U68" s="58"/>
      <c r="V68" s="58">
        <v>0</v>
      </c>
      <c r="W68" s="58">
        <v>0</v>
      </c>
      <c r="X68" s="58">
        <v>100</v>
      </c>
      <c r="Y68" s="58" t="s">
        <v>970</v>
      </c>
      <c r="Z68" s="58" t="s">
        <v>888</v>
      </c>
      <c r="AA68" s="60">
        <v>6</v>
      </c>
      <c r="AB68" s="60">
        <v>325.28</v>
      </c>
      <c r="AC68" s="60">
        <f t="shared" si="0"/>
        <v>1951.6799999999998</v>
      </c>
      <c r="AD68" s="60">
        <f t="shared" si="1"/>
        <v>2185.8816</v>
      </c>
      <c r="AE68" s="60">
        <v>6</v>
      </c>
      <c r="AF68" s="60">
        <v>325.28</v>
      </c>
      <c r="AG68" s="60">
        <f t="shared" si="2"/>
        <v>1951.6799999999998</v>
      </c>
      <c r="AH68" s="60">
        <f t="shared" si="3"/>
        <v>2185.8816</v>
      </c>
      <c r="AI68" s="60">
        <v>6</v>
      </c>
      <c r="AJ68" s="60">
        <v>325.28</v>
      </c>
      <c r="AK68" s="60">
        <f t="shared" si="4"/>
        <v>1951.6799999999998</v>
      </c>
      <c r="AL68" s="60">
        <f t="shared" si="15"/>
        <v>2185.8816</v>
      </c>
      <c r="AM68" s="60">
        <v>6</v>
      </c>
      <c r="AN68" s="60">
        <v>325.28</v>
      </c>
      <c r="AO68" s="60">
        <f t="shared" si="6"/>
        <v>1951.6799999999998</v>
      </c>
      <c r="AP68" s="60">
        <f t="shared" si="16"/>
        <v>2185.8816</v>
      </c>
      <c r="AQ68" s="60"/>
      <c r="AR68" s="60"/>
      <c r="AS68" s="60">
        <f t="shared" si="8"/>
        <v>0</v>
      </c>
      <c r="AT68" s="60">
        <f t="shared" si="17"/>
        <v>0</v>
      </c>
      <c r="AU68" s="60"/>
      <c r="AV68" s="60"/>
      <c r="AW68" s="60">
        <f t="shared" si="10"/>
        <v>0</v>
      </c>
      <c r="AX68" s="60">
        <f t="shared" si="18"/>
        <v>0</v>
      </c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>
        <f t="shared" si="19"/>
        <v>24</v>
      </c>
      <c r="EN68" s="60">
        <f t="shared" si="20"/>
        <v>7806.719999999999</v>
      </c>
      <c r="EO68" s="60">
        <f t="shared" si="21"/>
        <v>8743.5264</v>
      </c>
      <c r="EP68" s="61" t="s">
        <v>1534</v>
      </c>
      <c r="EQ68" s="58"/>
      <c r="ER68" s="61"/>
      <c r="ES68" s="58" t="s">
        <v>1344</v>
      </c>
      <c r="ET68" s="58" t="s">
        <v>1567</v>
      </c>
      <c r="EU68" s="58" t="s">
        <v>1567</v>
      </c>
      <c r="EV68" s="58"/>
      <c r="EW68" s="58"/>
      <c r="EX68" s="58"/>
      <c r="EY68" s="58"/>
      <c r="EZ68" s="58"/>
      <c r="FA68" s="58"/>
    </row>
    <row r="69" spans="1:157" ht="19.5" customHeight="1">
      <c r="A69" s="58"/>
      <c r="B69" s="58" t="s">
        <v>1776</v>
      </c>
      <c r="C69" s="58"/>
      <c r="D69" s="59" t="s">
        <v>1822</v>
      </c>
      <c r="E69" s="58" t="s">
        <v>1535</v>
      </c>
      <c r="F69" s="58" t="s">
        <v>1536</v>
      </c>
      <c r="G69" s="58" t="s">
        <v>1537</v>
      </c>
      <c r="H69" s="58" t="s">
        <v>857</v>
      </c>
      <c r="I69" s="58"/>
      <c r="J69" s="58" t="s">
        <v>864</v>
      </c>
      <c r="K69" s="58">
        <v>58</v>
      </c>
      <c r="L69" s="58">
        <v>710000000</v>
      </c>
      <c r="M69" s="58" t="s">
        <v>1533</v>
      </c>
      <c r="N69" s="58" t="s">
        <v>1777</v>
      </c>
      <c r="O69" s="58" t="s">
        <v>359</v>
      </c>
      <c r="P69" s="58">
        <v>396473100</v>
      </c>
      <c r="Q69" s="58" t="s">
        <v>1549</v>
      </c>
      <c r="R69" s="58" t="s">
        <v>686</v>
      </c>
      <c r="S69" s="58" t="s">
        <v>1560</v>
      </c>
      <c r="T69" s="58"/>
      <c r="U69" s="58"/>
      <c r="V69" s="58">
        <v>0</v>
      </c>
      <c r="W69" s="58">
        <v>0</v>
      </c>
      <c r="X69" s="58">
        <v>100</v>
      </c>
      <c r="Y69" s="58" t="s">
        <v>970</v>
      </c>
      <c r="Z69" s="58" t="s">
        <v>888</v>
      </c>
      <c r="AA69" s="60">
        <v>34</v>
      </c>
      <c r="AB69" s="60">
        <v>325.28</v>
      </c>
      <c r="AC69" s="60">
        <f t="shared" si="0"/>
        <v>11059.519999999999</v>
      </c>
      <c r="AD69" s="60">
        <f t="shared" si="1"/>
        <v>12386.6624</v>
      </c>
      <c r="AE69" s="60">
        <v>34</v>
      </c>
      <c r="AF69" s="60">
        <v>325.28</v>
      </c>
      <c r="AG69" s="60">
        <f t="shared" si="2"/>
        <v>11059.519999999999</v>
      </c>
      <c r="AH69" s="60">
        <f t="shared" si="3"/>
        <v>12386.6624</v>
      </c>
      <c r="AI69" s="60">
        <v>34</v>
      </c>
      <c r="AJ69" s="60">
        <v>325.28</v>
      </c>
      <c r="AK69" s="60">
        <f t="shared" si="4"/>
        <v>11059.519999999999</v>
      </c>
      <c r="AL69" s="60">
        <f t="shared" si="15"/>
        <v>12386.6624</v>
      </c>
      <c r="AM69" s="60">
        <v>34</v>
      </c>
      <c r="AN69" s="60">
        <v>325.28</v>
      </c>
      <c r="AO69" s="60">
        <f t="shared" si="6"/>
        <v>11059.519999999999</v>
      </c>
      <c r="AP69" s="60">
        <f t="shared" si="16"/>
        <v>12386.6624</v>
      </c>
      <c r="AQ69" s="60"/>
      <c r="AR69" s="60"/>
      <c r="AS69" s="60">
        <f t="shared" si="8"/>
        <v>0</v>
      </c>
      <c r="AT69" s="60">
        <f t="shared" si="17"/>
        <v>0</v>
      </c>
      <c r="AU69" s="60"/>
      <c r="AV69" s="60"/>
      <c r="AW69" s="60">
        <f t="shared" si="10"/>
        <v>0</v>
      </c>
      <c r="AX69" s="60">
        <f t="shared" si="18"/>
        <v>0</v>
      </c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>
        <f t="shared" si="19"/>
        <v>136</v>
      </c>
      <c r="EN69" s="60">
        <f t="shared" si="20"/>
        <v>44238.079999999994</v>
      </c>
      <c r="EO69" s="60">
        <f t="shared" si="21"/>
        <v>49546.6496</v>
      </c>
      <c r="EP69" s="61" t="s">
        <v>1534</v>
      </c>
      <c r="EQ69" s="58"/>
      <c r="ER69" s="61"/>
      <c r="ES69" s="58" t="s">
        <v>1344</v>
      </c>
      <c r="ET69" s="58" t="s">
        <v>1567</v>
      </c>
      <c r="EU69" s="58" t="s">
        <v>1567</v>
      </c>
      <c r="EV69" s="58"/>
      <c r="EW69" s="58"/>
      <c r="EX69" s="58"/>
      <c r="EY69" s="58"/>
      <c r="EZ69" s="58"/>
      <c r="FA69" s="58"/>
    </row>
    <row r="70" spans="1:157" ht="19.5" customHeight="1">
      <c r="A70" s="58"/>
      <c r="B70" s="58" t="s">
        <v>1776</v>
      </c>
      <c r="C70" s="58"/>
      <c r="D70" s="59" t="s">
        <v>1823</v>
      </c>
      <c r="E70" s="58" t="s">
        <v>1535</v>
      </c>
      <c r="F70" s="58" t="s">
        <v>1536</v>
      </c>
      <c r="G70" s="58" t="s">
        <v>1537</v>
      </c>
      <c r="H70" s="58" t="s">
        <v>857</v>
      </c>
      <c r="I70" s="58"/>
      <c r="J70" s="58" t="s">
        <v>864</v>
      </c>
      <c r="K70" s="58">
        <v>58</v>
      </c>
      <c r="L70" s="58">
        <v>710000000</v>
      </c>
      <c r="M70" s="58" t="s">
        <v>1533</v>
      </c>
      <c r="N70" s="58" t="s">
        <v>1777</v>
      </c>
      <c r="O70" s="58" t="s">
        <v>359</v>
      </c>
      <c r="P70" s="58">
        <v>552210000</v>
      </c>
      <c r="Q70" s="58" t="s">
        <v>1547</v>
      </c>
      <c r="R70" s="58" t="s">
        <v>686</v>
      </c>
      <c r="S70" s="58" t="s">
        <v>1560</v>
      </c>
      <c r="T70" s="58"/>
      <c r="U70" s="58"/>
      <c r="V70" s="58">
        <v>0</v>
      </c>
      <c r="W70" s="58">
        <v>0</v>
      </c>
      <c r="X70" s="58">
        <v>100</v>
      </c>
      <c r="Y70" s="58" t="s">
        <v>970</v>
      </c>
      <c r="Z70" s="58" t="s">
        <v>888</v>
      </c>
      <c r="AA70" s="60">
        <v>17</v>
      </c>
      <c r="AB70" s="60">
        <v>325.28</v>
      </c>
      <c r="AC70" s="60">
        <f t="shared" si="0"/>
        <v>5529.759999999999</v>
      </c>
      <c r="AD70" s="60">
        <f t="shared" si="1"/>
        <v>6193.3312</v>
      </c>
      <c r="AE70" s="60">
        <v>17</v>
      </c>
      <c r="AF70" s="60">
        <v>325.28</v>
      </c>
      <c r="AG70" s="60">
        <f t="shared" si="2"/>
        <v>5529.759999999999</v>
      </c>
      <c r="AH70" s="60">
        <f t="shared" si="3"/>
        <v>6193.3312</v>
      </c>
      <c r="AI70" s="60">
        <v>17</v>
      </c>
      <c r="AJ70" s="60">
        <v>325.28</v>
      </c>
      <c r="AK70" s="60">
        <f t="shared" si="4"/>
        <v>5529.759999999999</v>
      </c>
      <c r="AL70" s="60">
        <f t="shared" si="15"/>
        <v>6193.3312</v>
      </c>
      <c r="AM70" s="60">
        <v>17</v>
      </c>
      <c r="AN70" s="60">
        <v>325.28</v>
      </c>
      <c r="AO70" s="60">
        <f t="shared" si="6"/>
        <v>5529.759999999999</v>
      </c>
      <c r="AP70" s="60">
        <f t="shared" si="16"/>
        <v>6193.3312</v>
      </c>
      <c r="AQ70" s="60"/>
      <c r="AR70" s="60"/>
      <c r="AS70" s="60">
        <f t="shared" si="8"/>
        <v>0</v>
      </c>
      <c r="AT70" s="60">
        <f t="shared" si="17"/>
        <v>0</v>
      </c>
      <c r="AU70" s="60"/>
      <c r="AV70" s="60"/>
      <c r="AW70" s="60">
        <f t="shared" si="10"/>
        <v>0</v>
      </c>
      <c r="AX70" s="60">
        <f t="shared" si="18"/>
        <v>0</v>
      </c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>
        <f t="shared" si="19"/>
        <v>68</v>
      </c>
      <c r="EN70" s="60">
        <f t="shared" si="20"/>
        <v>22119.039999999997</v>
      </c>
      <c r="EO70" s="60">
        <f t="shared" si="21"/>
        <v>24773.3248</v>
      </c>
      <c r="EP70" s="61" t="s">
        <v>1534</v>
      </c>
      <c r="EQ70" s="58"/>
      <c r="ER70" s="61"/>
      <c r="ES70" s="58" t="s">
        <v>1344</v>
      </c>
      <c r="ET70" s="58" t="s">
        <v>1567</v>
      </c>
      <c r="EU70" s="58" t="s">
        <v>1567</v>
      </c>
      <c r="EV70" s="58"/>
      <c r="EW70" s="58"/>
      <c r="EX70" s="58"/>
      <c r="EY70" s="58"/>
      <c r="EZ70" s="58"/>
      <c r="FA70" s="58"/>
    </row>
    <row r="71" spans="1:157" ht="19.5" customHeight="1">
      <c r="A71" s="58"/>
      <c r="B71" s="58" t="s">
        <v>1776</v>
      </c>
      <c r="C71" s="58"/>
      <c r="D71" s="59" t="s">
        <v>1824</v>
      </c>
      <c r="E71" s="58" t="s">
        <v>1535</v>
      </c>
      <c r="F71" s="58" t="s">
        <v>1536</v>
      </c>
      <c r="G71" s="58" t="s">
        <v>1537</v>
      </c>
      <c r="H71" s="58" t="s">
        <v>857</v>
      </c>
      <c r="I71" s="58"/>
      <c r="J71" s="58" t="s">
        <v>864</v>
      </c>
      <c r="K71" s="58">
        <v>58</v>
      </c>
      <c r="L71" s="58">
        <v>710000000</v>
      </c>
      <c r="M71" s="58" t="s">
        <v>1533</v>
      </c>
      <c r="N71" s="58" t="s">
        <v>1777</v>
      </c>
      <c r="O71" s="58" t="s">
        <v>359</v>
      </c>
      <c r="P71" s="58">
        <v>551010000</v>
      </c>
      <c r="Q71" s="58" t="s">
        <v>1548</v>
      </c>
      <c r="R71" s="58" t="s">
        <v>686</v>
      </c>
      <c r="S71" s="58" t="s">
        <v>1560</v>
      </c>
      <c r="T71" s="58"/>
      <c r="U71" s="58"/>
      <c r="V71" s="58">
        <v>0</v>
      </c>
      <c r="W71" s="58">
        <v>0</v>
      </c>
      <c r="X71" s="58">
        <v>100</v>
      </c>
      <c r="Y71" s="58" t="s">
        <v>970</v>
      </c>
      <c r="Z71" s="58" t="s">
        <v>888</v>
      </c>
      <c r="AA71" s="60">
        <v>6</v>
      </c>
      <c r="AB71" s="60">
        <v>325.28</v>
      </c>
      <c r="AC71" s="60">
        <f t="shared" si="0"/>
        <v>1951.6799999999998</v>
      </c>
      <c r="AD71" s="60">
        <f t="shared" si="1"/>
        <v>2185.8816</v>
      </c>
      <c r="AE71" s="60">
        <v>6</v>
      </c>
      <c r="AF71" s="60">
        <v>325.28</v>
      </c>
      <c r="AG71" s="60">
        <f t="shared" si="2"/>
        <v>1951.6799999999998</v>
      </c>
      <c r="AH71" s="60">
        <f t="shared" si="3"/>
        <v>2185.8816</v>
      </c>
      <c r="AI71" s="60">
        <v>6</v>
      </c>
      <c r="AJ71" s="60">
        <v>325.28</v>
      </c>
      <c r="AK71" s="60">
        <f t="shared" si="4"/>
        <v>1951.6799999999998</v>
      </c>
      <c r="AL71" s="60">
        <f t="shared" si="15"/>
        <v>2185.8816</v>
      </c>
      <c r="AM71" s="60">
        <v>6</v>
      </c>
      <c r="AN71" s="60">
        <v>325.28</v>
      </c>
      <c r="AO71" s="60">
        <f t="shared" si="6"/>
        <v>1951.6799999999998</v>
      </c>
      <c r="AP71" s="60">
        <f t="shared" si="16"/>
        <v>2185.8816</v>
      </c>
      <c r="AQ71" s="60"/>
      <c r="AR71" s="60"/>
      <c r="AS71" s="60">
        <f t="shared" si="8"/>
        <v>0</v>
      </c>
      <c r="AT71" s="60">
        <f t="shared" si="17"/>
        <v>0</v>
      </c>
      <c r="AU71" s="60"/>
      <c r="AV71" s="60"/>
      <c r="AW71" s="60">
        <f t="shared" si="10"/>
        <v>0</v>
      </c>
      <c r="AX71" s="60">
        <f t="shared" si="18"/>
        <v>0</v>
      </c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>
        <f t="shared" si="19"/>
        <v>24</v>
      </c>
      <c r="EN71" s="60">
        <f t="shared" si="20"/>
        <v>7806.719999999999</v>
      </c>
      <c r="EO71" s="60">
        <f t="shared" si="21"/>
        <v>8743.5264</v>
      </c>
      <c r="EP71" s="61" t="s">
        <v>1534</v>
      </c>
      <c r="EQ71" s="58"/>
      <c r="ER71" s="61"/>
      <c r="ES71" s="58" t="s">
        <v>1344</v>
      </c>
      <c r="ET71" s="58" t="s">
        <v>1567</v>
      </c>
      <c r="EU71" s="58" t="s">
        <v>1567</v>
      </c>
      <c r="EV71" s="58"/>
      <c r="EW71" s="58"/>
      <c r="EX71" s="58"/>
      <c r="EY71" s="58"/>
      <c r="EZ71" s="58"/>
      <c r="FA71" s="58"/>
    </row>
    <row r="72" spans="1:157" ht="19.5" customHeight="1">
      <c r="A72" s="58"/>
      <c r="B72" s="58" t="s">
        <v>1776</v>
      </c>
      <c r="C72" s="58"/>
      <c r="D72" s="59" t="s">
        <v>1825</v>
      </c>
      <c r="E72" s="58" t="s">
        <v>1535</v>
      </c>
      <c r="F72" s="58" t="s">
        <v>1536</v>
      </c>
      <c r="G72" s="58" t="s">
        <v>1537</v>
      </c>
      <c r="H72" s="58" t="s">
        <v>857</v>
      </c>
      <c r="I72" s="58"/>
      <c r="J72" s="58" t="s">
        <v>864</v>
      </c>
      <c r="K72" s="58">
        <v>58</v>
      </c>
      <c r="L72" s="58">
        <v>710000000</v>
      </c>
      <c r="M72" s="58" t="s">
        <v>1533</v>
      </c>
      <c r="N72" s="58" t="s">
        <v>1777</v>
      </c>
      <c r="O72" s="58" t="s">
        <v>359</v>
      </c>
      <c r="P72" s="58">
        <v>351610000</v>
      </c>
      <c r="Q72" s="58" t="s">
        <v>1545</v>
      </c>
      <c r="R72" s="58" t="s">
        <v>686</v>
      </c>
      <c r="S72" s="58" t="s">
        <v>1560</v>
      </c>
      <c r="T72" s="58"/>
      <c r="U72" s="58"/>
      <c r="V72" s="58">
        <v>0</v>
      </c>
      <c r="W72" s="58">
        <v>0</v>
      </c>
      <c r="X72" s="58">
        <v>100</v>
      </c>
      <c r="Y72" s="58" t="s">
        <v>970</v>
      </c>
      <c r="Z72" s="58" t="s">
        <v>888</v>
      </c>
      <c r="AA72" s="60">
        <v>24</v>
      </c>
      <c r="AB72" s="60">
        <v>325.28</v>
      </c>
      <c r="AC72" s="60">
        <f t="shared" si="0"/>
        <v>7806.719999999999</v>
      </c>
      <c r="AD72" s="60">
        <f t="shared" si="1"/>
        <v>8743.5264</v>
      </c>
      <c r="AE72" s="60">
        <v>24</v>
      </c>
      <c r="AF72" s="60">
        <v>325.28</v>
      </c>
      <c r="AG72" s="60">
        <f t="shared" si="2"/>
        <v>7806.719999999999</v>
      </c>
      <c r="AH72" s="60">
        <f t="shared" si="3"/>
        <v>8743.5264</v>
      </c>
      <c r="AI72" s="60">
        <v>24</v>
      </c>
      <c r="AJ72" s="60">
        <v>325.28</v>
      </c>
      <c r="AK72" s="60">
        <f t="shared" si="4"/>
        <v>7806.719999999999</v>
      </c>
      <c r="AL72" s="60">
        <f t="shared" si="15"/>
        <v>8743.5264</v>
      </c>
      <c r="AM72" s="60">
        <v>24</v>
      </c>
      <c r="AN72" s="60">
        <v>325.28</v>
      </c>
      <c r="AO72" s="60">
        <f t="shared" si="6"/>
        <v>7806.719999999999</v>
      </c>
      <c r="AP72" s="60">
        <f t="shared" si="16"/>
        <v>8743.5264</v>
      </c>
      <c r="AQ72" s="60"/>
      <c r="AR72" s="60"/>
      <c r="AS72" s="60">
        <f t="shared" si="8"/>
        <v>0</v>
      </c>
      <c r="AT72" s="60">
        <f t="shared" si="17"/>
        <v>0</v>
      </c>
      <c r="AU72" s="60"/>
      <c r="AV72" s="60"/>
      <c r="AW72" s="60">
        <f t="shared" si="10"/>
        <v>0</v>
      </c>
      <c r="AX72" s="60">
        <f t="shared" si="18"/>
        <v>0</v>
      </c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>
        <f t="shared" si="19"/>
        <v>96</v>
      </c>
      <c r="EN72" s="60">
        <f t="shared" si="20"/>
        <v>31226.879999999997</v>
      </c>
      <c r="EO72" s="60">
        <f t="shared" si="21"/>
        <v>34974.1056</v>
      </c>
      <c r="EP72" s="61" t="s">
        <v>1534</v>
      </c>
      <c r="EQ72" s="58"/>
      <c r="ER72" s="61"/>
      <c r="ES72" s="58" t="s">
        <v>1344</v>
      </c>
      <c r="ET72" s="58" t="s">
        <v>1567</v>
      </c>
      <c r="EU72" s="58" t="s">
        <v>1567</v>
      </c>
      <c r="EV72" s="58"/>
      <c r="EW72" s="58"/>
      <c r="EX72" s="58"/>
      <c r="EY72" s="58"/>
      <c r="EZ72" s="58"/>
      <c r="FA72" s="58"/>
    </row>
    <row r="73" spans="1:157" ht="19.5" customHeight="1">
      <c r="A73" s="58"/>
      <c r="B73" s="58" t="s">
        <v>1776</v>
      </c>
      <c r="C73" s="58"/>
      <c r="D73" s="59" t="s">
        <v>1826</v>
      </c>
      <c r="E73" s="58" t="s">
        <v>1535</v>
      </c>
      <c r="F73" s="58" t="s">
        <v>1536</v>
      </c>
      <c r="G73" s="58" t="s">
        <v>1537</v>
      </c>
      <c r="H73" s="58" t="s">
        <v>857</v>
      </c>
      <c r="I73" s="58"/>
      <c r="J73" s="58" t="s">
        <v>864</v>
      </c>
      <c r="K73" s="58">
        <v>58</v>
      </c>
      <c r="L73" s="58">
        <v>710000000</v>
      </c>
      <c r="M73" s="58" t="s">
        <v>1533</v>
      </c>
      <c r="N73" s="58" t="s">
        <v>1777</v>
      </c>
      <c r="O73" s="58" t="s">
        <v>359</v>
      </c>
      <c r="P73" s="58">
        <v>354400000</v>
      </c>
      <c r="Q73" s="58" t="s">
        <v>1546</v>
      </c>
      <c r="R73" s="58" t="s">
        <v>686</v>
      </c>
      <c r="S73" s="58" t="s">
        <v>1560</v>
      </c>
      <c r="T73" s="58"/>
      <c r="U73" s="58"/>
      <c r="V73" s="58">
        <v>0</v>
      </c>
      <c r="W73" s="58">
        <v>0</v>
      </c>
      <c r="X73" s="58">
        <v>100</v>
      </c>
      <c r="Y73" s="58" t="s">
        <v>970</v>
      </c>
      <c r="Z73" s="58" t="s">
        <v>888</v>
      </c>
      <c r="AA73" s="60">
        <v>82</v>
      </c>
      <c r="AB73" s="60">
        <v>325.28</v>
      </c>
      <c r="AC73" s="60">
        <f t="shared" si="0"/>
        <v>26672.96</v>
      </c>
      <c r="AD73" s="60">
        <f t="shared" si="1"/>
        <v>29873.715200000002</v>
      </c>
      <c r="AE73" s="60">
        <v>82</v>
      </c>
      <c r="AF73" s="60">
        <v>325.28</v>
      </c>
      <c r="AG73" s="60">
        <f t="shared" si="2"/>
        <v>26672.96</v>
      </c>
      <c r="AH73" s="60">
        <f t="shared" si="3"/>
        <v>29873.715200000002</v>
      </c>
      <c r="AI73" s="60">
        <v>82</v>
      </c>
      <c r="AJ73" s="60">
        <v>325.28</v>
      </c>
      <c r="AK73" s="60">
        <f t="shared" si="4"/>
        <v>26672.96</v>
      </c>
      <c r="AL73" s="60">
        <f t="shared" si="15"/>
        <v>29873.715200000002</v>
      </c>
      <c r="AM73" s="60">
        <v>82</v>
      </c>
      <c r="AN73" s="60">
        <v>325.28</v>
      </c>
      <c r="AO73" s="60">
        <f t="shared" si="6"/>
        <v>26672.96</v>
      </c>
      <c r="AP73" s="60">
        <f t="shared" si="16"/>
        <v>29873.715200000002</v>
      </c>
      <c r="AQ73" s="60"/>
      <c r="AR73" s="60"/>
      <c r="AS73" s="60">
        <f t="shared" si="8"/>
        <v>0</v>
      </c>
      <c r="AT73" s="60">
        <f t="shared" si="17"/>
        <v>0</v>
      </c>
      <c r="AU73" s="60"/>
      <c r="AV73" s="60"/>
      <c r="AW73" s="60">
        <f t="shared" si="10"/>
        <v>0</v>
      </c>
      <c r="AX73" s="60">
        <f t="shared" si="18"/>
        <v>0</v>
      </c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>
        <f t="shared" si="19"/>
        <v>328</v>
      </c>
      <c r="EN73" s="60">
        <f t="shared" si="20"/>
        <v>106691.84</v>
      </c>
      <c r="EO73" s="60">
        <f t="shared" si="21"/>
        <v>119494.86080000001</v>
      </c>
      <c r="EP73" s="61" t="s">
        <v>1534</v>
      </c>
      <c r="EQ73" s="58"/>
      <c r="ER73" s="61"/>
      <c r="ES73" s="58" t="s">
        <v>1344</v>
      </c>
      <c r="ET73" s="58" t="s">
        <v>1567</v>
      </c>
      <c r="EU73" s="58" t="s">
        <v>1567</v>
      </c>
      <c r="EV73" s="58"/>
      <c r="EW73" s="58"/>
      <c r="EX73" s="58"/>
      <c r="EY73" s="58"/>
      <c r="EZ73" s="58"/>
      <c r="FA73" s="58"/>
    </row>
    <row r="74" spans="1:157" ht="19.5" customHeight="1">
      <c r="A74" s="58"/>
      <c r="B74" s="58" t="s">
        <v>1776</v>
      </c>
      <c r="C74" s="58"/>
      <c r="D74" s="59" t="s">
        <v>1827</v>
      </c>
      <c r="E74" s="58" t="s">
        <v>1535</v>
      </c>
      <c r="F74" s="58" t="s">
        <v>1536</v>
      </c>
      <c r="G74" s="58" t="s">
        <v>1537</v>
      </c>
      <c r="H74" s="58" t="s">
        <v>857</v>
      </c>
      <c r="I74" s="58"/>
      <c r="J74" s="58" t="s">
        <v>864</v>
      </c>
      <c r="K74" s="58">
        <v>58</v>
      </c>
      <c r="L74" s="58">
        <v>710000000</v>
      </c>
      <c r="M74" s="58" t="s">
        <v>1533</v>
      </c>
      <c r="N74" s="58" t="s">
        <v>1777</v>
      </c>
      <c r="O74" s="58" t="s">
        <v>359</v>
      </c>
      <c r="P74" s="58">
        <v>351010000</v>
      </c>
      <c r="Q74" s="58" t="s">
        <v>1544</v>
      </c>
      <c r="R74" s="58" t="s">
        <v>686</v>
      </c>
      <c r="S74" s="58" t="s">
        <v>1560</v>
      </c>
      <c r="T74" s="58"/>
      <c r="U74" s="58"/>
      <c r="V74" s="58">
        <v>0</v>
      </c>
      <c r="W74" s="58">
        <v>0</v>
      </c>
      <c r="X74" s="58">
        <v>100</v>
      </c>
      <c r="Y74" s="58" t="s">
        <v>970</v>
      </c>
      <c r="Z74" s="58" t="s">
        <v>888</v>
      </c>
      <c r="AA74" s="60">
        <v>10</v>
      </c>
      <c r="AB74" s="60">
        <v>325.28</v>
      </c>
      <c r="AC74" s="60">
        <f t="shared" si="0"/>
        <v>3252.7999999999997</v>
      </c>
      <c r="AD74" s="60">
        <f t="shared" si="1"/>
        <v>3643.136</v>
      </c>
      <c r="AE74" s="60">
        <v>10</v>
      </c>
      <c r="AF74" s="60">
        <v>325.28</v>
      </c>
      <c r="AG74" s="60">
        <f t="shared" si="2"/>
        <v>3252.7999999999997</v>
      </c>
      <c r="AH74" s="60">
        <f t="shared" si="3"/>
        <v>3643.136</v>
      </c>
      <c r="AI74" s="60">
        <v>10</v>
      </c>
      <c r="AJ74" s="60">
        <v>325.28</v>
      </c>
      <c r="AK74" s="60">
        <f t="shared" si="4"/>
        <v>3252.7999999999997</v>
      </c>
      <c r="AL74" s="60">
        <f t="shared" si="15"/>
        <v>3643.136</v>
      </c>
      <c r="AM74" s="60">
        <v>10</v>
      </c>
      <c r="AN74" s="60">
        <v>325.28</v>
      </c>
      <c r="AO74" s="60">
        <f t="shared" si="6"/>
        <v>3252.7999999999997</v>
      </c>
      <c r="AP74" s="60">
        <f t="shared" si="16"/>
        <v>3643.136</v>
      </c>
      <c r="AQ74" s="60"/>
      <c r="AR74" s="60"/>
      <c r="AS74" s="60">
        <f t="shared" si="8"/>
        <v>0</v>
      </c>
      <c r="AT74" s="60">
        <f t="shared" si="17"/>
        <v>0</v>
      </c>
      <c r="AU74" s="60"/>
      <c r="AV74" s="60"/>
      <c r="AW74" s="60">
        <f t="shared" si="10"/>
        <v>0</v>
      </c>
      <c r="AX74" s="60">
        <f t="shared" si="18"/>
        <v>0</v>
      </c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>
        <f t="shared" si="19"/>
        <v>40</v>
      </c>
      <c r="EN74" s="60">
        <f t="shared" si="20"/>
        <v>13011.199999999999</v>
      </c>
      <c r="EO74" s="60">
        <f t="shared" si="21"/>
        <v>14572.544</v>
      </c>
      <c r="EP74" s="61" t="s">
        <v>1534</v>
      </c>
      <c r="EQ74" s="58"/>
      <c r="ER74" s="61"/>
      <c r="ES74" s="58" t="s">
        <v>1344</v>
      </c>
      <c r="ET74" s="58" t="s">
        <v>1567</v>
      </c>
      <c r="EU74" s="58" t="s">
        <v>1567</v>
      </c>
      <c r="EV74" s="58"/>
      <c r="EW74" s="58"/>
      <c r="EX74" s="58"/>
      <c r="EY74" s="58"/>
      <c r="EZ74" s="58"/>
      <c r="FA74" s="58"/>
    </row>
    <row r="75" spans="1:157" ht="19.5" customHeight="1">
      <c r="A75" s="58"/>
      <c r="B75" s="58" t="s">
        <v>1776</v>
      </c>
      <c r="C75" s="58"/>
      <c r="D75" s="59" t="s">
        <v>1828</v>
      </c>
      <c r="E75" s="58" t="s">
        <v>1535</v>
      </c>
      <c r="F75" s="58" t="s">
        <v>1536</v>
      </c>
      <c r="G75" s="58" t="s">
        <v>1537</v>
      </c>
      <c r="H75" s="58" t="s">
        <v>857</v>
      </c>
      <c r="I75" s="58"/>
      <c r="J75" s="58" t="s">
        <v>864</v>
      </c>
      <c r="K75" s="58">
        <v>58</v>
      </c>
      <c r="L75" s="58">
        <v>710000000</v>
      </c>
      <c r="M75" s="58" t="s">
        <v>1533</v>
      </c>
      <c r="N75" s="58" t="s">
        <v>1777</v>
      </c>
      <c r="O75" s="58" t="s">
        <v>359</v>
      </c>
      <c r="P75" s="58" t="s">
        <v>1586</v>
      </c>
      <c r="Q75" s="58" t="s">
        <v>1555</v>
      </c>
      <c r="R75" s="58" t="s">
        <v>686</v>
      </c>
      <c r="S75" s="58" t="s">
        <v>1560</v>
      </c>
      <c r="T75" s="58"/>
      <c r="U75" s="58"/>
      <c r="V75" s="58">
        <v>0</v>
      </c>
      <c r="W75" s="58">
        <v>0</v>
      </c>
      <c r="X75" s="58">
        <v>100</v>
      </c>
      <c r="Y75" s="58" t="s">
        <v>970</v>
      </c>
      <c r="Z75" s="58" t="s">
        <v>888</v>
      </c>
      <c r="AA75" s="60">
        <v>11</v>
      </c>
      <c r="AB75" s="60">
        <v>325.28</v>
      </c>
      <c r="AC75" s="60">
        <f t="shared" si="0"/>
        <v>3578.08</v>
      </c>
      <c r="AD75" s="60">
        <f t="shared" si="1"/>
        <v>4007.4496000000004</v>
      </c>
      <c r="AE75" s="60">
        <v>11</v>
      </c>
      <c r="AF75" s="60">
        <v>325.28</v>
      </c>
      <c r="AG75" s="60">
        <f t="shared" si="2"/>
        <v>3578.08</v>
      </c>
      <c r="AH75" s="60">
        <f t="shared" si="3"/>
        <v>4007.4496000000004</v>
      </c>
      <c r="AI75" s="60">
        <v>11</v>
      </c>
      <c r="AJ75" s="60">
        <v>325.28</v>
      </c>
      <c r="AK75" s="60">
        <f t="shared" si="4"/>
        <v>3578.08</v>
      </c>
      <c r="AL75" s="60">
        <f t="shared" si="15"/>
        <v>4007.4496000000004</v>
      </c>
      <c r="AM75" s="60">
        <v>11</v>
      </c>
      <c r="AN75" s="60">
        <v>325.28</v>
      </c>
      <c r="AO75" s="60">
        <f t="shared" si="6"/>
        <v>3578.08</v>
      </c>
      <c r="AP75" s="60">
        <f t="shared" si="16"/>
        <v>4007.4496000000004</v>
      </c>
      <c r="AQ75" s="60"/>
      <c r="AR75" s="60"/>
      <c r="AS75" s="60">
        <f t="shared" si="8"/>
        <v>0</v>
      </c>
      <c r="AT75" s="60">
        <f t="shared" si="17"/>
        <v>0</v>
      </c>
      <c r="AU75" s="60"/>
      <c r="AV75" s="60"/>
      <c r="AW75" s="60">
        <f t="shared" si="10"/>
        <v>0</v>
      </c>
      <c r="AX75" s="60">
        <f t="shared" si="18"/>
        <v>0</v>
      </c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>
        <f t="shared" si="19"/>
        <v>44</v>
      </c>
      <c r="EN75" s="60">
        <f t="shared" si="20"/>
        <v>14312.32</v>
      </c>
      <c r="EO75" s="60">
        <f t="shared" si="21"/>
        <v>16029.798400000001</v>
      </c>
      <c r="EP75" s="61" t="s">
        <v>1534</v>
      </c>
      <c r="EQ75" s="58"/>
      <c r="ER75" s="61"/>
      <c r="ES75" s="58" t="s">
        <v>1344</v>
      </c>
      <c r="ET75" s="58" t="s">
        <v>1567</v>
      </c>
      <c r="EU75" s="58" t="s">
        <v>1567</v>
      </c>
      <c r="EV75" s="58"/>
      <c r="EW75" s="58"/>
      <c r="EX75" s="58"/>
      <c r="EY75" s="58"/>
      <c r="EZ75" s="58"/>
      <c r="FA75" s="58"/>
    </row>
    <row r="76" spans="1:157" ht="19.5" customHeight="1">
      <c r="A76" s="58"/>
      <c r="B76" s="58" t="s">
        <v>1776</v>
      </c>
      <c r="C76" s="58"/>
      <c r="D76" s="59" t="s">
        <v>1829</v>
      </c>
      <c r="E76" s="58" t="s">
        <v>1535</v>
      </c>
      <c r="F76" s="58" t="s">
        <v>1536</v>
      </c>
      <c r="G76" s="58" t="s">
        <v>1537</v>
      </c>
      <c r="H76" s="58" t="s">
        <v>857</v>
      </c>
      <c r="I76" s="58"/>
      <c r="J76" s="58" t="s">
        <v>864</v>
      </c>
      <c r="K76" s="58">
        <v>58</v>
      </c>
      <c r="L76" s="58">
        <v>710000000</v>
      </c>
      <c r="M76" s="58" t="s">
        <v>1533</v>
      </c>
      <c r="N76" s="58" t="s">
        <v>1777</v>
      </c>
      <c r="O76" s="58" t="s">
        <v>359</v>
      </c>
      <c r="P76" s="58">
        <v>111010000</v>
      </c>
      <c r="Q76" s="58" t="s">
        <v>1543</v>
      </c>
      <c r="R76" s="58" t="s">
        <v>686</v>
      </c>
      <c r="S76" s="58" t="s">
        <v>1560</v>
      </c>
      <c r="T76" s="58"/>
      <c r="U76" s="58"/>
      <c r="V76" s="58">
        <v>0</v>
      </c>
      <c r="W76" s="58">
        <v>0</v>
      </c>
      <c r="X76" s="58">
        <v>100</v>
      </c>
      <c r="Y76" s="58" t="s">
        <v>970</v>
      </c>
      <c r="Z76" s="58" t="s">
        <v>888</v>
      </c>
      <c r="AA76" s="60">
        <v>23</v>
      </c>
      <c r="AB76" s="60">
        <v>325.28</v>
      </c>
      <c r="AC76" s="60">
        <f t="shared" si="0"/>
        <v>7481.44</v>
      </c>
      <c r="AD76" s="60">
        <f t="shared" si="1"/>
        <v>8379.212800000001</v>
      </c>
      <c r="AE76" s="60">
        <v>23</v>
      </c>
      <c r="AF76" s="60">
        <v>325.28</v>
      </c>
      <c r="AG76" s="60">
        <f t="shared" si="2"/>
        <v>7481.44</v>
      </c>
      <c r="AH76" s="60">
        <f t="shared" si="3"/>
        <v>8379.212800000001</v>
      </c>
      <c r="AI76" s="60">
        <v>23</v>
      </c>
      <c r="AJ76" s="60">
        <v>325.28</v>
      </c>
      <c r="AK76" s="60">
        <f t="shared" si="4"/>
        <v>7481.44</v>
      </c>
      <c r="AL76" s="60">
        <f t="shared" si="15"/>
        <v>8379.212800000001</v>
      </c>
      <c r="AM76" s="60">
        <v>23</v>
      </c>
      <c r="AN76" s="60">
        <v>325.28</v>
      </c>
      <c r="AO76" s="60">
        <f t="shared" si="6"/>
        <v>7481.44</v>
      </c>
      <c r="AP76" s="60">
        <f t="shared" si="16"/>
        <v>8379.212800000001</v>
      </c>
      <c r="AQ76" s="60"/>
      <c r="AR76" s="60"/>
      <c r="AS76" s="60">
        <f t="shared" si="8"/>
        <v>0</v>
      </c>
      <c r="AT76" s="60">
        <f t="shared" si="17"/>
        <v>0</v>
      </c>
      <c r="AU76" s="60"/>
      <c r="AV76" s="60"/>
      <c r="AW76" s="60">
        <f t="shared" si="10"/>
        <v>0</v>
      </c>
      <c r="AX76" s="60">
        <f t="shared" si="18"/>
        <v>0</v>
      </c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>
        <f t="shared" si="19"/>
        <v>92</v>
      </c>
      <c r="EN76" s="60">
        <f t="shared" si="20"/>
        <v>29925.76</v>
      </c>
      <c r="EO76" s="60">
        <f t="shared" si="21"/>
        <v>33516.851200000005</v>
      </c>
      <c r="EP76" s="61" t="s">
        <v>1534</v>
      </c>
      <c r="EQ76" s="58"/>
      <c r="ER76" s="61"/>
      <c r="ES76" s="58" t="s">
        <v>1344</v>
      </c>
      <c r="ET76" s="58" t="s">
        <v>1567</v>
      </c>
      <c r="EU76" s="58" t="s">
        <v>1567</v>
      </c>
      <c r="EV76" s="58"/>
      <c r="EW76" s="58"/>
      <c r="EX76" s="58"/>
      <c r="EY76" s="58"/>
      <c r="EZ76" s="58"/>
      <c r="FA76" s="58"/>
    </row>
    <row r="77" spans="1:157" ht="19.5" customHeight="1">
      <c r="A77" s="58"/>
      <c r="B77" s="58" t="s">
        <v>1776</v>
      </c>
      <c r="C77" s="58"/>
      <c r="D77" s="59" t="s">
        <v>1830</v>
      </c>
      <c r="E77" s="58" t="s">
        <v>1535</v>
      </c>
      <c r="F77" s="58" t="s">
        <v>1536</v>
      </c>
      <c r="G77" s="58" t="s">
        <v>1537</v>
      </c>
      <c r="H77" s="58" t="s">
        <v>857</v>
      </c>
      <c r="I77" s="58"/>
      <c r="J77" s="58" t="s">
        <v>864</v>
      </c>
      <c r="K77" s="58">
        <v>58</v>
      </c>
      <c r="L77" s="58">
        <v>710000000</v>
      </c>
      <c r="M77" s="58" t="s">
        <v>1533</v>
      </c>
      <c r="N77" s="58" t="s">
        <v>1777</v>
      </c>
      <c r="O77" s="58" t="s">
        <v>359</v>
      </c>
      <c r="P77" s="58" t="s">
        <v>1584</v>
      </c>
      <c r="Q77" s="58" t="s">
        <v>1542</v>
      </c>
      <c r="R77" s="58" t="s">
        <v>686</v>
      </c>
      <c r="S77" s="58" t="s">
        <v>1560</v>
      </c>
      <c r="T77" s="58"/>
      <c r="U77" s="58"/>
      <c r="V77" s="58">
        <v>0</v>
      </c>
      <c r="W77" s="58">
        <v>0</v>
      </c>
      <c r="X77" s="58">
        <v>100</v>
      </c>
      <c r="Y77" s="58" t="s">
        <v>970</v>
      </c>
      <c r="Z77" s="58" t="s">
        <v>888</v>
      </c>
      <c r="AA77" s="60">
        <v>11</v>
      </c>
      <c r="AB77" s="60">
        <v>325.28</v>
      </c>
      <c r="AC77" s="60">
        <f t="shared" si="0"/>
        <v>3578.08</v>
      </c>
      <c r="AD77" s="60">
        <f t="shared" si="1"/>
        <v>4007.4496000000004</v>
      </c>
      <c r="AE77" s="60">
        <v>11</v>
      </c>
      <c r="AF77" s="60">
        <v>325.28</v>
      </c>
      <c r="AG77" s="60">
        <f t="shared" si="2"/>
        <v>3578.08</v>
      </c>
      <c r="AH77" s="60">
        <f t="shared" si="3"/>
        <v>4007.4496000000004</v>
      </c>
      <c r="AI77" s="60">
        <v>11</v>
      </c>
      <c r="AJ77" s="60">
        <v>325.28</v>
      </c>
      <c r="AK77" s="60">
        <f t="shared" si="4"/>
        <v>3578.08</v>
      </c>
      <c r="AL77" s="60">
        <f t="shared" si="15"/>
        <v>4007.4496000000004</v>
      </c>
      <c r="AM77" s="60">
        <v>11</v>
      </c>
      <c r="AN77" s="60">
        <v>325.28</v>
      </c>
      <c r="AO77" s="60">
        <f t="shared" si="6"/>
        <v>3578.08</v>
      </c>
      <c r="AP77" s="60">
        <f t="shared" si="16"/>
        <v>4007.4496000000004</v>
      </c>
      <c r="AQ77" s="60"/>
      <c r="AR77" s="60"/>
      <c r="AS77" s="60">
        <f t="shared" si="8"/>
        <v>0</v>
      </c>
      <c r="AT77" s="60">
        <f t="shared" si="17"/>
        <v>0</v>
      </c>
      <c r="AU77" s="60"/>
      <c r="AV77" s="60"/>
      <c r="AW77" s="60">
        <f t="shared" si="10"/>
        <v>0</v>
      </c>
      <c r="AX77" s="60">
        <f t="shared" si="18"/>
        <v>0</v>
      </c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>
        <f t="shared" si="19"/>
        <v>44</v>
      </c>
      <c r="EN77" s="60">
        <f t="shared" si="20"/>
        <v>14312.32</v>
      </c>
      <c r="EO77" s="60">
        <f t="shared" si="21"/>
        <v>16029.798400000001</v>
      </c>
      <c r="EP77" s="61" t="s">
        <v>1534</v>
      </c>
      <c r="EQ77" s="58"/>
      <c r="ER77" s="61"/>
      <c r="ES77" s="58" t="s">
        <v>1344</v>
      </c>
      <c r="ET77" s="58" t="s">
        <v>1567</v>
      </c>
      <c r="EU77" s="58" t="s">
        <v>1567</v>
      </c>
      <c r="EV77" s="58"/>
      <c r="EW77" s="58"/>
      <c r="EX77" s="58"/>
      <c r="EY77" s="58"/>
      <c r="EZ77" s="58"/>
      <c r="FA77" s="58"/>
    </row>
    <row r="78" spans="1:157" ht="19.5" customHeight="1">
      <c r="A78" s="58"/>
      <c r="B78" s="58" t="s">
        <v>1776</v>
      </c>
      <c r="C78" s="58"/>
      <c r="D78" s="59" t="s">
        <v>1831</v>
      </c>
      <c r="E78" s="58" t="s">
        <v>1535</v>
      </c>
      <c r="F78" s="58" t="s">
        <v>1536</v>
      </c>
      <c r="G78" s="58" t="s">
        <v>1537</v>
      </c>
      <c r="H78" s="58" t="s">
        <v>857</v>
      </c>
      <c r="I78" s="58"/>
      <c r="J78" s="58" t="s">
        <v>864</v>
      </c>
      <c r="K78" s="58">
        <v>58</v>
      </c>
      <c r="L78" s="58">
        <v>710000000</v>
      </c>
      <c r="M78" s="58" t="s">
        <v>1533</v>
      </c>
      <c r="N78" s="58" t="s">
        <v>1777</v>
      </c>
      <c r="O78" s="58" t="s">
        <v>359</v>
      </c>
      <c r="P78" s="58">
        <v>475030100</v>
      </c>
      <c r="Q78" s="58" t="s">
        <v>1541</v>
      </c>
      <c r="R78" s="58" t="s">
        <v>686</v>
      </c>
      <c r="S78" s="58" t="s">
        <v>1560</v>
      </c>
      <c r="T78" s="58"/>
      <c r="U78" s="58"/>
      <c r="V78" s="58">
        <v>0</v>
      </c>
      <c r="W78" s="58">
        <v>0</v>
      </c>
      <c r="X78" s="58">
        <v>100</v>
      </c>
      <c r="Y78" s="58" t="s">
        <v>970</v>
      </c>
      <c r="Z78" s="58" t="s">
        <v>888</v>
      </c>
      <c r="AA78" s="60">
        <v>34</v>
      </c>
      <c r="AB78" s="60">
        <v>496.48</v>
      </c>
      <c r="AC78" s="60">
        <f t="shared" si="0"/>
        <v>16880.32</v>
      </c>
      <c r="AD78" s="60">
        <f t="shared" si="1"/>
        <v>18905.958400000003</v>
      </c>
      <c r="AE78" s="60">
        <v>34</v>
      </c>
      <c r="AF78" s="60">
        <v>496.48</v>
      </c>
      <c r="AG78" s="60">
        <f t="shared" si="2"/>
        <v>16880.32</v>
      </c>
      <c r="AH78" s="60">
        <f t="shared" si="3"/>
        <v>18905.958400000003</v>
      </c>
      <c r="AI78" s="60">
        <v>34</v>
      </c>
      <c r="AJ78" s="60">
        <v>496.48</v>
      </c>
      <c r="AK78" s="60">
        <f t="shared" si="4"/>
        <v>16880.32</v>
      </c>
      <c r="AL78" s="60">
        <f t="shared" si="15"/>
        <v>18905.958400000003</v>
      </c>
      <c r="AM78" s="60">
        <v>34</v>
      </c>
      <c r="AN78" s="60">
        <v>496.48</v>
      </c>
      <c r="AO78" s="60">
        <f t="shared" si="6"/>
        <v>16880.32</v>
      </c>
      <c r="AP78" s="60">
        <f t="shared" si="16"/>
        <v>18905.958400000003</v>
      </c>
      <c r="AQ78" s="60"/>
      <c r="AR78" s="60"/>
      <c r="AS78" s="60">
        <f t="shared" si="8"/>
        <v>0</v>
      </c>
      <c r="AT78" s="60">
        <f t="shared" si="17"/>
        <v>0</v>
      </c>
      <c r="AU78" s="60"/>
      <c r="AV78" s="60"/>
      <c r="AW78" s="60">
        <f t="shared" si="10"/>
        <v>0</v>
      </c>
      <c r="AX78" s="60">
        <f t="shared" si="18"/>
        <v>0</v>
      </c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>
        <f t="shared" si="19"/>
        <v>136</v>
      </c>
      <c r="EN78" s="60">
        <f t="shared" si="20"/>
        <v>67521.28</v>
      </c>
      <c r="EO78" s="60">
        <f t="shared" si="21"/>
        <v>75623.83360000001</v>
      </c>
      <c r="EP78" s="61" t="s">
        <v>1534</v>
      </c>
      <c r="EQ78" s="58"/>
      <c r="ER78" s="61"/>
      <c r="ES78" s="58" t="s">
        <v>1344</v>
      </c>
      <c r="ET78" s="58" t="s">
        <v>1566</v>
      </c>
      <c r="EU78" s="58" t="s">
        <v>1566</v>
      </c>
      <c r="EV78" s="58"/>
      <c r="EW78" s="58"/>
      <c r="EX78" s="58"/>
      <c r="EY78" s="58"/>
      <c r="EZ78" s="58"/>
      <c r="FA78" s="58"/>
    </row>
    <row r="79" spans="1:157" ht="19.5" customHeight="1">
      <c r="A79" s="58"/>
      <c r="B79" s="58" t="s">
        <v>1776</v>
      </c>
      <c r="C79" s="58"/>
      <c r="D79" s="59" t="s">
        <v>1832</v>
      </c>
      <c r="E79" s="58" t="s">
        <v>1535</v>
      </c>
      <c r="F79" s="58" t="s">
        <v>1536</v>
      </c>
      <c r="G79" s="58" t="s">
        <v>1537</v>
      </c>
      <c r="H79" s="58" t="s">
        <v>857</v>
      </c>
      <c r="I79" s="58"/>
      <c r="J79" s="58" t="s">
        <v>864</v>
      </c>
      <c r="K79" s="58">
        <v>58</v>
      </c>
      <c r="L79" s="58">
        <v>710000000</v>
      </c>
      <c r="M79" s="58" t="s">
        <v>1533</v>
      </c>
      <c r="N79" s="58" t="s">
        <v>1777</v>
      </c>
      <c r="O79" s="58" t="s">
        <v>359</v>
      </c>
      <c r="P79" s="58" t="s">
        <v>1585</v>
      </c>
      <c r="Q79" s="58" t="s">
        <v>1539</v>
      </c>
      <c r="R79" s="58" t="s">
        <v>686</v>
      </c>
      <c r="S79" s="58" t="s">
        <v>1560</v>
      </c>
      <c r="T79" s="58"/>
      <c r="U79" s="58"/>
      <c r="V79" s="58">
        <v>0</v>
      </c>
      <c r="W79" s="58">
        <v>0</v>
      </c>
      <c r="X79" s="58">
        <v>100</v>
      </c>
      <c r="Y79" s="58" t="s">
        <v>970</v>
      </c>
      <c r="Z79" s="58" t="s">
        <v>888</v>
      </c>
      <c r="AA79" s="60">
        <v>10</v>
      </c>
      <c r="AB79" s="60">
        <v>496.48</v>
      </c>
      <c r="AC79" s="60">
        <f t="shared" si="0"/>
        <v>4964.8</v>
      </c>
      <c r="AD79" s="60">
        <f t="shared" si="1"/>
        <v>5560.576000000001</v>
      </c>
      <c r="AE79" s="60">
        <v>10</v>
      </c>
      <c r="AF79" s="60">
        <v>496.48</v>
      </c>
      <c r="AG79" s="60">
        <f t="shared" si="2"/>
        <v>4964.8</v>
      </c>
      <c r="AH79" s="60">
        <f t="shared" si="3"/>
        <v>5560.576000000001</v>
      </c>
      <c r="AI79" s="60">
        <v>10</v>
      </c>
      <c r="AJ79" s="60">
        <v>496.48</v>
      </c>
      <c r="AK79" s="60">
        <f t="shared" si="4"/>
        <v>4964.8</v>
      </c>
      <c r="AL79" s="60">
        <f t="shared" si="15"/>
        <v>5560.576000000001</v>
      </c>
      <c r="AM79" s="60">
        <v>10</v>
      </c>
      <c r="AN79" s="60">
        <v>496.48</v>
      </c>
      <c r="AO79" s="60">
        <f t="shared" si="6"/>
        <v>4964.8</v>
      </c>
      <c r="AP79" s="60">
        <f t="shared" si="16"/>
        <v>5560.576000000001</v>
      </c>
      <c r="AQ79" s="60"/>
      <c r="AR79" s="60"/>
      <c r="AS79" s="60">
        <f t="shared" si="8"/>
        <v>0</v>
      </c>
      <c r="AT79" s="60">
        <f t="shared" si="17"/>
        <v>0</v>
      </c>
      <c r="AU79" s="60"/>
      <c r="AV79" s="60"/>
      <c r="AW79" s="60">
        <f t="shared" si="10"/>
        <v>0</v>
      </c>
      <c r="AX79" s="60">
        <f t="shared" si="18"/>
        <v>0</v>
      </c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>
        <f t="shared" si="19"/>
        <v>40</v>
      </c>
      <c r="EN79" s="60">
        <f t="shared" si="20"/>
        <v>19859.2</v>
      </c>
      <c r="EO79" s="60">
        <f t="shared" si="21"/>
        <v>22242.304000000004</v>
      </c>
      <c r="EP79" s="61" t="s">
        <v>1534</v>
      </c>
      <c r="EQ79" s="58"/>
      <c r="ER79" s="61"/>
      <c r="ES79" s="58" t="s">
        <v>1344</v>
      </c>
      <c r="ET79" s="58" t="s">
        <v>1566</v>
      </c>
      <c r="EU79" s="58" t="s">
        <v>1566</v>
      </c>
      <c r="EV79" s="58"/>
      <c r="EW79" s="58"/>
      <c r="EX79" s="58"/>
      <c r="EY79" s="58"/>
      <c r="EZ79" s="58"/>
      <c r="FA79" s="58"/>
    </row>
    <row r="80" spans="1:157" ht="19.5" customHeight="1">
      <c r="A80" s="58"/>
      <c r="B80" s="58" t="s">
        <v>1776</v>
      </c>
      <c r="C80" s="58"/>
      <c r="D80" s="59" t="s">
        <v>1833</v>
      </c>
      <c r="E80" s="58" t="s">
        <v>1535</v>
      </c>
      <c r="F80" s="58" t="s">
        <v>1536</v>
      </c>
      <c r="G80" s="58" t="s">
        <v>1537</v>
      </c>
      <c r="H80" s="58" t="s">
        <v>857</v>
      </c>
      <c r="I80" s="58"/>
      <c r="J80" s="58" t="s">
        <v>864</v>
      </c>
      <c r="K80" s="58">
        <v>58</v>
      </c>
      <c r="L80" s="58">
        <v>710000000</v>
      </c>
      <c r="M80" s="58" t="s">
        <v>1533</v>
      </c>
      <c r="N80" s="58" t="s">
        <v>1777</v>
      </c>
      <c r="O80" s="58" t="s">
        <v>359</v>
      </c>
      <c r="P80" s="58">
        <v>231010000</v>
      </c>
      <c r="Q80" s="58" t="s">
        <v>1538</v>
      </c>
      <c r="R80" s="58" t="s">
        <v>686</v>
      </c>
      <c r="S80" s="58" t="s">
        <v>1560</v>
      </c>
      <c r="T80" s="58"/>
      <c r="U80" s="58"/>
      <c r="V80" s="58">
        <v>0</v>
      </c>
      <c r="W80" s="58">
        <v>0</v>
      </c>
      <c r="X80" s="58">
        <v>100</v>
      </c>
      <c r="Y80" s="58" t="s">
        <v>970</v>
      </c>
      <c r="Z80" s="58" t="s">
        <v>888</v>
      </c>
      <c r="AA80" s="60">
        <v>13</v>
      </c>
      <c r="AB80" s="60">
        <v>496.48</v>
      </c>
      <c r="AC80" s="60">
        <f t="shared" si="0"/>
        <v>6454.24</v>
      </c>
      <c r="AD80" s="60">
        <f t="shared" si="1"/>
        <v>7228.7488</v>
      </c>
      <c r="AE80" s="60">
        <v>13</v>
      </c>
      <c r="AF80" s="60">
        <v>496.48</v>
      </c>
      <c r="AG80" s="60">
        <f t="shared" si="2"/>
        <v>6454.24</v>
      </c>
      <c r="AH80" s="60">
        <f t="shared" si="3"/>
        <v>7228.7488</v>
      </c>
      <c r="AI80" s="60">
        <v>13</v>
      </c>
      <c r="AJ80" s="60">
        <v>496.48</v>
      </c>
      <c r="AK80" s="60">
        <f t="shared" si="4"/>
        <v>6454.24</v>
      </c>
      <c r="AL80" s="60">
        <f t="shared" si="15"/>
        <v>7228.7488</v>
      </c>
      <c r="AM80" s="60">
        <v>13</v>
      </c>
      <c r="AN80" s="60">
        <v>496.48</v>
      </c>
      <c r="AO80" s="60">
        <f t="shared" si="6"/>
        <v>6454.24</v>
      </c>
      <c r="AP80" s="60">
        <f t="shared" si="16"/>
        <v>7228.7488</v>
      </c>
      <c r="AQ80" s="60"/>
      <c r="AR80" s="60"/>
      <c r="AS80" s="60">
        <f t="shared" si="8"/>
        <v>0</v>
      </c>
      <c r="AT80" s="60">
        <f t="shared" si="17"/>
        <v>0</v>
      </c>
      <c r="AU80" s="60"/>
      <c r="AV80" s="60"/>
      <c r="AW80" s="60">
        <f t="shared" si="10"/>
        <v>0</v>
      </c>
      <c r="AX80" s="60">
        <f t="shared" si="18"/>
        <v>0</v>
      </c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>
        <f t="shared" si="19"/>
        <v>52</v>
      </c>
      <c r="EN80" s="60">
        <f t="shared" si="20"/>
        <v>25816.96</v>
      </c>
      <c r="EO80" s="60">
        <f t="shared" si="21"/>
        <v>28914.9952</v>
      </c>
      <c r="EP80" s="61" t="s">
        <v>1534</v>
      </c>
      <c r="EQ80" s="58"/>
      <c r="ER80" s="61"/>
      <c r="ES80" s="58" t="s">
        <v>1344</v>
      </c>
      <c r="ET80" s="58" t="s">
        <v>1566</v>
      </c>
      <c r="EU80" s="58" t="s">
        <v>1566</v>
      </c>
      <c r="EV80" s="58"/>
      <c r="EW80" s="58"/>
      <c r="EX80" s="58"/>
      <c r="EY80" s="58"/>
      <c r="EZ80" s="58"/>
      <c r="FA80" s="58"/>
    </row>
    <row r="81" spans="1:157" ht="19.5" customHeight="1">
      <c r="A81" s="58"/>
      <c r="B81" s="58" t="s">
        <v>1776</v>
      </c>
      <c r="C81" s="58"/>
      <c r="D81" s="59" t="s">
        <v>1834</v>
      </c>
      <c r="E81" s="58" t="s">
        <v>1535</v>
      </c>
      <c r="F81" s="58" t="s">
        <v>1536</v>
      </c>
      <c r="G81" s="58" t="s">
        <v>1537</v>
      </c>
      <c r="H81" s="58" t="s">
        <v>857</v>
      </c>
      <c r="I81" s="58"/>
      <c r="J81" s="58" t="s">
        <v>864</v>
      </c>
      <c r="K81" s="58">
        <v>58</v>
      </c>
      <c r="L81" s="58">
        <v>710000000</v>
      </c>
      <c r="M81" s="58" t="s">
        <v>1533</v>
      </c>
      <c r="N81" s="58" t="s">
        <v>1777</v>
      </c>
      <c r="O81" s="58" t="s">
        <v>359</v>
      </c>
      <c r="P81" s="58">
        <v>154820100</v>
      </c>
      <c r="Q81" s="58" t="s">
        <v>1540</v>
      </c>
      <c r="R81" s="58" t="s">
        <v>686</v>
      </c>
      <c r="S81" s="58" t="s">
        <v>1560</v>
      </c>
      <c r="T81" s="58"/>
      <c r="U81" s="58"/>
      <c r="V81" s="58">
        <v>0</v>
      </c>
      <c r="W81" s="58">
        <v>0</v>
      </c>
      <c r="X81" s="58">
        <v>100</v>
      </c>
      <c r="Y81" s="58" t="s">
        <v>970</v>
      </c>
      <c r="Z81" s="58" t="s">
        <v>888</v>
      </c>
      <c r="AA81" s="60">
        <v>21</v>
      </c>
      <c r="AB81" s="60">
        <v>496.48</v>
      </c>
      <c r="AC81" s="60">
        <f t="shared" si="0"/>
        <v>10426.08</v>
      </c>
      <c r="AD81" s="60">
        <f t="shared" si="1"/>
        <v>11677.2096</v>
      </c>
      <c r="AE81" s="60">
        <v>21</v>
      </c>
      <c r="AF81" s="60">
        <v>496.48</v>
      </c>
      <c r="AG81" s="60">
        <f t="shared" si="2"/>
        <v>10426.08</v>
      </c>
      <c r="AH81" s="60">
        <f t="shared" si="3"/>
        <v>11677.2096</v>
      </c>
      <c r="AI81" s="60">
        <v>21</v>
      </c>
      <c r="AJ81" s="60">
        <v>496.48</v>
      </c>
      <c r="AK81" s="60">
        <f t="shared" si="4"/>
        <v>10426.08</v>
      </c>
      <c r="AL81" s="60">
        <f t="shared" si="15"/>
        <v>11677.2096</v>
      </c>
      <c r="AM81" s="60">
        <v>21</v>
      </c>
      <c r="AN81" s="60">
        <v>496.48</v>
      </c>
      <c r="AO81" s="60">
        <f t="shared" si="6"/>
        <v>10426.08</v>
      </c>
      <c r="AP81" s="60">
        <f t="shared" si="16"/>
        <v>11677.2096</v>
      </c>
      <c r="AQ81" s="60"/>
      <c r="AR81" s="60"/>
      <c r="AS81" s="60">
        <f t="shared" si="8"/>
        <v>0</v>
      </c>
      <c r="AT81" s="60">
        <f t="shared" si="17"/>
        <v>0</v>
      </c>
      <c r="AU81" s="60"/>
      <c r="AV81" s="60"/>
      <c r="AW81" s="60">
        <f t="shared" si="10"/>
        <v>0</v>
      </c>
      <c r="AX81" s="60">
        <f t="shared" si="18"/>
        <v>0</v>
      </c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>
        <f t="shared" si="19"/>
        <v>84</v>
      </c>
      <c r="EN81" s="60">
        <f t="shared" si="20"/>
        <v>41704.32</v>
      </c>
      <c r="EO81" s="60">
        <f t="shared" si="21"/>
        <v>46708.8384</v>
      </c>
      <c r="EP81" s="61" t="s">
        <v>1534</v>
      </c>
      <c r="EQ81" s="58"/>
      <c r="ER81" s="61"/>
      <c r="ES81" s="58" t="s">
        <v>1344</v>
      </c>
      <c r="ET81" s="58" t="s">
        <v>1566</v>
      </c>
      <c r="EU81" s="58" t="s">
        <v>1566</v>
      </c>
      <c r="EV81" s="58"/>
      <c r="EW81" s="58"/>
      <c r="EX81" s="58"/>
      <c r="EY81" s="58"/>
      <c r="EZ81" s="58"/>
      <c r="FA81" s="58"/>
    </row>
    <row r="82" spans="1:157" ht="19.5" customHeight="1">
      <c r="A82" s="58"/>
      <c r="B82" s="58" t="s">
        <v>1776</v>
      </c>
      <c r="C82" s="58"/>
      <c r="D82" s="59" t="s">
        <v>1835</v>
      </c>
      <c r="E82" s="58" t="s">
        <v>1535</v>
      </c>
      <c r="F82" s="58" t="s">
        <v>1536</v>
      </c>
      <c r="G82" s="58" t="s">
        <v>1537</v>
      </c>
      <c r="H82" s="58" t="s">
        <v>857</v>
      </c>
      <c r="I82" s="58"/>
      <c r="J82" s="58" t="s">
        <v>864</v>
      </c>
      <c r="K82" s="58">
        <v>58</v>
      </c>
      <c r="L82" s="58">
        <v>710000000</v>
      </c>
      <c r="M82" s="58" t="s">
        <v>1533</v>
      </c>
      <c r="N82" s="58" t="s">
        <v>1777</v>
      </c>
      <c r="O82" s="58" t="s">
        <v>359</v>
      </c>
      <c r="P82" s="58">
        <v>433257100</v>
      </c>
      <c r="Q82" s="58" t="s">
        <v>1587</v>
      </c>
      <c r="R82" s="58" t="s">
        <v>686</v>
      </c>
      <c r="S82" s="58" t="s">
        <v>1560</v>
      </c>
      <c r="T82" s="58"/>
      <c r="U82" s="58"/>
      <c r="V82" s="58">
        <v>0</v>
      </c>
      <c r="W82" s="58">
        <v>0</v>
      </c>
      <c r="X82" s="58">
        <v>100</v>
      </c>
      <c r="Y82" s="58" t="s">
        <v>970</v>
      </c>
      <c r="Z82" s="58" t="s">
        <v>888</v>
      </c>
      <c r="AA82" s="60">
        <v>14</v>
      </c>
      <c r="AB82" s="60">
        <v>496.48</v>
      </c>
      <c r="AC82" s="60">
        <f t="shared" si="0"/>
        <v>6950.72</v>
      </c>
      <c r="AD82" s="60">
        <f t="shared" si="1"/>
        <v>7784.806400000001</v>
      </c>
      <c r="AE82" s="60">
        <v>14</v>
      </c>
      <c r="AF82" s="60">
        <v>496.48</v>
      </c>
      <c r="AG82" s="60">
        <f t="shared" si="2"/>
        <v>6950.72</v>
      </c>
      <c r="AH82" s="60">
        <f t="shared" si="3"/>
        <v>7784.806400000001</v>
      </c>
      <c r="AI82" s="60">
        <v>14</v>
      </c>
      <c r="AJ82" s="60">
        <v>496.48</v>
      </c>
      <c r="AK82" s="60">
        <f t="shared" si="4"/>
        <v>6950.72</v>
      </c>
      <c r="AL82" s="60">
        <f t="shared" si="15"/>
        <v>7784.806400000001</v>
      </c>
      <c r="AM82" s="60">
        <v>14</v>
      </c>
      <c r="AN82" s="60">
        <v>496.48</v>
      </c>
      <c r="AO82" s="60">
        <f t="shared" si="6"/>
        <v>6950.72</v>
      </c>
      <c r="AP82" s="60">
        <f t="shared" si="16"/>
        <v>7784.806400000001</v>
      </c>
      <c r="AQ82" s="60"/>
      <c r="AR82" s="60"/>
      <c r="AS82" s="60">
        <f t="shared" si="8"/>
        <v>0</v>
      </c>
      <c r="AT82" s="60">
        <f t="shared" si="17"/>
        <v>0</v>
      </c>
      <c r="AU82" s="60"/>
      <c r="AV82" s="60"/>
      <c r="AW82" s="60">
        <f t="shared" si="10"/>
        <v>0</v>
      </c>
      <c r="AX82" s="60">
        <f t="shared" si="18"/>
        <v>0</v>
      </c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>
        <f t="shared" si="19"/>
        <v>56</v>
      </c>
      <c r="EN82" s="60">
        <f t="shared" si="20"/>
        <v>27802.88</v>
      </c>
      <c r="EO82" s="60">
        <f t="shared" si="21"/>
        <v>31139.225600000005</v>
      </c>
      <c r="EP82" s="61" t="s">
        <v>1534</v>
      </c>
      <c r="EQ82" s="58"/>
      <c r="ER82" s="61"/>
      <c r="ES82" s="58" t="s">
        <v>1344</v>
      </c>
      <c r="ET82" s="58" t="s">
        <v>1566</v>
      </c>
      <c r="EU82" s="58" t="s">
        <v>1566</v>
      </c>
      <c r="EV82" s="58"/>
      <c r="EW82" s="58"/>
      <c r="EX82" s="58"/>
      <c r="EY82" s="58"/>
      <c r="EZ82" s="58"/>
      <c r="FA82" s="58"/>
    </row>
    <row r="83" spans="1:157" ht="19.5" customHeight="1">
      <c r="A83" s="58"/>
      <c r="B83" s="58" t="s">
        <v>1776</v>
      </c>
      <c r="C83" s="58"/>
      <c r="D83" s="59" t="s">
        <v>1836</v>
      </c>
      <c r="E83" s="58" t="s">
        <v>1535</v>
      </c>
      <c r="F83" s="58" t="s">
        <v>1536</v>
      </c>
      <c r="G83" s="58" t="s">
        <v>1537</v>
      </c>
      <c r="H83" s="58" t="s">
        <v>857</v>
      </c>
      <c r="I83" s="58"/>
      <c r="J83" s="58" t="s">
        <v>864</v>
      </c>
      <c r="K83" s="58">
        <v>58</v>
      </c>
      <c r="L83" s="58">
        <v>710000000</v>
      </c>
      <c r="M83" s="58" t="s">
        <v>1533</v>
      </c>
      <c r="N83" s="58" t="s">
        <v>1777</v>
      </c>
      <c r="O83" s="58" t="s">
        <v>359</v>
      </c>
      <c r="P83" s="58">
        <v>431010000</v>
      </c>
      <c r="Q83" s="58" t="s">
        <v>1553</v>
      </c>
      <c r="R83" s="58" t="s">
        <v>686</v>
      </c>
      <c r="S83" s="58" t="s">
        <v>1560</v>
      </c>
      <c r="T83" s="58"/>
      <c r="U83" s="58"/>
      <c r="V83" s="58">
        <v>0</v>
      </c>
      <c r="W83" s="58">
        <v>0</v>
      </c>
      <c r="X83" s="58">
        <v>100</v>
      </c>
      <c r="Y83" s="58" t="s">
        <v>970</v>
      </c>
      <c r="Z83" s="58" t="s">
        <v>888</v>
      </c>
      <c r="AA83" s="60">
        <v>19</v>
      </c>
      <c r="AB83" s="60">
        <v>496.48</v>
      </c>
      <c r="AC83" s="60">
        <f t="shared" si="0"/>
        <v>9433.12</v>
      </c>
      <c r="AD83" s="60">
        <f t="shared" si="1"/>
        <v>10565.094400000002</v>
      </c>
      <c r="AE83" s="60">
        <v>19</v>
      </c>
      <c r="AF83" s="60">
        <v>496.48</v>
      </c>
      <c r="AG83" s="60">
        <f t="shared" si="2"/>
        <v>9433.12</v>
      </c>
      <c r="AH83" s="60">
        <f t="shared" si="3"/>
        <v>10565.094400000002</v>
      </c>
      <c r="AI83" s="60">
        <v>19</v>
      </c>
      <c r="AJ83" s="60">
        <v>496.48</v>
      </c>
      <c r="AK83" s="60">
        <f t="shared" si="4"/>
        <v>9433.12</v>
      </c>
      <c r="AL83" s="60">
        <f t="shared" si="15"/>
        <v>10565.094400000002</v>
      </c>
      <c r="AM83" s="60">
        <v>19</v>
      </c>
      <c r="AN83" s="60">
        <v>496.48</v>
      </c>
      <c r="AO83" s="60">
        <f t="shared" si="6"/>
        <v>9433.12</v>
      </c>
      <c r="AP83" s="60">
        <f t="shared" si="16"/>
        <v>10565.094400000002</v>
      </c>
      <c r="AQ83" s="60"/>
      <c r="AR83" s="60"/>
      <c r="AS83" s="60">
        <f t="shared" si="8"/>
        <v>0</v>
      </c>
      <c r="AT83" s="60">
        <f t="shared" si="17"/>
        <v>0</v>
      </c>
      <c r="AU83" s="60"/>
      <c r="AV83" s="60"/>
      <c r="AW83" s="60">
        <f t="shared" si="10"/>
        <v>0</v>
      </c>
      <c r="AX83" s="60">
        <f t="shared" si="18"/>
        <v>0</v>
      </c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>
        <f t="shared" si="19"/>
        <v>76</v>
      </c>
      <c r="EN83" s="60">
        <f t="shared" si="20"/>
        <v>37732.48</v>
      </c>
      <c r="EO83" s="60">
        <f t="shared" si="21"/>
        <v>42260.37760000001</v>
      </c>
      <c r="EP83" s="61" t="s">
        <v>1534</v>
      </c>
      <c r="EQ83" s="58"/>
      <c r="ER83" s="61"/>
      <c r="ES83" s="58" t="s">
        <v>1344</v>
      </c>
      <c r="ET83" s="58" t="s">
        <v>1566</v>
      </c>
      <c r="EU83" s="58" t="s">
        <v>1566</v>
      </c>
      <c r="EV83" s="58"/>
      <c r="EW83" s="58"/>
      <c r="EX83" s="58"/>
      <c r="EY83" s="58"/>
      <c r="EZ83" s="58"/>
      <c r="FA83" s="58"/>
    </row>
    <row r="84" spans="1:157" ht="19.5" customHeight="1">
      <c r="A84" s="58"/>
      <c r="B84" s="58" t="s">
        <v>1776</v>
      </c>
      <c r="C84" s="58"/>
      <c r="D84" s="59" t="s">
        <v>1837</v>
      </c>
      <c r="E84" s="58" t="s">
        <v>1535</v>
      </c>
      <c r="F84" s="58" t="s">
        <v>1536</v>
      </c>
      <c r="G84" s="58" t="s">
        <v>1537</v>
      </c>
      <c r="H84" s="58" t="s">
        <v>857</v>
      </c>
      <c r="I84" s="58"/>
      <c r="J84" s="58" t="s">
        <v>864</v>
      </c>
      <c r="K84" s="58">
        <v>58</v>
      </c>
      <c r="L84" s="58">
        <v>710000000</v>
      </c>
      <c r="M84" s="58" t="s">
        <v>1533</v>
      </c>
      <c r="N84" s="58" t="s">
        <v>1777</v>
      </c>
      <c r="O84" s="58" t="s">
        <v>359</v>
      </c>
      <c r="P84" s="58">
        <v>511610000</v>
      </c>
      <c r="Q84" s="58" t="s">
        <v>1552</v>
      </c>
      <c r="R84" s="58" t="s">
        <v>686</v>
      </c>
      <c r="S84" s="58" t="s">
        <v>1560</v>
      </c>
      <c r="T84" s="58"/>
      <c r="U84" s="58"/>
      <c r="V84" s="58">
        <v>0</v>
      </c>
      <c r="W84" s="58">
        <v>0</v>
      </c>
      <c r="X84" s="58">
        <v>100</v>
      </c>
      <c r="Y84" s="58" t="s">
        <v>970</v>
      </c>
      <c r="Z84" s="58" t="s">
        <v>888</v>
      </c>
      <c r="AA84" s="60">
        <v>21</v>
      </c>
      <c r="AB84" s="60">
        <v>496.48</v>
      </c>
      <c r="AC84" s="60">
        <f t="shared" si="0"/>
        <v>10426.08</v>
      </c>
      <c r="AD84" s="60">
        <f t="shared" si="1"/>
        <v>11677.2096</v>
      </c>
      <c r="AE84" s="60">
        <v>21</v>
      </c>
      <c r="AF84" s="60">
        <v>496.48</v>
      </c>
      <c r="AG84" s="60">
        <f t="shared" si="2"/>
        <v>10426.08</v>
      </c>
      <c r="AH84" s="60">
        <f t="shared" si="3"/>
        <v>11677.2096</v>
      </c>
      <c r="AI84" s="60">
        <v>21</v>
      </c>
      <c r="AJ84" s="60">
        <v>496.48</v>
      </c>
      <c r="AK84" s="60">
        <f t="shared" si="4"/>
        <v>10426.08</v>
      </c>
      <c r="AL84" s="60">
        <f t="shared" si="15"/>
        <v>11677.2096</v>
      </c>
      <c r="AM84" s="60">
        <v>21</v>
      </c>
      <c r="AN84" s="60">
        <v>496.48</v>
      </c>
      <c r="AO84" s="60">
        <f t="shared" si="6"/>
        <v>10426.08</v>
      </c>
      <c r="AP84" s="60">
        <f t="shared" si="16"/>
        <v>11677.2096</v>
      </c>
      <c r="AQ84" s="60"/>
      <c r="AR84" s="60"/>
      <c r="AS84" s="60">
        <f t="shared" si="8"/>
        <v>0</v>
      </c>
      <c r="AT84" s="60">
        <f t="shared" si="17"/>
        <v>0</v>
      </c>
      <c r="AU84" s="60"/>
      <c r="AV84" s="60"/>
      <c r="AW84" s="60">
        <f t="shared" si="10"/>
        <v>0</v>
      </c>
      <c r="AX84" s="60">
        <f t="shared" si="18"/>
        <v>0</v>
      </c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>
        <f t="shared" si="19"/>
        <v>84</v>
      </c>
      <c r="EN84" s="60">
        <f t="shared" si="20"/>
        <v>41704.32</v>
      </c>
      <c r="EO84" s="60">
        <f t="shared" si="21"/>
        <v>46708.8384</v>
      </c>
      <c r="EP84" s="61" t="s">
        <v>1534</v>
      </c>
      <c r="EQ84" s="58"/>
      <c r="ER84" s="61"/>
      <c r="ES84" s="58" t="s">
        <v>1344</v>
      </c>
      <c r="ET84" s="58" t="s">
        <v>1566</v>
      </c>
      <c r="EU84" s="58" t="s">
        <v>1566</v>
      </c>
      <c r="EV84" s="58"/>
      <c r="EW84" s="58"/>
      <c r="EX84" s="58"/>
      <c r="EY84" s="58"/>
      <c r="EZ84" s="58"/>
      <c r="FA84" s="58"/>
    </row>
    <row r="85" spans="1:157" ht="19.5" customHeight="1">
      <c r="A85" s="58"/>
      <c r="B85" s="58" t="s">
        <v>1776</v>
      </c>
      <c r="C85" s="58"/>
      <c r="D85" s="59" t="s">
        <v>1838</v>
      </c>
      <c r="E85" s="58" t="s">
        <v>1535</v>
      </c>
      <c r="F85" s="58" t="s">
        <v>1536</v>
      </c>
      <c r="G85" s="58" t="s">
        <v>1537</v>
      </c>
      <c r="H85" s="58" t="s">
        <v>857</v>
      </c>
      <c r="I85" s="58"/>
      <c r="J85" s="58" t="s">
        <v>864</v>
      </c>
      <c r="K85" s="58">
        <v>58</v>
      </c>
      <c r="L85" s="58">
        <v>710000000</v>
      </c>
      <c r="M85" s="58" t="s">
        <v>1533</v>
      </c>
      <c r="N85" s="58" t="s">
        <v>1777</v>
      </c>
      <c r="O85" s="58" t="s">
        <v>359</v>
      </c>
      <c r="P85" s="58">
        <v>316621100</v>
      </c>
      <c r="Q85" s="58" t="s">
        <v>1559</v>
      </c>
      <c r="R85" s="58" t="s">
        <v>686</v>
      </c>
      <c r="S85" s="58" t="s">
        <v>1560</v>
      </c>
      <c r="T85" s="58"/>
      <c r="U85" s="58"/>
      <c r="V85" s="58">
        <v>0</v>
      </c>
      <c r="W85" s="58">
        <v>0</v>
      </c>
      <c r="X85" s="58">
        <v>100</v>
      </c>
      <c r="Y85" s="58" t="s">
        <v>970</v>
      </c>
      <c r="Z85" s="58" t="s">
        <v>888</v>
      </c>
      <c r="AA85" s="60">
        <v>16</v>
      </c>
      <c r="AB85" s="60">
        <v>496.48</v>
      </c>
      <c r="AC85" s="60">
        <f t="shared" si="0"/>
        <v>7943.68</v>
      </c>
      <c r="AD85" s="60">
        <f t="shared" si="1"/>
        <v>8896.921600000001</v>
      </c>
      <c r="AE85" s="60">
        <v>16</v>
      </c>
      <c r="AF85" s="60">
        <v>496.48</v>
      </c>
      <c r="AG85" s="60">
        <f t="shared" si="2"/>
        <v>7943.68</v>
      </c>
      <c r="AH85" s="60">
        <f t="shared" si="3"/>
        <v>8896.921600000001</v>
      </c>
      <c r="AI85" s="60">
        <v>16</v>
      </c>
      <c r="AJ85" s="60">
        <v>496.48</v>
      </c>
      <c r="AK85" s="60">
        <f t="shared" si="4"/>
        <v>7943.68</v>
      </c>
      <c r="AL85" s="60">
        <f t="shared" si="15"/>
        <v>8896.921600000001</v>
      </c>
      <c r="AM85" s="60">
        <v>16</v>
      </c>
      <c r="AN85" s="60">
        <v>496.48</v>
      </c>
      <c r="AO85" s="60">
        <f t="shared" si="6"/>
        <v>7943.68</v>
      </c>
      <c r="AP85" s="60">
        <f t="shared" si="16"/>
        <v>8896.921600000001</v>
      </c>
      <c r="AQ85" s="60"/>
      <c r="AR85" s="60"/>
      <c r="AS85" s="60">
        <f t="shared" si="8"/>
        <v>0</v>
      </c>
      <c r="AT85" s="60">
        <f t="shared" si="17"/>
        <v>0</v>
      </c>
      <c r="AU85" s="60"/>
      <c r="AV85" s="60"/>
      <c r="AW85" s="60">
        <f t="shared" si="10"/>
        <v>0</v>
      </c>
      <c r="AX85" s="60">
        <f t="shared" si="18"/>
        <v>0</v>
      </c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>
        <f t="shared" si="19"/>
        <v>64</v>
      </c>
      <c r="EN85" s="60">
        <f t="shared" si="20"/>
        <v>31774.72</v>
      </c>
      <c r="EO85" s="60">
        <f t="shared" si="21"/>
        <v>35587.686400000006</v>
      </c>
      <c r="EP85" s="61" t="s">
        <v>1534</v>
      </c>
      <c r="EQ85" s="58"/>
      <c r="ER85" s="61"/>
      <c r="ES85" s="58" t="s">
        <v>1344</v>
      </c>
      <c r="ET85" s="58" t="s">
        <v>1566</v>
      </c>
      <c r="EU85" s="58" t="s">
        <v>1566</v>
      </c>
      <c r="EV85" s="58"/>
      <c r="EW85" s="58"/>
      <c r="EX85" s="58"/>
      <c r="EY85" s="58"/>
      <c r="EZ85" s="58"/>
      <c r="FA85" s="58"/>
    </row>
    <row r="86" spans="1:157" ht="19.5" customHeight="1">
      <c r="A86" s="58"/>
      <c r="B86" s="58" t="s">
        <v>1776</v>
      </c>
      <c r="C86" s="58"/>
      <c r="D86" s="59" t="s">
        <v>1839</v>
      </c>
      <c r="E86" s="58" t="s">
        <v>1535</v>
      </c>
      <c r="F86" s="58" t="s">
        <v>1536</v>
      </c>
      <c r="G86" s="58" t="s">
        <v>1537</v>
      </c>
      <c r="H86" s="58" t="s">
        <v>857</v>
      </c>
      <c r="I86" s="58"/>
      <c r="J86" s="58" t="s">
        <v>864</v>
      </c>
      <c r="K86" s="58">
        <v>58</v>
      </c>
      <c r="L86" s="58">
        <v>710000000</v>
      </c>
      <c r="M86" s="58" t="s">
        <v>1533</v>
      </c>
      <c r="N86" s="58" t="s">
        <v>1777</v>
      </c>
      <c r="O86" s="58" t="s">
        <v>359</v>
      </c>
      <c r="P86" s="58">
        <v>750000000</v>
      </c>
      <c r="Q86" s="58" t="s">
        <v>1554</v>
      </c>
      <c r="R86" s="58" t="s">
        <v>686</v>
      </c>
      <c r="S86" s="58" t="s">
        <v>1560</v>
      </c>
      <c r="T86" s="58"/>
      <c r="U86" s="58"/>
      <c r="V86" s="58">
        <v>0</v>
      </c>
      <c r="W86" s="58">
        <v>0</v>
      </c>
      <c r="X86" s="58">
        <v>100</v>
      </c>
      <c r="Y86" s="58" t="s">
        <v>970</v>
      </c>
      <c r="Z86" s="58" t="s">
        <v>888</v>
      </c>
      <c r="AA86" s="60">
        <v>2</v>
      </c>
      <c r="AB86" s="60">
        <v>496.48</v>
      </c>
      <c r="AC86" s="60">
        <f t="shared" si="0"/>
        <v>992.96</v>
      </c>
      <c r="AD86" s="60">
        <f t="shared" si="1"/>
        <v>1112.1152000000002</v>
      </c>
      <c r="AE86" s="60">
        <v>2</v>
      </c>
      <c r="AF86" s="60">
        <v>496.48</v>
      </c>
      <c r="AG86" s="60">
        <f t="shared" si="2"/>
        <v>992.96</v>
      </c>
      <c r="AH86" s="60">
        <f t="shared" si="3"/>
        <v>1112.1152000000002</v>
      </c>
      <c r="AI86" s="60">
        <v>2</v>
      </c>
      <c r="AJ86" s="60">
        <v>496.48</v>
      </c>
      <c r="AK86" s="60">
        <f t="shared" si="4"/>
        <v>992.96</v>
      </c>
      <c r="AL86" s="60">
        <f t="shared" si="15"/>
        <v>1112.1152000000002</v>
      </c>
      <c r="AM86" s="60">
        <v>2</v>
      </c>
      <c r="AN86" s="60">
        <v>496.48</v>
      </c>
      <c r="AO86" s="60">
        <f t="shared" si="6"/>
        <v>992.96</v>
      </c>
      <c r="AP86" s="60">
        <f t="shared" si="16"/>
        <v>1112.1152000000002</v>
      </c>
      <c r="AQ86" s="60"/>
      <c r="AR86" s="60"/>
      <c r="AS86" s="60">
        <f t="shared" si="8"/>
        <v>0</v>
      </c>
      <c r="AT86" s="60">
        <f t="shared" si="17"/>
        <v>0</v>
      </c>
      <c r="AU86" s="60"/>
      <c r="AV86" s="60"/>
      <c r="AW86" s="60">
        <f t="shared" si="10"/>
        <v>0</v>
      </c>
      <c r="AX86" s="60">
        <f t="shared" si="18"/>
        <v>0</v>
      </c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>
        <f t="shared" si="19"/>
        <v>8</v>
      </c>
      <c r="EN86" s="60">
        <f t="shared" si="20"/>
        <v>3971.84</v>
      </c>
      <c r="EO86" s="60">
        <f t="shared" si="21"/>
        <v>4448.460800000001</v>
      </c>
      <c r="EP86" s="61" t="s">
        <v>1534</v>
      </c>
      <c r="EQ86" s="58"/>
      <c r="ER86" s="61"/>
      <c r="ES86" s="58" t="s">
        <v>1344</v>
      </c>
      <c r="ET86" s="58" t="s">
        <v>1566</v>
      </c>
      <c r="EU86" s="58" t="s">
        <v>1566</v>
      </c>
      <c r="EV86" s="58"/>
      <c r="EW86" s="58"/>
      <c r="EX86" s="58"/>
      <c r="EY86" s="58"/>
      <c r="EZ86" s="58"/>
      <c r="FA86" s="58"/>
    </row>
    <row r="87" spans="1:157" ht="19.5" customHeight="1">
      <c r="A87" s="58"/>
      <c r="B87" s="58" t="s">
        <v>1776</v>
      </c>
      <c r="C87" s="58"/>
      <c r="D87" s="59" t="s">
        <v>1840</v>
      </c>
      <c r="E87" s="58" t="s">
        <v>1535</v>
      </c>
      <c r="F87" s="58" t="s">
        <v>1536</v>
      </c>
      <c r="G87" s="58" t="s">
        <v>1537</v>
      </c>
      <c r="H87" s="58" t="s">
        <v>857</v>
      </c>
      <c r="I87" s="58"/>
      <c r="J87" s="58" t="s">
        <v>864</v>
      </c>
      <c r="K87" s="58">
        <v>58</v>
      </c>
      <c r="L87" s="58">
        <v>710000000</v>
      </c>
      <c r="M87" s="58" t="s">
        <v>1533</v>
      </c>
      <c r="N87" s="58" t="s">
        <v>1777</v>
      </c>
      <c r="O87" s="58" t="s">
        <v>359</v>
      </c>
      <c r="P87" s="58" t="s">
        <v>1588</v>
      </c>
      <c r="Q87" s="58" t="s">
        <v>1558</v>
      </c>
      <c r="R87" s="58" t="s">
        <v>686</v>
      </c>
      <c r="S87" s="58" t="s">
        <v>1560</v>
      </c>
      <c r="T87" s="58"/>
      <c r="U87" s="58"/>
      <c r="V87" s="58">
        <v>0</v>
      </c>
      <c r="W87" s="58">
        <v>0</v>
      </c>
      <c r="X87" s="58">
        <v>100</v>
      </c>
      <c r="Y87" s="58" t="s">
        <v>970</v>
      </c>
      <c r="Z87" s="58" t="s">
        <v>888</v>
      </c>
      <c r="AA87" s="60">
        <v>10</v>
      </c>
      <c r="AB87" s="60">
        <v>496.48</v>
      </c>
      <c r="AC87" s="60">
        <f t="shared" si="0"/>
        <v>4964.8</v>
      </c>
      <c r="AD87" s="60">
        <f t="shared" si="1"/>
        <v>5560.576000000001</v>
      </c>
      <c r="AE87" s="60">
        <v>10</v>
      </c>
      <c r="AF87" s="60">
        <v>496.48</v>
      </c>
      <c r="AG87" s="60">
        <f t="shared" si="2"/>
        <v>4964.8</v>
      </c>
      <c r="AH87" s="60">
        <f t="shared" si="3"/>
        <v>5560.576000000001</v>
      </c>
      <c r="AI87" s="60">
        <v>10</v>
      </c>
      <c r="AJ87" s="60">
        <v>496.48</v>
      </c>
      <c r="AK87" s="60">
        <f t="shared" si="4"/>
        <v>4964.8</v>
      </c>
      <c r="AL87" s="60">
        <f t="shared" si="15"/>
        <v>5560.576000000001</v>
      </c>
      <c r="AM87" s="60">
        <v>10</v>
      </c>
      <c r="AN87" s="60">
        <v>496.48</v>
      </c>
      <c r="AO87" s="60">
        <f t="shared" si="6"/>
        <v>4964.8</v>
      </c>
      <c r="AP87" s="60">
        <f t="shared" si="16"/>
        <v>5560.576000000001</v>
      </c>
      <c r="AQ87" s="60"/>
      <c r="AR87" s="60"/>
      <c r="AS87" s="60">
        <f t="shared" si="8"/>
        <v>0</v>
      </c>
      <c r="AT87" s="60">
        <f t="shared" si="17"/>
        <v>0</v>
      </c>
      <c r="AU87" s="60"/>
      <c r="AV87" s="60"/>
      <c r="AW87" s="60">
        <f t="shared" si="10"/>
        <v>0</v>
      </c>
      <c r="AX87" s="60">
        <f t="shared" si="18"/>
        <v>0</v>
      </c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>
        <f t="shared" si="19"/>
        <v>40</v>
      </c>
      <c r="EN87" s="60">
        <f t="shared" si="20"/>
        <v>19859.2</v>
      </c>
      <c r="EO87" s="60">
        <f t="shared" si="21"/>
        <v>22242.304000000004</v>
      </c>
      <c r="EP87" s="61" t="s">
        <v>1534</v>
      </c>
      <c r="EQ87" s="58"/>
      <c r="ER87" s="61"/>
      <c r="ES87" s="58" t="s">
        <v>1344</v>
      </c>
      <c r="ET87" s="58" t="s">
        <v>1566</v>
      </c>
      <c r="EU87" s="58" t="s">
        <v>1566</v>
      </c>
      <c r="EV87" s="58"/>
      <c r="EW87" s="58"/>
      <c r="EX87" s="58"/>
      <c r="EY87" s="58"/>
      <c r="EZ87" s="58"/>
      <c r="FA87" s="58"/>
    </row>
    <row r="88" spans="1:157" ht="19.5" customHeight="1">
      <c r="A88" s="58"/>
      <c r="B88" s="58" t="s">
        <v>1776</v>
      </c>
      <c r="C88" s="58"/>
      <c r="D88" s="59" t="s">
        <v>1841</v>
      </c>
      <c r="E88" s="58" t="s">
        <v>1535</v>
      </c>
      <c r="F88" s="58" t="s">
        <v>1536</v>
      </c>
      <c r="G88" s="58" t="s">
        <v>1537</v>
      </c>
      <c r="H88" s="58" t="s">
        <v>857</v>
      </c>
      <c r="I88" s="58"/>
      <c r="J88" s="58" t="s">
        <v>864</v>
      </c>
      <c r="K88" s="58">
        <v>58</v>
      </c>
      <c r="L88" s="58">
        <v>710000000</v>
      </c>
      <c r="M88" s="58" t="s">
        <v>1533</v>
      </c>
      <c r="N88" s="58" t="s">
        <v>1777</v>
      </c>
      <c r="O88" s="58" t="s">
        <v>359</v>
      </c>
      <c r="P88" s="58">
        <v>632810000</v>
      </c>
      <c r="Q88" s="58" t="s">
        <v>1557</v>
      </c>
      <c r="R88" s="58" t="s">
        <v>686</v>
      </c>
      <c r="S88" s="58" t="s">
        <v>1560</v>
      </c>
      <c r="T88" s="58"/>
      <c r="U88" s="58"/>
      <c r="V88" s="58">
        <v>0</v>
      </c>
      <c r="W88" s="58">
        <v>0</v>
      </c>
      <c r="X88" s="58">
        <v>100</v>
      </c>
      <c r="Y88" s="58" t="s">
        <v>970</v>
      </c>
      <c r="Z88" s="58" t="s">
        <v>888</v>
      </c>
      <c r="AA88" s="60">
        <v>3</v>
      </c>
      <c r="AB88" s="60">
        <v>496.48</v>
      </c>
      <c r="AC88" s="60">
        <f t="shared" si="0"/>
        <v>1489.44</v>
      </c>
      <c r="AD88" s="60">
        <f t="shared" si="1"/>
        <v>1668.1728000000003</v>
      </c>
      <c r="AE88" s="60">
        <v>3</v>
      </c>
      <c r="AF88" s="60">
        <v>496.48</v>
      </c>
      <c r="AG88" s="60">
        <f t="shared" si="2"/>
        <v>1489.44</v>
      </c>
      <c r="AH88" s="60">
        <f t="shared" si="3"/>
        <v>1668.1728000000003</v>
      </c>
      <c r="AI88" s="60">
        <v>3</v>
      </c>
      <c r="AJ88" s="60">
        <v>496.48</v>
      </c>
      <c r="AK88" s="60">
        <f t="shared" si="4"/>
        <v>1489.44</v>
      </c>
      <c r="AL88" s="60">
        <f t="shared" si="15"/>
        <v>1668.1728000000003</v>
      </c>
      <c r="AM88" s="60">
        <v>3</v>
      </c>
      <c r="AN88" s="60">
        <v>496.48</v>
      </c>
      <c r="AO88" s="60">
        <f t="shared" si="6"/>
        <v>1489.44</v>
      </c>
      <c r="AP88" s="60">
        <f t="shared" si="16"/>
        <v>1668.1728000000003</v>
      </c>
      <c r="AQ88" s="60"/>
      <c r="AR88" s="60"/>
      <c r="AS88" s="60">
        <f t="shared" si="8"/>
        <v>0</v>
      </c>
      <c r="AT88" s="60">
        <f t="shared" si="17"/>
        <v>0</v>
      </c>
      <c r="AU88" s="60"/>
      <c r="AV88" s="60"/>
      <c r="AW88" s="60">
        <f t="shared" si="10"/>
        <v>0</v>
      </c>
      <c r="AX88" s="60">
        <f t="shared" si="18"/>
        <v>0</v>
      </c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>
        <f t="shared" si="19"/>
        <v>12</v>
      </c>
      <c r="EN88" s="60">
        <f t="shared" si="20"/>
        <v>5957.76</v>
      </c>
      <c r="EO88" s="60">
        <f t="shared" si="21"/>
        <v>6672.691200000001</v>
      </c>
      <c r="EP88" s="61" t="s">
        <v>1534</v>
      </c>
      <c r="EQ88" s="58"/>
      <c r="ER88" s="61"/>
      <c r="ES88" s="58" t="s">
        <v>1344</v>
      </c>
      <c r="ET88" s="58" t="s">
        <v>1566</v>
      </c>
      <c r="EU88" s="58" t="s">
        <v>1566</v>
      </c>
      <c r="EV88" s="58"/>
      <c r="EW88" s="58"/>
      <c r="EX88" s="58"/>
      <c r="EY88" s="58"/>
      <c r="EZ88" s="58"/>
      <c r="FA88" s="58"/>
    </row>
    <row r="89" spans="1:157" ht="19.5" customHeight="1">
      <c r="A89" s="58"/>
      <c r="B89" s="58" t="s">
        <v>1776</v>
      </c>
      <c r="C89" s="58"/>
      <c r="D89" s="59" t="s">
        <v>1842</v>
      </c>
      <c r="E89" s="58" t="s">
        <v>1535</v>
      </c>
      <c r="F89" s="58" t="s">
        <v>1536</v>
      </c>
      <c r="G89" s="58" t="s">
        <v>1537</v>
      </c>
      <c r="H89" s="58" t="s">
        <v>857</v>
      </c>
      <c r="I89" s="58"/>
      <c r="J89" s="58" t="s">
        <v>864</v>
      </c>
      <c r="K89" s="58">
        <v>58</v>
      </c>
      <c r="L89" s="58">
        <v>710000000</v>
      </c>
      <c r="M89" s="58" t="s">
        <v>1533</v>
      </c>
      <c r="N89" s="58" t="s">
        <v>1777</v>
      </c>
      <c r="O89" s="58" t="s">
        <v>359</v>
      </c>
      <c r="P89" s="58">
        <v>631010000</v>
      </c>
      <c r="Q89" s="58" t="s">
        <v>1556</v>
      </c>
      <c r="R89" s="58" t="s">
        <v>686</v>
      </c>
      <c r="S89" s="58" t="s">
        <v>1560</v>
      </c>
      <c r="T89" s="58"/>
      <c r="U89" s="58"/>
      <c r="V89" s="58">
        <v>0</v>
      </c>
      <c r="W89" s="58">
        <v>0</v>
      </c>
      <c r="X89" s="58">
        <v>100</v>
      </c>
      <c r="Y89" s="58" t="s">
        <v>970</v>
      </c>
      <c r="Z89" s="58" t="s">
        <v>888</v>
      </c>
      <c r="AA89" s="60">
        <v>6</v>
      </c>
      <c r="AB89" s="60">
        <v>496.48</v>
      </c>
      <c r="AC89" s="60">
        <f aca="true" t="shared" si="22" ref="AC89:AC152">AA89*AB89</f>
        <v>2978.88</v>
      </c>
      <c r="AD89" s="60">
        <f aca="true" t="shared" si="23" ref="AD89:AD152">IF(Z89="С НДС",AC89*1.12,AC89)</f>
        <v>3336.3456000000006</v>
      </c>
      <c r="AE89" s="60">
        <v>6</v>
      </c>
      <c r="AF89" s="60">
        <v>496.48</v>
      </c>
      <c r="AG89" s="60">
        <f aca="true" t="shared" si="24" ref="AG89:AG152">AE89*AF89</f>
        <v>2978.88</v>
      </c>
      <c r="AH89" s="60">
        <f aca="true" t="shared" si="25" ref="AH89:AH152">IF(Z89="С НДС",AG89*1.12,AG89)</f>
        <v>3336.3456000000006</v>
      </c>
      <c r="AI89" s="60">
        <v>6</v>
      </c>
      <c r="AJ89" s="60">
        <v>496.48</v>
      </c>
      <c r="AK89" s="60">
        <f aca="true" t="shared" si="26" ref="AK89:AK152">AI89*AJ89</f>
        <v>2978.88</v>
      </c>
      <c r="AL89" s="60">
        <f aca="true" t="shared" si="27" ref="AL89:AL120">IF(Z89="С НДС",AK89*1.12,AK89)</f>
        <v>3336.3456000000006</v>
      </c>
      <c r="AM89" s="60">
        <v>6</v>
      </c>
      <c r="AN89" s="60">
        <v>496.48</v>
      </c>
      <c r="AO89" s="60">
        <f aca="true" t="shared" si="28" ref="AO89:AO152">AM89*AN89</f>
        <v>2978.88</v>
      </c>
      <c r="AP89" s="60">
        <f aca="true" t="shared" si="29" ref="AP89:AP120">IF(Z89="С НДС",AO89*1.12,AO89)</f>
        <v>3336.3456000000006</v>
      </c>
      <c r="AQ89" s="60"/>
      <c r="AR89" s="60"/>
      <c r="AS89" s="60">
        <f aca="true" t="shared" si="30" ref="AS89:AS152">AQ89*AR89</f>
        <v>0</v>
      </c>
      <c r="AT89" s="60">
        <f aca="true" t="shared" si="31" ref="AT89:AT120">IF(Z89="С НДС",AS89*1.12,AS89)</f>
        <v>0</v>
      </c>
      <c r="AU89" s="60"/>
      <c r="AV89" s="60"/>
      <c r="AW89" s="60">
        <f aca="true" t="shared" si="32" ref="AW89:AW152">AU89*AV89</f>
        <v>0</v>
      </c>
      <c r="AX89" s="60">
        <f aca="true" t="shared" si="33" ref="AX89:AX120">IF(Z89="С НДС",AW89*1.12,AW89)</f>
        <v>0</v>
      </c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>
        <f aca="true" t="shared" si="34" ref="EM89:EM120">SUM(AA89,AE89,AI89,AM89,AQ89)</f>
        <v>24</v>
      </c>
      <c r="EN89" s="60">
        <f aca="true" t="shared" si="35" ref="EN89:EN120">SUM(AW89,AS89,AO89,AG89,AC89,AK89)</f>
        <v>11915.52</v>
      </c>
      <c r="EO89" s="60">
        <f aca="true" t="shared" si="36" ref="EO89:EO120">IF(Z89="С НДС",EN89*1.12,EN89)</f>
        <v>13345.382400000002</v>
      </c>
      <c r="EP89" s="61" t="s">
        <v>1534</v>
      </c>
      <c r="EQ89" s="58"/>
      <c r="ER89" s="61"/>
      <c r="ES89" s="58" t="s">
        <v>1344</v>
      </c>
      <c r="ET89" s="58" t="s">
        <v>1566</v>
      </c>
      <c r="EU89" s="58" t="s">
        <v>1566</v>
      </c>
      <c r="EV89" s="58"/>
      <c r="EW89" s="58"/>
      <c r="EX89" s="58"/>
      <c r="EY89" s="58"/>
      <c r="EZ89" s="58"/>
      <c r="FA89" s="58"/>
    </row>
    <row r="90" spans="1:157" ht="19.5" customHeight="1">
      <c r="A90" s="58"/>
      <c r="B90" s="58" t="s">
        <v>1776</v>
      </c>
      <c r="C90" s="58"/>
      <c r="D90" s="59" t="s">
        <v>1843</v>
      </c>
      <c r="E90" s="58" t="s">
        <v>1535</v>
      </c>
      <c r="F90" s="58" t="s">
        <v>1536</v>
      </c>
      <c r="G90" s="58" t="s">
        <v>1537</v>
      </c>
      <c r="H90" s="58" t="s">
        <v>857</v>
      </c>
      <c r="I90" s="58"/>
      <c r="J90" s="58" t="s">
        <v>864</v>
      </c>
      <c r="K90" s="58">
        <v>58</v>
      </c>
      <c r="L90" s="58">
        <v>710000000</v>
      </c>
      <c r="M90" s="58" t="s">
        <v>1533</v>
      </c>
      <c r="N90" s="58" t="s">
        <v>1777</v>
      </c>
      <c r="O90" s="58" t="s">
        <v>359</v>
      </c>
      <c r="P90" s="58">
        <v>396473100</v>
      </c>
      <c r="Q90" s="58" t="s">
        <v>1549</v>
      </c>
      <c r="R90" s="58" t="s">
        <v>686</v>
      </c>
      <c r="S90" s="58" t="s">
        <v>1560</v>
      </c>
      <c r="T90" s="58"/>
      <c r="U90" s="58"/>
      <c r="V90" s="58">
        <v>0</v>
      </c>
      <c r="W90" s="58">
        <v>0</v>
      </c>
      <c r="X90" s="58">
        <v>100</v>
      </c>
      <c r="Y90" s="58" t="s">
        <v>970</v>
      </c>
      <c r="Z90" s="58" t="s">
        <v>888</v>
      </c>
      <c r="AA90" s="60">
        <v>34</v>
      </c>
      <c r="AB90" s="60">
        <v>496.48</v>
      </c>
      <c r="AC90" s="60">
        <f t="shared" si="22"/>
        <v>16880.32</v>
      </c>
      <c r="AD90" s="60">
        <f t="shared" si="23"/>
        <v>18905.958400000003</v>
      </c>
      <c r="AE90" s="60">
        <v>34</v>
      </c>
      <c r="AF90" s="60">
        <v>496.48</v>
      </c>
      <c r="AG90" s="60">
        <f t="shared" si="24"/>
        <v>16880.32</v>
      </c>
      <c r="AH90" s="60">
        <f t="shared" si="25"/>
        <v>18905.958400000003</v>
      </c>
      <c r="AI90" s="60">
        <v>34</v>
      </c>
      <c r="AJ90" s="60">
        <v>496.48</v>
      </c>
      <c r="AK90" s="60">
        <f t="shared" si="26"/>
        <v>16880.32</v>
      </c>
      <c r="AL90" s="60">
        <f t="shared" si="27"/>
        <v>18905.958400000003</v>
      </c>
      <c r="AM90" s="60">
        <v>34</v>
      </c>
      <c r="AN90" s="60">
        <v>496.48</v>
      </c>
      <c r="AO90" s="60">
        <f t="shared" si="28"/>
        <v>16880.32</v>
      </c>
      <c r="AP90" s="60">
        <f t="shared" si="29"/>
        <v>18905.958400000003</v>
      </c>
      <c r="AQ90" s="60"/>
      <c r="AR90" s="60"/>
      <c r="AS90" s="60">
        <f t="shared" si="30"/>
        <v>0</v>
      </c>
      <c r="AT90" s="60">
        <f t="shared" si="31"/>
        <v>0</v>
      </c>
      <c r="AU90" s="60"/>
      <c r="AV90" s="60"/>
      <c r="AW90" s="60">
        <f t="shared" si="32"/>
        <v>0</v>
      </c>
      <c r="AX90" s="60">
        <f t="shared" si="33"/>
        <v>0</v>
      </c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>
        <f t="shared" si="34"/>
        <v>136</v>
      </c>
      <c r="EN90" s="60">
        <f t="shared" si="35"/>
        <v>67521.28</v>
      </c>
      <c r="EO90" s="60">
        <f t="shared" si="36"/>
        <v>75623.83360000001</v>
      </c>
      <c r="EP90" s="61" t="s">
        <v>1534</v>
      </c>
      <c r="EQ90" s="58"/>
      <c r="ER90" s="61"/>
      <c r="ES90" s="58" t="s">
        <v>1344</v>
      </c>
      <c r="ET90" s="58" t="s">
        <v>1566</v>
      </c>
      <c r="EU90" s="58" t="s">
        <v>1566</v>
      </c>
      <c r="EV90" s="58"/>
      <c r="EW90" s="58"/>
      <c r="EX90" s="58"/>
      <c r="EY90" s="58"/>
      <c r="EZ90" s="58"/>
      <c r="FA90" s="58"/>
    </row>
    <row r="91" spans="1:157" ht="19.5" customHeight="1">
      <c r="A91" s="58"/>
      <c r="B91" s="58" t="s">
        <v>1776</v>
      </c>
      <c r="C91" s="58"/>
      <c r="D91" s="59" t="s">
        <v>1844</v>
      </c>
      <c r="E91" s="58" t="s">
        <v>1535</v>
      </c>
      <c r="F91" s="58" t="s">
        <v>1536</v>
      </c>
      <c r="G91" s="58" t="s">
        <v>1537</v>
      </c>
      <c r="H91" s="58" t="s">
        <v>857</v>
      </c>
      <c r="I91" s="58"/>
      <c r="J91" s="58" t="s">
        <v>864</v>
      </c>
      <c r="K91" s="58">
        <v>58</v>
      </c>
      <c r="L91" s="58">
        <v>710000000</v>
      </c>
      <c r="M91" s="58" t="s">
        <v>1533</v>
      </c>
      <c r="N91" s="58" t="s">
        <v>1777</v>
      </c>
      <c r="O91" s="58" t="s">
        <v>359</v>
      </c>
      <c r="P91" s="58">
        <v>552210000</v>
      </c>
      <c r="Q91" s="58" t="s">
        <v>1547</v>
      </c>
      <c r="R91" s="58" t="s">
        <v>686</v>
      </c>
      <c r="S91" s="58" t="s">
        <v>1560</v>
      </c>
      <c r="T91" s="58"/>
      <c r="U91" s="58"/>
      <c r="V91" s="58">
        <v>0</v>
      </c>
      <c r="W91" s="58">
        <v>0</v>
      </c>
      <c r="X91" s="58">
        <v>100</v>
      </c>
      <c r="Y91" s="58" t="s">
        <v>970</v>
      </c>
      <c r="Z91" s="58" t="s">
        <v>888</v>
      </c>
      <c r="AA91" s="60">
        <v>17</v>
      </c>
      <c r="AB91" s="60">
        <v>496.48</v>
      </c>
      <c r="AC91" s="60">
        <f t="shared" si="22"/>
        <v>8440.16</v>
      </c>
      <c r="AD91" s="60">
        <f t="shared" si="23"/>
        <v>9452.979200000002</v>
      </c>
      <c r="AE91" s="60">
        <v>17</v>
      </c>
      <c r="AF91" s="60">
        <v>496.48</v>
      </c>
      <c r="AG91" s="60">
        <f t="shared" si="24"/>
        <v>8440.16</v>
      </c>
      <c r="AH91" s="60">
        <f t="shared" si="25"/>
        <v>9452.979200000002</v>
      </c>
      <c r="AI91" s="60">
        <v>17</v>
      </c>
      <c r="AJ91" s="60">
        <v>496.48</v>
      </c>
      <c r="AK91" s="60">
        <f t="shared" si="26"/>
        <v>8440.16</v>
      </c>
      <c r="AL91" s="60">
        <f t="shared" si="27"/>
        <v>9452.979200000002</v>
      </c>
      <c r="AM91" s="60">
        <v>17</v>
      </c>
      <c r="AN91" s="60">
        <v>496.48</v>
      </c>
      <c r="AO91" s="60">
        <f t="shared" si="28"/>
        <v>8440.16</v>
      </c>
      <c r="AP91" s="60">
        <f t="shared" si="29"/>
        <v>9452.979200000002</v>
      </c>
      <c r="AQ91" s="60"/>
      <c r="AR91" s="60"/>
      <c r="AS91" s="60">
        <f t="shared" si="30"/>
        <v>0</v>
      </c>
      <c r="AT91" s="60">
        <f t="shared" si="31"/>
        <v>0</v>
      </c>
      <c r="AU91" s="60"/>
      <c r="AV91" s="60"/>
      <c r="AW91" s="60">
        <f t="shared" si="32"/>
        <v>0</v>
      </c>
      <c r="AX91" s="60">
        <f t="shared" si="33"/>
        <v>0</v>
      </c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>
        <f t="shared" si="34"/>
        <v>68</v>
      </c>
      <c r="EN91" s="60">
        <f t="shared" si="35"/>
        <v>33760.64</v>
      </c>
      <c r="EO91" s="60">
        <f t="shared" si="36"/>
        <v>37811.916800000006</v>
      </c>
      <c r="EP91" s="61" t="s">
        <v>1534</v>
      </c>
      <c r="EQ91" s="58"/>
      <c r="ER91" s="61"/>
      <c r="ES91" s="58" t="s">
        <v>1344</v>
      </c>
      <c r="ET91" s="58" t="s">
        <v>1566</v>
      </c>
      <c r="EU91" s="58" t="s">
        <v>1566</v>
      </c>
      <c r="EV91" s="58"/>
      <c r="EW91" s="58"/>
      <c r="EX91" s="58"/>
      <c r="EY91" s="58"/>
      <c r="EZ91" s="58"/>
      <c r="FA91" s="58"/>
    </row>
    <row r="92" spans="1:157" ht="19.5" customHeight="1">
      <c r="A92" s="58"/>
      <c r="B92" s="58" t="s">
        <v>1776</v>
      </c>
      <c r="C92" s="58"/>
      <c r="D92" s="59" t="s">
        <v>1845</v>
      </c>
      <c r="E92" s="58" t="s">
        <v>1535</v>
      </c>
      <c r="F92" s="58" t="s">
        <v>1536</v>
      </c>
      <c r="G92" s="58" t="s">
        <v>1537</v>
      </c>
      <c r="H92" s="58" t="s">
        <v>857</v>
      </c>
      <c r="I92" s="58"/>
      <c r="J92" s="58" t="s">
        <v>864</v>
      </c>
      <c r="K92" s="58">
        <v>58</v>
      </c>
      <c r="L92" s="58">
        <v>710000000</v>
      </c>
      <c r="M92" s="58" t="s">
        <v>1533</v>
      </c>
      <c r="N92" s="58" t="s">
        <v>1777</v>
      </c>
      <c r="O92" s="58" t="s">
        <v>359</v>
      </c>
      <c r="P92" s="58">
        <v>551010000</v>
      </c>
      <c r="Q92" s="58" t="s">
        <v>1548</v>
      </c>
      <c r="R92" s="58" t="s">
        <v>686</v>
      </c>
      <c r="S92" s="58" t="s">
        <v>1560</v>
      </c>
      <c r="T92" s="58"/>
      <c r="U92" s="58"/>
      <c r="V92" s="58">
        <v>0</v>
      </c>
      <c r="W92" s="58">
        <v>0</v>
      </c>
      <c r="X92" s="58">
        <v>100</v>
      </c>
      <c r="Y92" s="58" t="s">
        <v>970</v>
      </c>
      <c r="Z92" s="58" t="s">
        <v>888</v>
      </c>
      <c r="AA92" s="60">
        <v>6</v>
      </c>
      <c r="AB92" s="60">
        <v>496.48</v>
      </c>
      <c r="AC92" s="60">
        <f t="shared" si="22"/>
        <v>2978.88</v>
      </c>
      <c r="AD92" s="60">
        <f t="shared" si="23"/>
        <v>3336.3456000000006</v>
      </c>
      <c r="AE92" s="60">
        <v>6</v>
      </c>
      <c r="AF92" s="60">
        <v>496.48</v>
      </c>
      <c r="AG92" s="60">
        <f t="shared" si="24"/>
        <v>2978.88</v>
      </c>
      <c r="AH92" s="60">
        <f t="shared" si="25"/>
        <v>3336.3456000000006</v>
      </c>
      <c r="AI92" s="60">
        <v>6</v>
      </c>
      <c r="AJ92" s="60">
        <v>496.48</v>
      </c>
      <c r="AK92" s="60">
        <f t="shared" si="26"/>
        <v>2978.88</v>
      </c>
      <c r="AL92" s="60">
        <f t="shared" si="27"/>
        <v>3336.3456000000006</v>
      </c>
      <c r="AM92" s="60">
        <v>6</v>
      </c>
      <c r="AN92" s="60">
        <v>496.48</v>
      </c>
      <c r="AO92" s="60">
        <f t="shared" si="28"/>
        <v>2978.88</v>
      </c>
      <c r="AP92" s="60">
        <f t="shared" si="29"/>
        <v>3336.3456000000006</v>
      </c>
      <c r="AQ92" s="60"/>
      <c r="AR92" s="60"/>
      <c r="AS92" s="60">
        <f t="shared" si="30"/>
        <v>0</v>
      </c>
      <c r="AT92" s="60">
        <f t="shared" si="31"/>
        <v>0</v>
      </c>
      <c r="AU92" s="60"/>
      <c r="AV92" s="60"/>
      <c r="AW92" s="60">
        <f t="shared" si="32"/>
        <v>0</v>
      </c>
      <c r="AX92" s="60">
        <f t="shared" si="33"/>
        <v>0</v>
      </c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>
        <f t="shared" si="34"/>
        <v>24</v>
      </c>
      <c r="EN92" s="60">
        <f t="shared" si="35"/>
        <v>11915.52</v>
      </c>
      <c r="EO92" s="60">
        <f t="shared" si="36"/>
        <v>13345.382400000002</v>
      </c>
      <c r="EP92" s="61" t="s">
        <v>1534</v>
      </c>
      <c r="EQ92" s="58"/>
      <c r="ER92" s="61"/>
      <c r="ES92" s="58" t="s">
        <v>1344</v>
      </c>
      <c r="ET92" s="58" t="s">
        <v>1566</v>
      </c>
      <c r="EU92" s="58" t="s">
        <v>1566</v>
      </c>
      <c r="EV92" s="58"/>
      <c r="EW92" s="58"/>
      <c r="EX92" s="58"/>
      <c r="EY92" s="58"/>
      <c r="EZ92" s="58"/>
      <c r="FA92" s="58"/>
    </row>
    <row r="93" spans="1:157" ht="19.5" customHeight="1">
      <c r="A93" s="58"/>
      <c r="B93" s="58" t="s">
        <v>1776</v>
      </c>
      <c r="C93" s="58"/>
      <c r="D93" s="59" t="s">
        <v>1846</v>
      </c>
      <c r="E93" s="58" t="s">
        <v>1535</v>
      </c>
      <c r="F93" s="58" t="s">
        <v>1536</v>
      </c>
      <c r="G93" s="58" t="s">
        <v>1537</v>
      </c>
      <c r="H93" s="58" t="s">
        <v>857</v>
      </c>
      <c r="I93" s="58"/>
      <c r="J93" s="58" t="s">
        <v>864</v>
      </c>
      <c r="K93" s="58">
        <v>58</v>
      </c>
      <c r="L93" s="58">
        <v>710000000</v>
      </c>
      <c r="M93" s="58" t="s">
        <v>1533</v>
      </c>
      <c r="N93" s="58" t="s">
        <v>1777</v>
      </c>
      <c r="O93" s="58" t="s">
        <v>359</v>
      </c>
      <c r="P93" s="58">
        <v>351610000</v>
      </c>
      <c r="Q93" s="58" t="s">
        <v>1545</v>
      </c>
      <c r="R93" s="58" t="s">
        <v>686</v>
      </c>
      <c r="S93" s="58" t="s">
        <v>1560</v>
      </c>
      <c r="T93" s="58"/>
      <c r="U93" s="58"/>
      <c r="V93" s="58">
        <v>0</v>
      </c>
      <c r="W93" s="58">
        <v>0</v>
      </c>
      <c r="X93" s="58">
        <v>100</v>
      </c>
      <c r="Y93" s="58" t="s">
        <v>970</v>
      </c>
      <c r="Z93" s="58" t="s">
        <v>888</v>
      </c>
      <c r="AA93" s="60">
        <v>24</v>
      </c>
      <c r="AB93" s="60">
        <v>496.48</v>
      </c>
      <c r="AC93" s="60">
        <f t="shared" si="22"/>
        <v>11915.52</v>
      </c>
      <c r="AD93" s="60">
        <f t="shared" si="23"/>
        <v>13345.382400000002</v>
      </c>
      <c r="AE93" s="60">
        <v>24</v>
      </c>
      <c r="AF93" s="60">
        <v>496.48</v>
      </c>
      <c r="AG93" s="60">
        <f t="shared" si="24"/>
        <v>11915.52</v>
      </c>
      <c r="AH93" s="60">
        <f t="shared" si="25"/>
        <v>13345.382400000002</v>
      </c>
      <c r="AI93" s="60">
        <v>24</v>
      </c>
      <c r="AJ93" s="60">
        <v>496.48</v>
      </c>
      <c r="AK93" s="60">
        <f t="shared" si="26"/>
        <v>11915.52</v>
      </c>
      <c r="AL93" s="60">
        <f t="shared" si="27"/>
        <v>13345.382400000002</v>
      </c>
      <c r="AM93" s="60">
        <v>24</v>
      </c>
      <c r="AN93" s="60">
        <v>496.48</v>
      </c>
      <c r="AO93" s="60">
        <f t="shared" si="28"/>
        <v>11915.52</v>
      </c>
      <c r="AP93" s="60">
        <f t="shared" si="29"/>
        <v>13345.382400000002</v>
      </c>
      <c r="AQ93" s="60"/>
      <c r="AR93" s="60"/>
      <c r="AS93" s="60">
        <f t="shared" si="30"/>
        <v>0</v>
      </c>
      <c r="AT93" s="60">
        <f t="shared" si="31"/>
        <v>0</v>
      </c>
      <c r="AU93" s="60"/>
      <c r="AV93" s="60"/>
      <c r="AW93" s="60">
        <f t="shared" si="32"/>
        <v>0</v>
      </c>
      <c r="AX93" s="60">
        <f t="shared" si="33"/>
        <v>0</v>
      </c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>
        <f t="shared" si="34"/>
        <v>96</v>
      </c>
      <c r="EN93" s="60">
        <f t="shared" si="35"/>
        <v>47662.08</v>
      </c>
      <c r="EO93" s="60">
        <f t="shared" si="36"/>
        <v>53381.52960000001</v>
      </c>
      <c r="EP93" s="61" t="s">
        <v>1534</v>
      </c>
      <c r="EQ93" s="58"/>
      <c r="ER93" s="61"/>
      <c r="ES93" s="58" t="s">
        <v>1344</v>
      </c>
      <c r="ET93" s="58" t="s">
        <v>1566</v>
      </c>
      <c r="EU93" s="58" t="s">
        <v>1566</v>
      </c>
      <c r="EV93" s="58"/>
      <c r="EW93" s="58"/>
      <c r="EX93" s="58"/>
      <c r="EY93" s="58"/>
      <c r="EZ93" s="58"/>
      <c r="FA93" s="58"/>
    </row>
    <row r="94" spans="1:157" ht="19.5" customHeight="1">
      <c r="A94" s="58"/>
      <c r="B94" s="58" t="s">
        <v>1776</v>
      </c>
      <c r="C94" s="58"/>
      <c r="D94" s="59" t="s">
        <v>1847</v>
      </c>
      <c r="E94" s="58" t="s">
        <v>1535</v>
      </c>
      <c r="F94" s="58" t="s">
        <v>1536</v>
      </c>
      <c r="G94" s="58" t="s">
        <v>1537</v>
      </c>
      <c r="H94" s="58" t="s">
        <v>857</v>
      </c>
      <c r="I94" s="58"/>
      <c r="J94" s="58" t="s">
        <v>864</v>
      </c>
      <c r="K94" s="58">
        <v>58</v>
      </c>
      <c r="L94" s="58">
        <v>710000000</v>
      </c>
      <c r="M94" s="58" t="s">
        <v>1533</v>
      </c>
      <c r="N94" s="58" t="s">
        <v>1777</v>
      </c>
      <c r="O94" s="58" t="s">
        <v>359</v>
      </c>
      <c r="P94" s="58">
        <v>354400000</v>
      </c>
      <c r="Q94" s="58" t="s">
        <v>1546</v>
      </c>
      <c r="R94" s="58" t="s">
        <v>686</v>
      </c>
      <c r="S94" s="58" t="s">
        <v>1560</v>
      </c>
      <c r="T94" s="58"/>
      <c r="U94" s="58"/>
      <c r="V94" s="58">
        <v>0</v>
      </c>
      <c r="W94" s="58">
        <v>0</v>
      </c>
      <c r="X94" s="58">
        <v>100</v>
      </c>
      <c r="Y94" s="58" t="s">
        <v>970</v>
      </c>
      <c r="Z94" s="58" t="s">
        <v>888</v>
      </c>
      <c r="AA94" s="60">
        <v>82</v>
      </c>
      <c r="AB94" s="60">
        <v>496.48</v>
      </c>
      <c r="AC94" s="60">
        <f t="shared" si="22"/>
        <v>40711.36</v>
      </c>
      <c r="AD94" s="60">
        <f t="shared" si="23"/>
        <v>45596.72320000001</v>
      </c>
      <c r="AE94" s="60">
        <v>82</v>
      </c>
      <c r="AF94" s="60">
        <v>496.48</v>
      </c>
      <c r="AG94" s="60">
        <f t="shared" si="24"/>
        <v>40711.36</v>
      </c>
      <c r="AH94" s="60">
        <f t="shared" si="25"/>
        <v>45596.72320000001</v>
      </c>
      <c r="AI94" s="60">
        <v>82</v>
      </c>
      <c r="AJ94" s="60">
        <v>496.48</v>
      </c>
      <c r="AK94" s="60">
        <f t="shared" si="26"/>
        <v>40711.36</v>
      </c>
      <c r="AL94" s="60">
        <f t="shared" si="27"/>
        <v>45596.72320000001</v>
      </c>
      <c r="AM94" s="60">
        <v>82</v>
      </c>
      <c r="AN94" s="60">
        <v>496.48</v>
      </c>
      <c r="AO94" s="60">
        <f t="shared" si="28"/>
        <v>40711.36</v>
      </c>
      <c r="AP94" s="60">
        <f t="shared" si="29"/>
        <v>45596.72320000001</v>
      </c>
      <c r="AQ94" s="60"/>
      <c r="AR94" s="60"/>
      <c r="AS94" s="60">
        <f t="shared" si="30"/>
        <v>0</v>
      </c>
      <c r="AT94" s="60">
        <f t="shared" si="31"/>
        <v>0</v>
      </c>
      <c r="AU94" s="60"/>
      <c r="AV94" s="60"/>
      <c r="AW94" s="60">
        <f t="shared" si="32"/>
        <v>0</v>
      </c>
      <c r="AX94" s="60">
        <f t="shared" si="33"/>
        <v>0</v>
      </c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>
        <f t="shared" si="34"/>
        <v>328</v>
      </c>
      <c r="EN94" s="60">
        <f t="shared" si="35"/>
        <v>162845.44</v>
      </c>
      <c r="EO94" s="60">
        <f t="shared" si="36"/>
        <v>182386.89280000003</v>
      </c>
      <c r="EP94" s="61" t="s">
        <v>1534</v>
      </c>
      <c r="EQ94" s="58"/>
      <c r="ER94" s="61"/>
      <c r="ES94" s="58" t="s">
        <v>1344</v>
      </c>
      <c r="ET94" s="58" t="s">
        <v>1566</v>
      </c>
      <c r="EU94" s="58" t="s">
        <v>1566</v>
      </c>
      <c r="EV94" s="58"/>
      <c r="EW94" s="58"/>
      <c r="EX94" s="58"/>
      <c r="EY94" s="58"/>
      <c r="EZ94" s="58"/>
      <c r="FA94" s="58"/>
    </row>
    <row r="95" spans="1:157" ht="19.5" customHeight="1">
      <c r="A95" s="58"/>
      <c r="B95" s="58" t="s">
        <v>1776</v>
      </c>
      <c r="C95" s="58"/>
      <c r="D95" s="59" t="s">
        <v>1848</v>
      </c>
      <c r="E95" s="58" t="s">
        <v>1535</v>
      </c>
      <c r="F95" s="58" t="s">
        <v>1536</v>
      </c>
      <c r="G95" s="58" t="s">
        <v>1537</v>
      </c>
      <c r="H95" s="58" t="s">
        <v>857</v>
      </c>
      <c r="I95" s="58"/>
      <c r="J95" s="58" t="s">
        <v>864</v>
      </c>
      <c r="K95" s="58">
        <v>58</v>
      </c>
      <c r="L95" s="58">
        <v>710000000</v>
      </c>
      <c r="M95" s="58" t="s">
        <v>1533</v>
      </c>
      <c r="N95" s="58" t="s">
        <v>1777</v>
      </c>
      <c r="O95" s="58" t="s">
        <v>359</v>
      </c>
      <c r="P95" s="58">
        <v>351010000</v>
      </c>
      <c r="Q95" s="58" t="s">
        <v>1544</v>
      </c>
      <c r="R95" s="58" t="s">
        <v>686</v>
      </c>
      <c r="S95" s="58" t="s">
        <v>1560</v>
      </c>
      <c r="T95" s="58"/>
      <c r="U95" s="58"/>
      <c r="V95" s="58">
        <v>0</v>
      </c>
      <c r="W95" s="58">
        <v>0</v>
      </c>
      <c r="X95" s="58">
        <v>100</v>
      </c>
      <c r="Y95" s="58" t="s">
        <v>970</v>
      </c>
      <c r="Z95" s="58" t="s">
        <v>888</v>
      </c>
      <c r="AA95" s="60">
        <v>10</v>
      </c>
      <c r="AB95" s="60">
        <v>496.48</v>
      </c>
      <c r="AC95" s="60">
        <f t="shared" si="22"/>
        <v>4964.8</v>
      </c>
      <c r="AD95" s="60">
        <f t="shared" si="23"/>
        <v>5560.576000000001</v>
      </c>
      <c r="AE95" s="60">
        <v>10</v>
      </c>
      <c r="AF95" s="60">
        <v>496.48</v>
      </c>
      <c r="AG95" s="60">
        <f t="shared" si="24"/>
        <v>4964.8</v>
      </c>
      <c r="AH95" s="60">
        <f t="shared" si="25"/>
        <v>5560.576000000001</v>
      </c>
      <c r="AI95" s="60">
        <v>10</v>
      </c>
      <c r="AJ95" s="60">
        <v>496.48</v>
      </c>
      <c r="AK95" s="60">
        <f t="shared" si="26"/>
        <v>4964.8</v>
      </c>
      <c r="AL95" s="60">
        <f t="shared" si="27"/>
        <v>5560.576000000001</v>
      </c>
      <c r="AM95" s="60">
        <v>10</v>
      </c>
      <c r="AN95" s="60">
        <v>496.48</v>
      </c>
      <c r="AO95" s="60">
        <f t="shared" si="28"/>
        <v>4964.8</v>
      </c>
      <c r="AP95" s="60">
        <f t="shared" si="29"/>
        <v>5560.576000000001</v>
      </c>
      <c r="AQ95" s="60"/>
      <c r="AR95" s="60"/>
      <c r="AS95" s="60">
        <f t="shared" si="30"/>
        <v>0</v>
      </c>
      <c r="AT95" s="60">
        <f t="shared" si="31"/>
        <v>0</v>
      </c>
      <c r="AU95" s="60"/>
      <c r="AV95" s="60"/>
      <c r="AW95" s="60">
        <f t="shared" si="32"/>
        <v>0</v>
      </c>
      <c r="AX95" s="60">
        <f t="shared" si="33"/>
        <v>0</v>
      </c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>
        <f t="shared" si="34"/>
        <v>40</v>
      </c>
      <c r="EN95" s="60">
        <f t="shared" si="35"/>
        <v>19859.2</v>
      </c>
      <c r="EO95" s="60">
        <f t="shared" si="36"/>
        <v>22242.304000000004</v>
      </c>
      <c r="EP95" s="61" t="s">
        <v>1534</v>
      </c>
      <c r="EQ95" s="58"/>
      <c r="ER95" s="61"/>
      <c r="ES95" s="58" t="s">
        <v>1344</v>
      </c>
      <c r="ET95" s="58" t="s">
        <v>1566</v>
      </c>
      <c r="EU95" s="58" t="s">
        <v>1566</v>
      </c>
      <c r="EV95" s="58"/>
      <c r="EW95" s="58"/>
      <c r="EX95" s="58"/>
      <c r="EY95" s="58"/>
      <c r="EZ95" s="58"/>
      <c r="FA95" s="58"/>
    </row>
    <row r="96" spans="1:157" ht="19.5" customHeight="1">
      <c r="A96" s="58"/>
      <c r="B96" s="58" t="s">
        <v>1776</v>
      </c>
      <c r="C96" s="58"/>
      <c r="D96" s="59" t="s">
        <v>1849</v>
      </c>
      <c r="E96" s="58" t="s">
        <v>1535</v>
      </c>
      <c r="F96" s="58" t="s">
        <v>1536</v>
      </c>
      <c r="G96" s="58" t="s">
        <v>1537</v>
      </c>
      <c r="H96" s="58" t="s">
        <v>857</v>
      </c>
      <c r="I96" s="58"/>
      <c r="J96" s="58" t="s">
        <v>864</v>
      </c>
      <c r="K96" s="58">
        <v>58</v>
      </c>
      <c r="L96" s="58">
        <v>710000000</v>
      </c>
      <c r="M96" s="58" t="s">
        <v>1533</v>
      </c>
      <c r="N96" s="58" t="s">
        <v>1777</v>
      </c>
      <c r="O96" s="58" t="s">
        <v>359</v>
      </c>
      <c r="P96" s="58" t="s">
        <v>1586</v>
      </c>
      <c r="Q96" s="58" t="s">
        <v>1555</v>
      </c>
      <c r="R96" s="58" t="s">
        <v>686</v>
      </c>
      <c r="S96" s="58" t="s">
        <v>1560</v>
      </c>
      <c r="T96" s="58"/>
      <c r="U96" s="58"/>
      <c r="V96" s="58">
        <v>0</v>
      </c>
      <c r="W96" s="58">
        <v>0</v>
      </c>
      <c r="X96" s="58">
        <v>100</v>
      </c>
      <c r="Y96" s="58" t="s">
        <v>970</v>
      </c>
      <c r="Z96" s="58" t="s">
        <v>888</v>
      </c>
      <c r="AA96" s="60">
        <v>11</v>
      </c>
      <c r="AB96" s="60">
        <v>496.48</v>
      </c>
      <c r="AC96" s="60">
        <f t="shared" si="22"/>
        <v>5461.280000000001</v>
      </c>
      <c r="AD96" s="60">
        <f t="shared" si="23"/>
        <v>6116.633600000001</v>
      </c>
      <c r="AE96" s="60">
        <v>11</v>
      </c>
      <c r="AF96" s="60">
        <v>496.48</v>
      </c>
      <c r="AG96" s="60">
        <f t="shared" si="24"/>
        <v>5461.280000000001</v>
      </c>
      <c r="AH96" s="60">
        <f t="shared" si="25"/>
        <v>6116.633600000001</v>
      </c>
      <c r="AI96" s="60">
        <v>11</v>
      </c>
      <c r="AJ96" s="60">
        <v>496.48</v>
      </c>
      <c r="AK96" s="60">
        <f t="shared" si="26"/>
        <v>5461.280000000001</v>
      </c>
      <c r="AL96" s="60">
        <f t="shared" si="27"/>
        <v>6116.633600000001</v>
      </c>
      <c r="AM96" s="60">
        <v>11</v>
      </c>
      <c r="AN96" s="60">
        <v>496.48</v>
      </c>
      <c r="AO96" s="60">
        <f t="shared" si="28"/>
        <v>5461.280000000001</v>
      </c>
      <c r="AP96" s="60">
        <f t="shared" si="29"/>
        <v>6116.633600000001</v>
      </c>
      <c r="AQ96" s="60"/>
      <c r="AR96" s="60"/>
      <c r="AS96" s="60">
        <f t="shared" si="30"/>
        <v>0</v>
      </c>
      <c r="AT96" s="60">
        <f t="shared" si="31"/>
        <v>0</v>
      </c>
      <c r="AU96" s="60"/>
      <c r="AV96" s="60"/>
      <c r="AW96" s="60">
        <f t="shared" si="32"/>
        <v>0</v>
      </c>
      <c r="AX96" s="60">
        <f t="shared" si="33"/>
        <v>0</v>
      </c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>
        <f t="shared" si="34"/>
        <v>44</v>
      </c>
      <c r="EN96" s="60">
        <f t="shared" si="35"/>
        <v>21845.120000000003</v>
      </c>
      <c r="EO96" s="60">
        <f t="shared" si="36"/>
        <v>24466.534400000004</v>
      </c>
      <c r="EP96" s="61" t="s">
        <v>1534</v>
      </c>
      <c r="EQ96" s="58"/>
      <c r="ER96" s="61"/>
      <c r="ES96" s="58" t="s">
        <v>1344</v>
      </c>
      <c r="ET96" s="58" t="s">
        <v>1566</v>
      </c>
      <c r="EU96" s="58" t="s">
        <v>1566</v>
      </c>
      <c r="EV96" s="58"/>
      <c r="EW96" s="58"/>
      <c r="EX96" s="58"/>
      <c r="EY96" s="58"/>
      <c r="EZ96" s="58"/>
      <c r="FA96" s="58"/>
    </row>
    <row r="97" spans="1:157" ht="19.5" customHeight="1">
      <c r="A97" s="58"/>
      <c r="B97" s="58" t="s">
        <v>1776</v>
      </c>
      <c r="C97" s="58"/>
      <c r="D97" s="59" t="s">
        <v>1850</v>
      </c>
      <c r="E97" s="58" t="s">
        <v>1535</v>
      </c>
      <c r="F97" s="58" t="s">
        <v>1536</v>
      </c>
      <c r="G97" s="58" t="s">
        <v>1537</v>
      </c>
      <c r="H97" s="58" t="s">
        <v>857</v>
      </c>
      <c r="I97" s="58"/>
      <c r="J97" s="58" t="s">
        <v>864</v>
      </c>
      <c r="K97" s="58">
        <v>58</v>
      </c>
      <c r="L97" s="58">
        <v>710000000</v>
      </c>
      <c r="M97" s="58" t="s">
        <v>1533</v>
      </c>
      <c r="N97" s="58" t="s">
        <v>1777</v>
      </c>
      <c r="O97" s="58" t="s">
        <v>359</v>
      </c>
      <c r="P97" s="58">
        <v>111010000</v>
      </c>
      <c r="Q97" s="58" t="s">
        <v>1543</v>
      </c>
      <c r="R97" s="58" t="s">
        <v>686</v>
      </c>
      <c r="S97" s="58" t="s">
        <v>1560</v>
      </c>
      <c r="T97" s="58"/>
      <c r="U97" s="58"/>
      <c r="V97" s="58">
        <v>0</v>
      </c>
      <c r="W97" s="58">
        <v>0</v>
      </c>
      <c r="X97" s="58">
        <v>100</v>
      </c>
      <c r="Y97" s="58" t="s">
        <v>970</v>
      </c>
      <c r="Z97" s="58" t="s">
        <v>888</v>
      </c>
      <c r="AA97" s="60">
        <v>23</v>
      </c>
      <c r="AB97" s="60">
        <v>496.48</v>
      </c>
      <c r="AC97" s="60">
        <f t="shared" si="22"/>
        <v>11419.04</v>
      </c>
      <c r="AD97" s="60">
        <f t="shared" si="23"/>
        <v>12789.324800000002</v>
      </c>
      <c r="AE97" s="60">
        <v>23</v>
      </c>
      <c r="AF97" s="60">
        <v>496.48</v>
      </c>
      <c r="AG97" s="60">
        <f t="shared" si="24"/>
        <v>11419.04</v>
      </c>
      <c r="AH97" s="60">
        <f t="shared" si="25"/>
        <v>12789.324800000002</v>
      </c>
      <c r="AI97" s="60">
        <v>23</v>
      </c>
      <c r="AJ97" s="60">
        <v>496.48</v>
      </c>
      <c r="AK97" s="60">
        <f t="shared" si="26"/>
        <v>11419.04</v>
      </c>
      <c r="AL97" s="60">
        <f t="shared" si="27"/>
        <v>12789.324800000002</v>
      </c>
      <c r="AM97" s="60">
        <v>23</v>
      </c>
      <c r="AN97" s="60">
        <v>496.48</v>
      </c>
      <c r="AO97" s="60">
        <f t="shared" si="28"/>
        <v>11419.04</v>
      </c>
      <c r="AP97" s="60">
        <f t="shared" si="29"/>
        <v>12789.324800000002</v>
      </c>
      <c r="AQ97" s="60"/>
      <c r="AR97" s="60"/>
      <c r="AS97" s="60">
        <f t="shared" si="30"/>
        <v>0</v>
      </c>
      <c r="AT97" s="60">
        <f t="shared" si="31"/>
        <v>0</v>
      </c>
      <c r="AU97" s="60"/>
      <c r="AV97" s="60"/>
      <c r="AW97" s="60">
        <f t="shared" si="32"/>
        <v>0</v>
      </c>
      <c r="AX97" s="60">
        <f t="shared" si="33"/>
        <v>0</v>
      </c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>
        <f t="shared" si="34"/>
        <v>92</v>
      </c>
      <c r="EN97" s="60">
        <f t="shared" si="35"/>
        <v>45676.16</v>
      </c>
      <c r="EO97" s="60">
        <f t="shared" si="36"/>
        <v>51157.29920000001</v>
      </c>
      <c r="EP97" s="61" t="s">
        <v>1534</v>
      </c>
      <c r="EQ97" s="58"/>
      <c r="ER97" s="61"/>
      <c r="ES97" s="58" t="s">
        <v>1344</v>
      </c>
      <c r="ET97" s="58" t="s">
        <v>1566</v>
      </c>
      <c r="EU97" s="58" t="s">
        <v>1566</v>
      </c>
      <c r="EV97" s="58"/>
      <c r="EW97" s="58"/>
      <c r="EX97" s="58"/>
      <c r="EY97" s="58"/>
      <c r="EZ97" s="58"/>
      <c r="FA97" s="58"/>
    </row>
    <row r="98" spans="1:157" ht="19.5" customHeight="1">
      <c r="A98" s="58"/>
      <c r="B98" s="58" t="s">
        <v>1776</v>
      </c>
      <c r="C98" s="58"/>
      <c r="D98" s="59" t="s">
        <v>1851</v>
      </c>
      <c r="E98" s="58" t="s">
        <v>1535</v>
      </c>
      <c r="F98" s="58" t="s">
        <v>1536</v>
      </c>
      <c r="G98" s="58" t="s">
        <v>1537</v>
      </c>
      <c r="H98" s="58" t="s">
        <v>857</v>
      </c>
      <c r="I98" s="58"/>
      <c r="J98" s="58" t="s">
        <v>864</v>
      </c>
      <c r="K98" s="58">
        <v>58</v>
      </c>
      <c r="L98" s="58">
        <v>710000000</v>
      </c>
      <c r="M98" s="58" t="s">
        <v>1533</v>
      </c>
      <c r="N98" s="58" t="s">
        <v>1777</v>
      </c>
      <c r="O98" s="58" t="s">
        <v>359</v>
      </c>
      <c r="P98" s="58" t="s">
        <v>1584</v>
      </c>
      <c r="Q98" s="58" t="s">
        <v>1542</v>
      </c>
      <c r="R98" s="58" t="s">
        <v>686</v>
      </c>
      <c r="S98" s="58" t="s">
        <v>1560</v>
      </c>
      <c r="T98" s="58"/>
      <c r="U98" s="58"/>
      <c r="V98" s="58">
        <v>0</v>
      </c>
      <c r="W98" s="58">
        <v>0</v>
      </c>
      <c r="X98" s="58">
        <v>100</v>
      </c>
      <c r="Y98" s="58" t="s">
        <v>970</v>
      </c>
      <c r="Z98" s="58" t="s">
        <v>888</v>
      </c>
      <c r="AA98" s="60">
        <v>11</v>
      </c>
      <c r="AB98" s="60">
        <v>496.48</v>
      </c>
      <c r="AC98" s="60">
        <f t="shared" si="22"/>
        <v>5461.280000000001</v>
      </c>
      <c r="AD98" s="60">
        <f t="shared" si="23"/>
        <v>6116.633600000001</v>
      </c>
      <c r="AE98" s="60">
        <v>11</v>
      </c>
      <c r="AF98" s="60">
        <v>496.48</v>
      </c>
      <c r="AG98" s="60">
        <f t="shared" si="24"/>
        <v>5461.280000000001</v>
      </c>
      <c r="AH98" s="60">
        <f t="shared" si="25"/>
        <v>6116.633600000001</v>
      </c>
      <c r="AI98" s="60">
        <v>11</v>
      </c>
      <c r="AJ98" s="60">
        <v>496.48</v>
      </c>
      <c r="AK98" s="60">
        <f t="shared" si="26"/>
        <v>5461.280000000001</v>
      </c>
      <c r="AL98" s="60">
        <f t="shared" si="27"/>
        <v>6116.633600000001</v>
      </c>
      <c r="AM98" s="60">
        <v>11</v>
      </c>
      <c r="AN98" s="60">
        <v>496.48</v>
      </c>
      <c r="AO98" s="60">
        <f t="shared" si="28"/>
        <v>5461.280000000001</v>
      </c>
      <c r="AP98" s="60">
        <f t="shared" si="29"/>
        <v>6116.633600000001</v>
      </c>
      <c r="AQ98" s="60"/>
      <c r="AR98" s="60"/>
      <c r="AS98" s="60">
        <f t="shared" si="30"/>
        <v>0</v>
      </c>
      <c r="AT98" s="60">
        <f t="shared" si="31"/>
        <v>0</v>
      </c>
      <c r="AU98" s="60"/>
      <c r="AV98" s="60"/>
      <c r="AW98" s="60">
        <f t="shared" si="32"/>
        <v>0</v>
      </c>
      <c r="AX98" s="60">
        <f t="shared" si="33"/>
        <v>0</v>
      </c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>
        <f t="shared" si="34"/>
        <v>44</v>
      </c>
      <c r="EN98" s="60">
        <f t="shared" si="35"/>
        <v>21845.120000000003</v>
      </c>
      <c r="EO98" s="60">
        <f t="shared" si="36"/>
        <v>24466.534400000004</v>
      </c>
      <c r="EP98" s="61" t="s">
        <v>1534</v>
      </c>
      <c r="EQ98" s="58"/>
      <c r="ER98" s="61"/>
      <c r="ES98" s="58" t="s">
        <v>1344</v>
      </c>
      <c r="ET98" s="58" t="s">
        <v>1566</v>
      </c>
      <c r="EU98" s="58" t="s">
        <v>1566</v>
      </c>
      <c r="EV98" s="58"/>
      <c r="EW98" s="58"/>
      <c r="EX98" s="58"/>
      <c r="EY98" s="58"/>
      <c r="EZ98" s="58"/>
      <c r="FA98" s="58"/>
    </row>
    <row r="99" spans="1:157" ht="19.5" customHeight="1">
      <c r="A99" s="58"/>
      <c r="B99" s="58" t="s">
        <v>1776</v>
      </c>
      <c r="C99" s="58"/>
      <c r="D99" s="59" t="s">
        <v>1852</v>
      </c>
      <c r="E99" s="58" t="s">
        <v>1535</v>
      </c>
      <c r="F99" s="58" t="s">
        <v>1536</v>
      </c>
      <c r="G99" s="58" t="s">
        <v>1537</v>
      </c>
      <c r="H99" s="58" t="s">
        <v>857</v>
      </c>
      <c r="I99" s="58"/>
      <c r="J99" s="58" t="s">
        <v>864</v>
      </c>
      <c r="K99" s="58">
        <v>58</v>
      </c>
      <c r="L99" s="58">
        <v>710000000</v>
      </c>
      <c r="M99" s="58" t="s">
        <v>1533</v>
      </c>
      <c r="N99" s="58" t="s">
        <v>1777</v>
      </c>
      <c r="O99" s="58" t="s">
        <v>359</v>
      </c>
      <c r="P99" s="58">
        <v>475030100</v>
      </c>
      <c r="Q99" s="58" t="s">
        <v>1541</v>
      </c>
      <c r="R99" s="58" t="s">
        <v>686</v>
      </c>
      <c r="S99" s="58" t="s">
        <v>1560</v>
      </c>
      <c r="T99" s="58"/>
      <c r="U99" s="58"/>
      <c r="V99" s="58">
        <v>0</v>
      </c>
      <c r="W99" s="58">
        <v>0</v>
      </c>
      <c r="X99" s="58">
        <v>100</v>
      </c>
      <c r="Y99" s="58" t="s">
        <v>970</v>
      </c>
      <c r="Z99" s="58" t="s">
        <v>888</v>
      </c>
      <c r="AA99" s="60">
        <v>34</v>
      </c>
      <c r="AB99" s="60">
        <v>293.18</v>
      </c>
      <c r="AC99" s="60">
        <f t="shared" si="22"/>
        <v>9968.12</v>
      </c>
      <c r="AD99" s="60">
        <f t="shared" si="23"/>
        <v>11164.294400000002</v>
      </c>
      <c r="AE99" s="60">
        <v>34</v>
      </c>
      <c r="AF99" s="60">
        <v>293.18</v>
      </c>
      <c r="AG99" s="60">
        <f t="shared" si="24"/>
        <v>9968.12</v>
      </c>
      <c r="AH99" s="60">
        <f t="shared" si="25"/>
        <v>11164.294400000002</v>
      </c>
      <c r="AI99" s="60">
        <v>34</v>
      </c>
      <c r="AJ99" s="60">
        <v>293.18</v>
      </c>
      <c r="AK99" s="60">
        <f t="shared" si="26"/>
        <v>9968.12</v>
      </c>
      <c r="AL99" s="60">
        <f t="shared" si="27"/>
        <v>11164.294400000002</v>
      </c>
      <c r="AM99" s="60">
        <v>34</v>
      </c>
      <c r="AN99" s="60">
        <v>293.18</v>
      </c>
      <c r="AO99" s="60">
        <f t="shared" si="28"/>
        <v>9968.12</v>
      </c>
      <c r="AP99" s="60">
        <f t="shared" si="29"/>
        <v>11164.294400000002</v>
      </c>
      <c r="AQ99" s="60"/>
      <c r="AR99" s="60"/>
      <c r="AS99" s="60">
        <f t="shared" si="30"/>
        <v>0</v>
      </c>
      <c r="AT99" s="60">
        <f t="shared" si="31"/>
        <v>0</v>
      </c>
      <c r="AU99" s="60"/>
      <c r="AV99" s="60"/>
      <c r="AW99" s="60">
        <f t="shared" si="32"/>
        <v>0</v>
      </c>
      <c r="AX99" s="60">
        <f t="shared" si="33"/>
        <v>0</v>
      </c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>
        <f t="shared" si="34"/>
        <v>136</v>
      </c>
      <c r="EN99" s="60">
        <f t="shared" si="35"/>
        <v>39872.48</v>
      </c>
      <c r="EO99" s="60">
        <f t="shared" si="36"/>
        <v>44657.17760000001</v>
      </c>
      <c r="EP99" s="61" t="s">
        <v>1534</v>
      </c>
      <c r="EQ99" s="58"/>
      <c r="ER99" s="61"/>
      <c r="ES99" s="58" t="s">
        <v>1344</v>
      </c>
      <c r="ET99" s="58" t="s">
        <v>1564</v>
      </c>
      <c r="EU99" s="58" t="s">
        <v>1565</v>
      </c>
      <c r="EV99" s="58"/>
      <c r="EW99" s="58"/>
      <c r="EX99" s="58"/>
      <c r="EY99" s="58"/>
      <c r="EZ99" s="58"/>
      <c r="FA99" s="58"/>
    </row>
    <row r="100" spans="1:157" ht="19.5" customHeight="1">
      <c r="A100" s="58"/>
      <c r="B100" s="58" t="s">
        <v>1776</v>
      </c>
      <c r="C100" s="58"/>
      <c r="D100" s="59" t="s">
        <v>1853</v>
      </c>
      <c r="E100" s="58" t="s">
        <v>1535</v>
      </c>
      <c r="F100" s="58" t="s">
        <v>1536</v>
      </c>
      <c r="G100" s="58" t="s">
        <v>1537</v>
      </c>
      <c r="H100" s="58" t="s">
        <v>857</v>
      </c>
      <c r="I100" s="58"/>
      <c r="J100" s="58" t="s">
        <v>864</v>
      </c>
      <c r="K100" s="58">
        <v>58</v>
      </c>
      <c r="L100" s="58">
        <v>710000000</v>
      </c>
      <c r="M100" s="58" t="s">
        <v>1533</v>
      </c>
      <c r="N100" s="58" t="s">
        <v>1777</v>
      </c>
      <c r="O100" s="58" t="s">
        <v>359</v>
      </c>
      <c r="P100" s="58" t="s">
        <v>1585</v>
      </c>
      <c r="Q100" s="58" t="s">
        <v>1539</v>
      </c>
      <c r="R100" s="58" t="s">
        <v>686</v>
      </c>
      <c r="S100" s="58" t="s">
        <v>1560</v>
      </c>
      <c r="T100" s="58"/>
      <c r="U100" s="58"/>
      <c r="V100" s="58">
        <v>0</v>
      </c>
      <c r="W100" s="58">
        <v>0</v>
      </c>
      <c r="X100" s="58">
        <v>100</v>
      </c>
      <c r="Y100" s="58" t="s">
        <v>970</v>
      </c>
      <c r="Z100" s="58" t="s">
        <v>888</v>
      </c>
      <c r="AA100" s="60">
        <v>10</v>
      </c>
      <c r="AB100" s="60">
        <v>293.18</v>
      </c>
      <c r="AC100" s="60">
        <f t="shared" si="22"/>
        <v>2931.8</v>
      </c>
      <c r="AD100" s="60">
        <f t="shared" si="23"/>
        <v>3283.6160000000004</v>
      </c>
      <c r="AE100" s="60">
        <v>10</v>
      </c>
      <c r="AF100" s="60">
        <v>293.18</v>
      </c>
      <c r="AG100" s="60">
        <f t="shared" si="24"/>
        <v>2931.8</v>
      </c>
      <c r="AH100" s="60">
        <f t="shared" si="25"/>
        <v>3283.6160000000004</v>
      </c>
      <c r="AI100" s="60">
        <v>10</v>
      </c>
      <c r="AJ100" s="60">
        <v>293.18</v>
      </c>
      <c r="AK100" s="60">
        <f t="shared" si="26"/>
        <v>2931.8</v>
      </c>
      <c r="AL100" s="60">
        <f t="shared" si="27"/>
        <v>3283.6160000000004</v>
      </c>
      <c r="AM100" s="60">
        <v>10</v>
      </c>
      <c r="AN100" s="60">
        <v>293.18</v>
      </c>
      <c r="AO100" s="60">
        <f t="shared" si="28"/>
        <v>2931.8</v>
      </c>
      <c r="AP100" s="60">
        <f t="shared" si="29"/>
        <v>3283.6160000000004</v>
      </c>
      <c r="AQ100" s="60"/>
      <c r="AR100" s="60"/>
      <c r="AS100" s="60">
        <f t="shared" si="30"/>
        <v>0</v>
      </c>
      <c r="AT100" s="60">
        <f t="shared" si="31"/>
        <v>0</v>
      </c>
      <c r="AU100" s="60"/>
      <c r="AV100" s="60"/>
      <c r="AW100" s="60">
        <f t="shared" si="32"/>
        <v>0</v>
      </c>
      <c r="AX100" s="60">
        <f t="shared" si="33"/>
        <v>0</v>
      </c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>
        <f t="shared" si="34"/>
        <v>40</v>
      </c>
      <c r="EN100" s="60">
        <f t="shared" si="35"/>
        <v>11727.2</v>
      </c>
      <c r="EO100" s="60">
        <f t="shared" si="36"/>
        <v>13134.464000000002</v>
      </c>
      <c r="EP100" s="61" t="s">
        <v>1534</v>
      </c>
      <c r="EQ100" s="58"/>
      <c r="ER100" s="61"/>
      <c r="ES100" s="58" t="s">
        <v>1344</v>
      </c>
      <c r="ET100" s="58" t="s">
        <v>1564</v>
      </c>
      <c r="EU100" s="58" t="s">
        <v>1565</v>
      </c>
      <c r="EV100" s="58"/>
      <c r="EW100" s="58"/>
      <c r="EX100" s="58"/>
      <c r="EY100" s="58"/>
      <c r="EZ100" s="58"/>
      <c r="FA100" s="58"/>
    </row>
    <row r="101" spans="1:157" ht="19.5" customHeight="1">
      <c r="A101" s="58"/>
      <c r="B101" s="58" t="s">
        <v>1776</v>
      </c>
      <c r="C101" s="58"/>
      <c r="D101" s="59" t="s">
        <v>1854</v>
      </c>
      <c r="E101" s="58" t="s">
        <v>1535</v>
      </c>
      <c r="F101" s="58" t="s">
        <v>1536</v>
      </c>
      <c r="G101" s="58" t="s">
        <v>1537</v>
      </c>
      <c r="H101" s="58" t="s">
        <v>857</v>
      </c>
      <c r="I101" s="58"/>
      <c r="J101" s="58" t="s">
        <v>864</v>
      </c>
      <c r="K101" s="58">
        <v>58</v>
      </c>
      <c r="L101" s="58">
        <v>710000000</v>
      </c>
      <c r="M101" s="58" t="s">
        <v>1533</v>
      </c>
      <c r="N101" s="58" t="s">
        <v>1777</v>
      </c>
      <c r="O101" s="58" t="s">
        <v>359</v>
      </c>
      <c r="P101" s="58">
        <v>231010000</v>
      </c>
      <c r="Q101" s="58" t="s">
        <v>1538</v>
      </c>
      <c r="R101" s="58" t="s">
        <v>686</v>
      </c>
      <c r="S101" s="58" t="s">
        <v>1560</v>
      </c>
      <c r="T101" s="58"/>
      <c r="U101" s="58"/>
      <c r="V101" s="58">
        <v>0</v>
      </c>
      <c r="W101" s="58">
        <v>0</v>
      </c>
      <c r="X101" s="58">
        <v>100</v>
      </c>
      <c r="Y101" s="58" t="s">
        <v>970</v>
      </c>
      <c r="Z101" s="58" t="s">
        <v>888</v>
      </c>
      <c r="AA101" s="60">
        <v>13</v>
      </c>
      <c r="AB101" s="60">
        <v>293.18</v>
      </c>
      <c r="AC101" s="60">
        <f t="shared" si="22"/>
        <v>3811.34</v>
      </c>
      <c r="AD101" s="60">
        <f t="shared" si="23"/>
        <v>4268.7008000000005</v>
      </c>
      <c r="AE101" s="60">
        <v>13</v>
      </c>
      <c r="AF101" s="60">
        <v>293.18</v>
      </c>
      <c r="AG101" s="60">
        <f t="shared" si="24"/>
        <v>3811.34</v>
      </c>
      <c r="AH101" s="60">
        <f t="shared" si="25"/>
        <v>4268.7008000000005</v>
      </c>
      <c r="AI101" s="60">
        <v>13</v>
      </c>
      <c r="AJ101" s="60">
        <v>293.18</v>
      </c>
      <c r="AK101" s="60">
        <f t="shared" si="26"/>
        <v>3811.34</v>
      </c>
      <c r="AL101" s="60">
        <f t="shared" si="27"/>
        <v>4268.7008000000005</v>
      </c>
      <c r="AM101" s="60">
        <v>13</v>
      </c>
      <c r="AN101" s="60">
        <v>293.18</v>
      </c>
      <c r="AO101" s="60">
        <f t="shared" si="28"/>
        <v>3811.34</v>
      </c>
      <c r="AP101" s="60">
        <f t="shared" si="29"/>
        <v>4268.7008000000005</v>
      </c>
      <c r="AQ101" s="60"/>
      <c r="AR101" s="60"/>
      <c r="AS101" s="60">
        <f t="shared" si="30"/>
        <v>0</v>
      </c>
      <c r="AT101" s="60">
        <f t="shared" si="31"/>
        <v>0</v>
      </c>
      <c r="AU101" s="60"/>
      <c r="AV101" s="60"/>
      <c r="AW101" s="60">
        <f t="shared" si="32"/>
        <v>0</v>
      </c>
      <c r="AX101" s="60">
        <f t="shared" si="33"/>
        <v>0</v>
      </c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>
        <f t="shared" si="34"/>
        <v>52</v>
      </c>
      <c r="EN101" s="60">
        <f t="shared" si="35"/>
        <v>15245.36</v>
      </c>
      <c r="EO101" s="60">
        <f t="shared" si="36"/>
        <v>17074.803200000002</v>
      </c>
      <c r="EP101" s="61" t="s">
        <v>1534</v>
      </c>
      <c r="EQ101" s="58"/>
      <c r="ER101" s="61"/>
      <c r="ES101" s="58" t="s">
        <v>1344</v>
      </c>
      <c r="ET101" s="58" t="s">
        <v>1564</v>
      </c>
      <c r="EU101" s="58" t="s">
        <v>1565</v>
      </c>
      <c r="EV101" s="58"/>
      <c r="EW101" s="58"/>
      <c r="EX101" s="58"/>
      <c r="EY101" s="58"/>
      <c r="EZ101" s="58"/>
      <c r="FA101" s="58"/>
    </row>
    <row r="102" spans="1:157" ht="19.5" customHeight="1">
      <c r="A102" s="58"/>
      <c r="B102" s="58" t="s">
        <v>1776</v>
      </c>
      <c r="C102" s="58"/>
      <c r="D102" s="59" t="s">
        <v>1855</v>
      </c>
      <c r="E102" s="58" t="s">
        <v>1535</v>
      </c>
      <c r="F102" s="58" t="s">
        <v>1536</v>
      </c>
      <c r="G102" s="58" t="s">
        <v>1537</v>
      </c>
      <c r="H102" s="58" t="s">
        <v>857</v>
      </c>
      <c r="I102" s="58"/>
      <c r="J102" s="58" t="s">
        <v>864</v>
      </c>
      <c r="K102" s="58">
        <v>58</v>
      </c>
      <c r="L102" s="58">
        <v>710000000</v>
      </c>
      <c r="M102" s="58" t="s">
        <v>1533</v>
      </c>
      <c r="N102" s="58" t="s">
        <v>1777</v>
      </c>
      <c r="O102" s="58" t="s">
        <v>359</v>
      </c>
      <c r="P102" s="58">
        <v>154820100</v>
      </c>
      <c r="Q102" s="58" t="s">
        <v>1540</v>
      </c>
      <c r="R102" s="58" t="s">
        <v>686</v>
      </c>
      <c r="S102" s="58" t="s">
        <v>1560</v>
      </c>
      <c r="T102" s="58"/>
      <c r="U102" s="58"/>
      <c r="V102" s="58">
        <v>0</v>
      </c>
      <c r="W102" s="58">
        <v>0</v>
      </c>
      <c r="X102" s="58">
        <v>100</v>
      </c>
      <c r="Y102" s="58" t="s">
        <v>970</v>
      </c>
      <c r="Z102" s="58" t="s">
        <v>888</v>
      </c>
      <c r="AA102" s="60">
        <v>21</v>
      </c>
      <c r="AB102" s="60">
        <v>293.18</v>
      </c>
      <c r="AC102" s="60">
        <f t="shared" si="22"/>
        <v>6156.78</v>
      </c>
      <c r="AD102" s="60">
        <f t="shared" si="23"/>
        <v>6895.5936</v>
      </c>
      <c r="AE102" s="60">
        <v>21</v>
      </c>
      <c r="AF102" s="60">
        <v>293.18</v>
      </c>
      <c r="AG102" s="60">
        <f t="shared" si="24"/>
        <v>6156.78</v>
      </c>
      <c r="AH102" s="60">
        <f t="shared" si="25"/>
        <v>6895.5936</v>
      </c>
      <c r="AI102" s="60">
        <v>21</v>
      </c>
      <c r="AJ102" s="60">
        <v>293.18</v>
      </c>
      <c r="AK102" s="60">
        <f t="shared" si="26"/>
        <v>6156.78</v>
      </c>
      <c r="AL102" s="60">
        <f t="shared" si="27"/>
        <v>6895.5936</v>
      </c>
      <c r="AM102" s="60">
        <v>21</v>
      </c>
      <c r="AN102" s="60">
        <v>293.18</v>
      </c>
      <c r="AO102" s="60">
        <f t="shared" si="28"/>
        <v>6156.78</v>
      </c>
      <c r="AP102" s="60">
        <f t="shared" si="29"/>
        <v>6895.5936</v>
      </c>
      <c r="AQ102" s="60"/>
      <c r="AR102" s="60"/>
      <c r="AS102" s="60">
        <f t="shared" si="30"/>
        <v>0</v>
      </c>
      <c r="AT102" s="60">
        <f t="shared" si="31"/>
        <v>0</v>
      </c>
      <c r="AU102" s="60"/>
      <c r="AV102" s="60"/>
      <c r="AW102" s="60">
        <f t="shared" si="32"/>
        <v>0</v>
      </c>
      <c r="AX102" s="60">
        <f t="shared" si="33"/>
        <v>0</v>
      </c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>
        <f t="shared" si="34"/>
        <v>84</v>
      </c>
      <c r="EN102" s="60">
        <f t="shared" si="35"/>
        <v>24627.12</v>
      </c>
      <c r="EO102" s="60">
        <f t="shared" si="36"/>
        <v>27582.3744</v>
      </c>
      <c r="EP102" s="61" t="s">
        <v>1534</v>
      </c>
      <c r="EQ102" s="58"/>
      <c r="ER102" s="61"/>
      <c r="ES102" s="58" t="s">
        <v>1344</v>
      </c>
      <c r="ET102" s="58" t="s">
        <v>1564</v>
      </c>
      <c r="EU102" s="58" t="s">
        <v>1565</v>
      </c>
      <c r="EV102" s="58"/>
      <c r="EW102" s="58"/>
      <c r="EX102" s="58"/>
      <c r="EY102" s="58"/>
      <c r="EZ102" s="58"/>
      <c r="FA102" s="58"/>
    </row>
    <row r="103" spans="1:157" ht="19.5" customHeight="1">
      <c r="A103" s="58"/>
      <c r="B103" s="58" t="s">
        <v>1776</v>
      </c>
      <c r="C103" s="58"/>
      <c r="D103" s="59" t="s">
        <v>1856</v>
      </c>
      <c r="E103" s="58" t="s">
        <v>1535</v>
      </c>
      <c r="F103" s="58" t="s">
        <v>1536</v>
      </c>
      <c r="G103" s="58" t="s">
        <v>1537</v>
      </c>
      <c r="H103" s="58" t="s">
        <v>857</v>
      </c>
      <c r="I103" s="58"/>
      <c r="J103" s="58" t="s">
        <v>864</v>
      </c>
      <c r="K103" s="58">
        <v>58</v>
      </c>
      <c r="L103" s="58">
        <v>710000000</v>
      </c>
      <c r="M103" s="58" t="s">
        <v>1533</v>
      </c>
      <c r="N103" s="58" t="s">
        <v>1777</v>
      </c>
      <c r="O103" s="58" t="s">
        <v>359</v>
      </c>
      <c r="P103" s="58">
        <v>433257100</v>
      </c>
      <c r="Q103" s="58" t="s">
        <v>1587</v>
      </c>
      <c r="R103" s="58" t="s">
        <v>686</v>
      </c>
      <c r="S103" s="58" t="s">
        <v>1560</v>
      </c>
      <c r="T103" s="58"/>
      <c r="U103" s="58"/>
      <c r="V103" s="58">
        <v>0</v>
      </c>
      <c r="W103" s="58">
        <v>0</v>
      </c>
      <c r="X103" s="58">
        <v>100</v>
      </c>
      <c r="Y103" s="58" t="s">
        <v>970</v>
      </c>
      <c r="Z103" s="58" t="s">
        <v>888</v>
      </c>
      <c r="AA103" s="60">
        <v>14</v>
      </c>
      <c r="AB103" s="60">
        <v>293.18</v>
      </c>
      <c r="AC103" s="60">
        <f t="shared" si="22"/>
        <v>4104.52</v>
      </c>
      <c r="AD103" s="60">
        <f t="shared" si="23"/>
        <v>4597.062400000001</v>
      </c>
      <c r="AE103" s="60">
        <v>14</v>
      </c>
      <c r="AF103" s="60">
        <v>293.18</v>
      </c>
      <c r="AG103" s="60">
        <f t="shared" si="24"/>
        <v>4104.52</v>
      </c>
      <c r="AH103" s="60">
        <f t="shared" si="25"/>
        <v>4597.062400000001</v>
      </c>
      <c r="AI103" s="60">
        <v>14</v>
      </c>
      <c r="AJ103" s="60">
        <v>293.18</v>
      </c>
      <c r="AK103" s="60">
        <f t="shared" si="26"/>
        <v>4104.52</v>
      </c>
      <c r="AL103" s="60">
        <f t="shared" si="27"/>
        <v>4597.062400000001</v>
      </c>
      <c r="AM103" s="60">
        <v>14</v>
      </c>
      <c r="AN103" s="60">
        <v>293.18</v>
      </c>
      <c r="AO103" s="60">
        <f t="shared" si="28"/>
        <v>4104.52</v>
      </c>
      <c r="AP103" s="60">
        <f t="shared" si="29"/>
        <v>4597.062400000001</v>
      </c>
      <c r="AQ103" s="60"/>
      <c r="AR103" s="60"/>
      <c r="AS103" s="60">
        <f t="shared" si="30"/>
        <v>0</v>
      </c>
      <c r="AT103" s="60">
        <f t="shared" si="31"/>
        <v>0</v>
      </c>
      <c r="AU103" s="60"/>
      <c r="AV103" s="60"/>
      <c r="AW103" s="60">
        <f t="shared" si="32"/>
        <v>0</v>
      </c>
      <c r="AX103" s="60">
        <f t="shared" si="33"/>
        <v>0</v>
      </c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>
        <f t="shared" si="34"/>
        <v>56</v>
      </c>
      <c r="EN103" s="60">
        <f t="shared" si="35"/>
        <v>16418.08</v>
      </c>
      <c r="EO103" s="60">
        <f t="shared" si="36"/>
        <v>18388.249600000003</v>
      </c>
      <c r="EP103" s="61" t="s">
        <v>1534</v>
      </c>
      <c r="EQ103" s="58"/>
      <c r="ER103" s="61"/>
      <c r="ES103" s="58" t="s">
        <v>1344</v>
      </c>
      <c r="ET103" s="58" t="s">
        <v>1564</v>
      </c>
      <c r="EU103" s="58" t="s">
        <v>1565</v>
      </c>
      <c r="EV103" s="58"/>
      <c r="EW103" s="58"/>
      <c r="EX103" s="58"/>
      <c r="EY103" s="58"/>
      <c r="EZ103" s="58"/>
      <c r="FA103" s="58"/>
    </row>
    <row r="104" spans="1:157" ht="19.5" customHeight="1">
      <c r="A104" s="58"/>
      <c r="B104" s="58" t="s">
        <v>1776</v>
      </c>
      <c r="C104" s="58"/>
      <c r="D104" s="59" t="s">
        <v>1857</v>
      </c>
      <c r="E104" s="58" t="s">
        <v>1535</v>
      </c>
      <c r="F104" s="58" t="s">
        <v>1536</v>
      </c>
      <c r="G104" s="58" t="s">
        <v>1537</v>
      </c>
      <c r="H104" s="58" t="s">
        <v>857</v>
      </c>
      <c r="I104" s="58"/>
      <c r="J104" s="58" t="s">
        <v>864</v>
      </c>
      <c r="K104" s="58">
        <v>58</v>
      </c>
      <c r="L104" s="58">
        <v>710000000</v>
      </c>
      <c r="M104" s="58" t="s">
        <v>1533</v>
      </c>
      <c r="N104" s="58" t="s">
        <v>1777</v>
      </c>
      <c r="O104" s="58" t="s">
        <v>359</v>
      </c>
      <c r="P104" s="58">
        <v>431010000</v>
      </c>
      <c r="Q104" s="58" t="s">
        <v>1553</v>
      </c>
      <c r="R104" s="58" t="s">
        <v>686</v>
      </c>
      <c r="S104" s="58" t="s">
        <v>1560</v>
      </c>
      <c r="T104" s="58"/>
      <c r="U104" s="58"/>
      <c r="V104" s="58">
        <v>0</v>
      </c>
      <c r="W104" s="58">
        <v>0</v>
      </c>
      <c r="X104" s="58">
        <v>100</v>
      </c>
      <c r="Y104" s="58" t="s">
        <v>970</v>
      </c>
      <c r="Z104" s="58" t="s">
        <v>888</v>
      </c>
      <c r="AA104" s="60">
        <v>19</v>
      </c>
      <c r="AB104" s="60">
        <v>293.18</v>
      </c>
      <c r="AC104" s="60">
        <f t="shared" si="22"/>
        <v>5570.42</v>
      </c>
      <c r="AD104" s="60">
        <f t="shared" si="23"/>
        <v>6238.870400000001</v>
      </c>
      <c r="AE104" s="60">
        <v>19</v>
      </c>
      <c r="AF104" s="60">
        <v>293.18</v>
      </c>
      <c r="AG104" s="60">
        <f t="shared" si="24"/>
        <v>5570.42</v>
      </c>
      <c r="AH104" s="60">
        <f t="shared" si="25"/>
        <v>6238.870400000001</v>
      </c>
      <c r="AI104" s="60">
        <v>19</v>
      </c>
      <c r="AJ104" s="60">
        <v>293.18</v>
      </c>
      <c r="AK104" s="60">
        <f t="shared" si="26"/>
        <v>5570.42</v>
      </c>
      <c r="AL104" s="60">
        <f t="shared" si="27"/>
        <v>6238.870400000001</v>
      </c>
      <c r="AM104" s="60">
        <v>19</v>
      </c>
      <c r="AN104" s="60">
        <v>293.18</v>
      </c>
      <c r="AO104" s="60">
        <f t="shared" si="28"/>
        <v>5570.42</v>
      </c>
      <c r="AP104" s="60">
        <f t="shared" si="29"/>
        <v>6238.870400000001</v>
      </c>
      <c r="AQ104" s="60"/>
      <c r="AR104" s="60"/>
      <c r="AS104" s="60">
        <f t="shared" si="30"/>
        <v>0</v>
      </c>
      <c r="AT104" s="60">
        <f t="shared" si="31"/>
        <v>0</v>
      </c>
      <c r="AU104" s="60"/>
      <c r="AV104" s="60"/>
      <c r="AW104" s="60">
        <f t="shared" si="32"/>
        <v>0</v>
      </c>
      <c r="AX104" s="60">
        <f t="shared" si="33"/>
        <v>0</v>
      </c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>
        <f t="shared" si="34"/>
        <v>76</v>
      </c>
      <c r="EN104" s="60">
        <f t="shared" si="35"/>
        <v>22281.68</v>
      </c>
      <c r="EO104" s="60">
        <f t="shared" si="36"/>
        <v>24955.481600000003</v>
      </c>
      <c r="EP104" s="61" t="s">
        <v>1534</v>
      </c>
      <c r="EQ104" s="58"/>
      <c r="ER104" s="61"/>
      <c r="ES104" s="58" t="s">
        <v>1344</v>
      </c>
      <c r="ET104" s="58" t="s">
        <v>1564</v>
      </c>
      <c r="EU104" s="58" t="s">
        <v>1565</v>
      </c>
      <c r="EV104" s="58"/>
      <c r="EW104" s="58"/>
      <c r="EX104" s="58"/>
      <c r="EY104" s="58"/>
      <c r="EZ104" s="58"/>
      <c r="FA104" s="58"/>
    </row>
    <row r="105" spans="1:157" ht="19.5" customHeight="1">
      <c r="A105" s="58"/>
      <c r="B105" s="58" t="s">
        <v>1776</v>
      </c>
      <c r="C105" s="58"/>
      <c r="D105" s="59" t="s">
        <v>1858</v>
      </c>
      <c r="E105" s="58" t="s">
        <v>1535</v>
      </c>
      <c r="F105" s="58" t="s">
        <v>1536</v>
      </c>
      <c r="G105" s="58" t="s">
        <v>1537</v>
      </c>
      <c r="H105" s="58" t="s">
        <v>857</v>
      </c>
      <c r="I105" s="58"/>
      <c r="J105" s="58" t="s">
        <v>864</v>
      </c>
      <c r="K105" s="58">
        <v>58</v>
      </c>
      <c r="L105" s="58">
        <v>710000000</v>
      </c>
      <c r="M105" s="58" t="s">
        <v>1533</v>
      </c>
      <c r="N105" s="58" t="s">
        <v>1777</v>
      </c>
      <c r="O105" s="58" t="s">
        <v>359</v>
      </c>
      <c r="P105" s="58">
        <v>511610000</v>
      </c>
      <c r="Q105" s="58" t="s">
        <v>1552</v>
      </c>
      <c r="R105" s="58" t="s">
        <v>686</v>
      </c>
      <c r="S105" s="58" t="s">
        <v>1560</v>
      </c>
      <c r="T105" s="58"/>
      <c r="U105" s="58"/>
      <c r="V105" s="58">
        <v>0</v>
      </c>
      <c r="W105" s="58">
        <v>0</v>
      </c>
      <c r="X105" s="58">
        <v>100</v>
      </c>
      <c r="Y105" s="58" t="s">
        <v>970</v>
      </c>
      <c r="Z105" s="58" t="s">
        <v>888</v>
      </c>
      <c r="AA105" s="60">
        <v>21</v>
      </c>
      <c r="AB105" s="60">
        <v>293.18</v>
      </c>
      <c r="AC105" s="60">
        <f t="shared" si="22"/>
        <v>6156.78</v>
      </c>
      <c r="AD105" s="60">
        <f t="shared" si="23"/>
        <v>6895.5936</v>
      </c>
      <c r="AE105" s="60">
        <v>21</v>
      </c>
      <c r="AF105" s="60">
        <v>293.18</v>
      </c>
      <c r="AG105" s="60">
        <f t="shared" si="24"/>
        <v>6156.78</v>
      </c>
      <c r="AH105" s="60">
        <f t="shared" si="25"/>
        <v>6895.5936</v>
      </c>
      <c r="AI105" s="60">
        <v>21</v>
      </c>
      <c r="AJ105" s="60">
        <v>293.18</v>
      </c>
      <c r="AK105" s="60">
        <f t="shared" si="26"/>
        <v>6156.78</v>
      </c>
      <c r="AL105" s="60">
        <f t="shared" si="27"/>
        <v>6895.5936</v>
      </c>
      <c r="AM105" s="60">
        <v>21</v>
      </c>
      <c r="AN105" s="60">
        <v>293.18</v>
      </c>
      <c r="AO105" s="60">
        <f t="shared" si="28"/>
        <v>6156.78</v>
      </c>
      <c r="AP105" s="60">
        <f t="shared" si="29"/>
        <v>6895.5936</v>
      </c>
      <c r="AQ105" s="60"/>
      <c r="AR105" s="60"/>
      <c r="AS105" s="60">
        <f t="shared" si="30"/>
        <v>0</v>
      </c>
      <c r="AT105" s="60">
        <f t="shared" si="31"/>
        <v>0</v>
      </c>
      <c r="AU105" s="60"/>
      <c r="AV105" s="60"/>
      <c r="AW105" s="60">
        <f t="shared" si="32"/>
        <v>0</v>
      </c>
      <c r="AX105" s="60">
        <f t="shared" si="33"/>
        <v>0</v>
      </c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>
        <f t="shared" si="34"/>
        <v>84</v>
      </c>
      <c r="EN105" s="60">
        <f t="shared" si="35"/>
        <v>24627.12</v>
      </c>
      <c r="EO105" s="60">
        <f t="shared" si="36"/>
        <v>27582.3744</v>
      </c>
      <c r="EP105" s="61" t="s">
        <v>1534</v>
      </c>
      <c r="EQ105" s="58"/>
      <c r="ER105" s="61"/>
      <c r="ES105" s="58" t="s">
        <v>1344</v>
      </c>
      <c r="ET105" s="58" t="s">
        <v>1564</v>
      </c>
      <c r="EU105" s="58" t="s">
        <v>1565</v>
      </c>
      <c r="EV105" s="58"/>
      <c r="EW105" s="58"/>
      <c r="EX105" s="58"/>
      <c r="EY105" s="58"/>
      <c r="EZ105" s="58"/>
      <c r="FA105" s="58"/>
    </row>
    <row r="106" spans="1:157" ht="19.5" customHeight="1">
      <c r="A106" s="58"/>
      <c r="B106" s="58" t="s">
        <v>1776</v>
      </c>
      <c r="C106" s="58"/>
      <c r="D106" s="59" t="s">
        <v>1859</v>
      </c>
      <c r="E106" s="58" t="s">
        <v>1535</v>
      </c>
      <c r="F106" s="58" t="s">
        <v>1536</v>
      </c>
      <c r="G106" s="58" t="s">
        <v>1537</v>
      </c>
      <c r="H106" s="58" t="s">
        <v>857</v>
      </c>
      <c r="I106" s="58"/>
      <c r="J106" s="58" t="s">
        <v>864</v>
      </c>
      <c r="K106" s="58">
        <v>58</v>
      </c>
      <c r="L106" s="58">
        <v>710000000</v>
      </c>
      <c r="M106" s="58" t="s">
        <v>1533</v>
      </c>
      <c r="N106" s="58" t="s">
        <v>1777</v>
      </c>
      <c r="O106" s="58" t="s">
        <v>359</v>
      </c>
      <c r="P106" s="58">
        <v>316621100</v>
      </c>
      <c r="Q106" s="58" t="s">
        <v>1559</v>
      </c>
      <c r="R106" s="58" t="s">
        <v>686</v>
      </c>
      <c r="S106" s="58" t="s">
        <v>1560</v>
      </c>
      <c r="T106" s="58"/>
      <c r="U106" s="58"/>
      <c r="V106" s="58">
        <v>0</v>
      </c>
      <c r="W106" s="58">
        <v>0</v>
      </c>
      <c r="X106" s="58">
        <v>100</v>
      </c>
      <c r="Y106" s="58" t="s">
        <v>970</v>
      </c>
      <c r="Z106" s="58" t="s">
        <v>888</v>
      </c>
      <c r="AA106" s="60">
        <v>16</v>
      </c>
      <c r="AB106" s="60">
        <v>293.18</v>
      </c>
      <c r="AC106" s="60">
        <f t="shared" si="22"/>
        <v>4690.88</v>
      </c>
      <c r="AD106" s="60">
        <f t="shared" si="23"/>
        <v>5253.785600000001</v>
      </c>
      <c r="AE106" s="60">
        <v>16</v>
      </c>
      <c r="AF106" s="60">
        <v>293.18</v>
      </c>
      <c r="AG106" s="60">
        <f t="shared" si="24"/>
        <v>4690.88</v>
      </c>
      <c r="AH106" s="60">
        <f t="shared" si="25"/>
        <v>5253.785600000001</v>
      </c>
      <c r="AI106" s="60">
        <v>16</v>
      </c>
      <c r="AJ106" s="60">
        <v>293.18</v>
      </c>
      <c r="AK106" s="60">
        <f t="shared" si="26"/>
        <v>4690.88</v>
      </c>
      <c r="AL106" s="60">
        <f t="shared" si="27"/>
        <v>5253.785600000001</v>
      </c>
      <c r="AM106" s="60">
        <v>16</v>
      </c>
      <c r="AN106" s="60">
        <v>293.18</v>
      </c>
      <c r="AO106" s="60">
        <f t="shared" si="28"/>
        <v>4690.88</v>
      </c>
      <c r="AP106" s="60">
        <f t="shared" si="29"/>
        <v>5253.785600000001</v>
      </c>
      <c r="AQ106" s="60"/>
      <c r="AR106" s="60"/>
      <c r="AS106" s="60">
        <f t="shared" si="30"/>
        <v>0</v>
      </c>
      <c r="AT106" s="60">
        <f t="shared" si="31"/>
        <v>0</v>
      </c>
      <c r="AU106" s="60"/>
      <c r="AV106" s="60"/>
      <c r="AW106" s="60">
        <f t="shared" si="32"/>
        <v>0</v>
      </c>
      <c r="AX106" s="60">
        <f t="shared" si="33"/>
        <v>0</v>
      </c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>
        <f t="shared" si="34"/>
        <v>64</v>
      </c>
      <c r="EN106" s="60">
        <f t="shared" si="35"/>
        <v>18763.52</v>
      </c>
      <c r="EO106" s="60">
        <f t="shared" si="36"/>
        <v>21015.142400000004</v>
      </c>
      <c r="EP106" s="61" t="s">
        <v>1534</v>
      </c>
      <c r="EQ106" s="58"/>
      <c r="ER106" s="61"/>
      <c r="ES106" s="58" t="s">
        <v>1344</v>
      </c>
      <c r="ET106" s="58" t="s">
        <v>1564</v>
      </c>
      <c r="EU106" s="58" t="s">
        <v>1565</v>
      </c>
      <c r="EV106" s="58"/>
      <c r="EW106" s="58"/>
      <c r="EX106" s="58"/>
      <c r="EY106" s="58"/>
      <c r="EZ106" s="58"/>
      <c r="FA106" s="58"/>
    </row>
    <row r="107" spans="1:157" ht="19.5" customHeight="1">
      <c r="A107" s="58"/>
      <c r="B107" s="58" t="s">
        <v>1776</v>
      </c>
      <c r="C107" s="58"/>
      <c r="D107" s="59" t="s">
        <v>1860</v>
      </c>
      <c r="E107" s="58" t="s">
        <v>1535</v>
      </c>
      <c r="F107" s="58" t="s">
        <v>1536</v>
      </c>
      <c r="G107" s="58" t="s">
        <v>1537</v>
      </c>
      <c r="H107" s="58" t="s">
        <v>857</v>
      </c>
      <c r="I107" s="58"/>
      <c r="J107" s="58" t="s">
        <v>864</v>
      </c>
      <c r="K107" s="58">
        <v>58</v>
      </c>
      <c r="L107" s="58">
        <v>710000000</v>
      </c>
      <c r="M107" s="58" t="s">
        <v>1533</v>
      </c>
      <c r="N107" s="58" t="s">
        <v>1777</v>
      </c>
      <c r="O107" s="58" t="s">
        <v>359</v>
      </c>
      <c r="P107" s="58">
        <v>750000000</v>
      </c>
      <c r="Q107" s="58" t="s">
        <v>1554</v>
      </c>
      <c r="R107" s="58" t="s">
        <v>686</v>
      </c>
      <c r="S107" s="58" t="s">
        <v>1560</v>
      </c>
      <c r="T107" s="58"/>
      <c r="U107" s="58"/>
      <c r="V107" s="58">
        <v>0</v>
      </c>
      <c r="W107" s="58">
        <v>0</v>
      </c>
      <c r="X107" s="58">
        <v>100</v>
      </c>
      <c r="Y107" s="58" t="s">
        <v>970</v>
      </c>
      <c r="Z107" s="58" t="s">
        <v>888</v>
      </c>
      <c r="AA107" s="60">
        <v>2</v>
      </c>
      <c r="AB107" s="60">
        <v>293.18</v>
      </c>
      <c r="AC107" s="60">
        <f t="shared" si="22"/>
        <v>586.36</v>
      </c>
      <c r="AD107" s="60">
        <f t="shared" si="23"/>
        <v>656.7232000000001</v>
      </c>
      <c r="AE107" s="60">
        <v>2</v>
      </c>
      <c r="AF107" s="60">
        <v>293.18</v>
      </c>
      <c r="AG107" s="60">
        <f t="shared" si="24"/>
        <v>586.36</v>
      </c>
      <c r="AH107" s="60">
        <f t="shared" si="25"/>
        <v>656.7232000000001</v>
      </c>
      <c r="AI107" s="60">
        <v>2</v>
      </c>
      <c r="AJ107" s="60">
        <v>293.18</v>
      </c>
      <c r="AK107" s="60">
        <f t="shared" si="26"/>
        <v>586.36</v>
      </c>
      <c r="AL107" s="60">
        <f t="shared" si="27"/>
        <v>656.7232000000001</v>
      </c>
      <c r="AM107" s="60">
        <v>2</v>
      </c>
      <c r="AN107" s="60">
        <v>293.18</v>
      </c>
      <c r="AO107" s="60">
        <f t="shared" si="28"/>
        <v>586.36</v>
      </c>
      <c r="AP107" s="60">
        <f t="shared" si="29"/>
        <v>656.7232000000001</v>
      </c>
      <c r="AQ107" s="60"/>
      <c r="AR107" s="60"/>
      <c r="AS107" s="60">
        <f t="shared" si="30"/>
        <v>0</v>
      </c>
      <c r="AT107" s="60">
        <f t="shared" si="31"/>
        <v>0</v>
      </c>
      <c r="AU107" s="60"/>
      <c r="AV107" s="60"/>
      <c r="AW107" s="60">
        <f t="shared" si="32"/>
        <v>0</v>
      </c>
      <c r="AX107" s="60">
        <f t="shared" si="33"/>
        <v>0</v>
      </c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>
        <f t="shared" si="34"/>
        <v>8</v>
      </c>
      <c r="EN107" s="60">
        <f t="shared" si="35"/>
        <v>2345.44</v>
      </c>
      <c r="EO107" s="60">
        <f t="shared" si="36"/>
        <v>2626.8928000000005</v>
      </c>
      <c r="EP107" s="61" t="s">
        <v>1534</v>
      </c>
      <c r="EQ107" s="58"/>
      <c r="ER107" s="61"/>
      <c r="ES107" s="58" t="s">
        <v>1344</v>
      </c>
      <c r="ET107" s="58" t="s">
        <v>1564</v>
      </c>
      <c r="EU107" s="58" t="s">
        <v>1565</v>
      </c>
      <c r="EV107" s="58"/>
      <c r="EW107" s="58"/>
      <c r="EX107" s="58"/>
      <c r="EY107" s="58"/>
      <c r="EZ107" s="58"/>
      <c r="FA107" s="58"/>
    </row>
    <row r="108" spans="1:157" ht="19.5" customHeight="1">
      <c r="A108" s="58"/>
      <c r="B108" s="58" t="s">
        <v>1776</v>
      </c>
      <c r="C108" s="58"/>
      <c r="D108" s="59" t="s">
        <v>1861</v>
      </c>
      <c r="E108" s="58" t="s">
        <v>1535</v>
      </c>
      <c r="F108" s="58" t="s">
        <v>1536</v>
      </c>
      <c r="G108" s="58" t="s">
        <v>1537</v>
      </c>
      <c r="H108" s="58" t="s">
        <v>857</v>
      </c>
      <c r="I108" s="58"/>
      <c r="J108" s="58" t="s">
        <v>864</v>
      </c>
      <c r="K108" s="58">
        <v>58</v>
      </c>
      <c r="L108" s="58">
        <v>710000000</v>
      </c>
      <c r="M108" s="58" t="s">
        <v>1533</v>
      </c>
      <c r="N108" s="58" t="s">
        <v>1777</v>
      </c>
      <c r="O108" s="58" t="s">
        <v>359</v>
      </c>
      <c r="P108" s="58" t="s">
        <v>1588</v>
      </c>
      <c r="Q108" s="58" t="s">
        <v>1558</v>
      </c>
      <c r="R108" s="58" t="s">
        <v>686</v>
      </c>
      <c r="S108" s="58" t="s">
        <v>1560</v>
      </c>
      <c r="T108" s="58"/>
      <c r="U108" s="58"/>
      <c r="V108" s="58">
        <v>0</v>
      </c>
      <c r="W108" s="58">
        <v>0</v>
      </c>
      <c r="X108" s="58">
        <v>100</v>
      </c>
      <c r="Y108" s="58" t="s">
        <v>970</v>
      </c>
      <c r="Z108" s="58" t="s">
        <v>888</v>
      </c>
      <c r="AA108" s="60">
        <v>10</v>
      </c>
      <c r="AB108" s="60">
        <v>293.18</v>
      </c>
      <c r="AC108" s="60">
        <f t="shared" si="22"/>
        <v>2931.8</v>
      </c>
      <c r="AD108" s="60">
        <f t="shared" si="23"/>
        <v>3283.6160000000004</v>
      </c>
      <c r="AE108" s="60">
        <v>10</v>
      </c>
      <c r="AF108" s="60">
        <v>293.18</v>
      </c>
      <c r="AG108" s="60">
        <f t="shared" si="24"/>
        <v>2931.8</v>
      </c>
      <c r="AH108" s="60">
        <f t="shared" si="25"/>
        <v>3283.6160000000004</v>
      </c>
      <c r="AI108" s="60">
        <v>10</v>
      </c>
      <c r="AJ108" s="60">
        <v>293.18</v>
      </c>
      <c r="AK108" s="60">
        <f t="shared" si="26"/>
        <v>2931.8</v>
      </c>
      <c r="AL108" s="60">
        <f t="shared" si="27"/>
        <v>3283.6160000000004</v>
      </c>
      <c r="AM108" s="60">
        <v>10</v>
      </c>
      <c r="AN108" s="60">
        <v>293.18</v>
      </c>
      <c r="AO108" s="60">
        <f t="shared" si="28"/>
        <v>2931.8</v>
      </c>
      <c r="AP108" s="60">
        <f t="shared" si="29"/>
        <v>3283.6160000000004</v>
      </c>
      <c r="AQ108" s="60"/>
      <c r="AR108" s="60"/>
      <c r="AS108" s="60">
        <f t="shared" si="30"/>
        <v>0</v>
      </c>
      <c r="AT108" s="60">
        <f t="shared" si="31"/>
        <v>0</v>
      </c>
      <c r="AU108" s="60"/>
      <c r="AV108" s="60"/>
      <c r="AW108" s="60">
        <f t="shared" si="32"/>
        <v>0</v>
      </c>
      <c r="AX108" s="60">
        <f t="shared" si="33"/>
        <v>0</v>
      </c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>
        <f t="shared" si="34"/>
        <v>40</v>
      </c>
      <c r="EN108" s="60">
        <f t="shared" si="35"/>
        <v>11727.2</v>
      </c>
      <c r="EO108" s="60">
        <f t="shared" si="36"/>
        <v>13134.464000000002</v>
      </c>
      <c r="EP108" s="61" t="s">
        <v>1534</v>
      </c>
      <c r="EQ108" s="58"/>
      <c r="ER108" s="61"/>
      <c r="ES108" s="58" t="s">
        <v>1344</v>
      </c>
      <c r="ET108" s="58" t="s">
        <v>1564</v>
      </c>
      <c r="EU108" s="58" t="s">
        <v>1565</v>
      </c>
      <c r="EV108" s="58"/>
      <c r="EW108" s="58"/>
      <c r="EX108" s="58"/>
      <c r="EY108" s="58"/>
      <c r="EZ108" s="58"/>
      <c r="FA108" s="58"/>
    </row>
    <row r="109" spans="1:157" ht="19.5" customHeight="1">
      <c r="A109" s="58"/>
      <c r="B109" s="58" t="s">
        <v>1776</v>
      </c>
      <c r="C109" s="58"/>
      <c r="D109" s="59" t="s">
        <v>1862</v>
      </c>
      <c r="E109" s="58" t="s">
        <v>1535</v>
      </c>
      <c r="F109" s="58" t="s">
        <v>1536</v>
      </c>
      <c r="G109" s="58" t="s">
        <v>1537</v>
      </c>
      <c r="H109" s="58" t="s">
        <v>857</v>
      </c>
      <c r="I109" s="58"/>
      <c r="J109" s="58" t="s">
        <v>864</v>
      </c>
      <c r="K109" s="58">
        <v>58</v>
      </c>
      <c r="L109" s="58">
        <v>710000000</v>
      </c>
      <c r="M109" s="58" t="s">
        <v>1533</v>
      </c>
      <c r="N109" s="58" t="s">
        <v>1777</v>
      </c>
      <c r="O109" s="58" t="s">
        <v>359</v>
      </c>
      <c r="P109" s="58">
        <v>632810000</v>
      </c>
      <c r="Q109" s="58" t="s">
        <v>1557</v>
      </c>
      <c r="R109" s="58" t="s">
        <v>686</v>
      </c>
      <c r="S109" s="58" t="s">
        <v>1560</v>
      </c>
      <c r="T109" s="58"/>
      <c r="U109" s="58"/>
      <c r="V109" s="58">
        <v>0</v>
      </c>
      <c r="W109" s="58">
        <v>0</v>
      </c>
      <c r="X109" s="58">
        <v>100</v>
      </c>
      <c r="Y109" s="58" t="s">
        <v>970</v>
      </c>
      <c r="Z109" s="58" t="s">
        <v>888</v>
      </c>
      <c r="AA109" s="60">
        <v>3</v>
      </c>
      <c r="AB109" s="60">
        <v>293.18</v>
      </c>
      <c r="AC109" s="60">
        <f t="shared" si="22"/>
        <v>879.54</v>
      </c>
      <c r="AD109" s="60">
        <f t="shared" si="23"/>
        <v>985.0848000000001</v>
      </c>
      <c r="AE109" s="60">
        <v>3</v>
      </c>
      <c r="AF109" s="60">
        <v>293.18</v>
      </c>
      <c r="AG109" s="60">
        <f t="shared" si="24"/>
        <v>879.54</v>
      </c>
      <c r="AH109" s="60">
        <f t="shared" si="25"/>
        <v>985.0848000000001</v>
      </c>
      <c r="AI109" s="60">
        <v>3</v>
      </c>
      <c r="AJ109" s="60">
        <v>293.18</v>
      </c>
      <c r="AK109" s="60">
        <f t="shared" si="26"/>
        <v>879.54</v>
      </c>
      <c r="AL109" s="60">
        <f t="shared" si="27"/>
        <v>985.0848000000001</v>
      </c>
      <c r="AM109" s="60">
        <v>3</v>
      </c>
      <c r="AN109" s="60">
        <v>293.18</v>
      </c>
      <c r="AO109" s="60">
        <f t="shared" si="28"/>
        <v>879.54</v>
      </c>
      <c r="AP109" s="60">
        <f t="shared" si="29"/>
        <v>985.0848000000001</v>
      </c>
      <c r="AQ109" s="60"/>
      <c r="AR109" s="60"/>
      <c r="AS109" s="60">
        <f t="shared" si="30"/>
        <v>0</v>
      </c>
      <c r="AT109" s="60">
        <f t="shared" si="31"/>
        <v>0</v>
      </c>
      <c r="AU109" s="60"/>
      <c r="AV109" s="60"/>
      <c r="AW109" s="60">
        <f t="shared" si="32"/>
        <v>0</v>
      </c>
      <c r="AX109" s="60">
        <f t="shared" si="33"/>
        <v>0</v>
      </c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>
        <f t="shared" si="34"/>
        <v>12</v>
      </c>
      <c r="EN109" s="60">
        <f t="shared" si="35"/>
        <v>3518.16</v>
      </c>
      <c r="EO109" s="60">
        <f t="shared" si="36"/>
        <v>3940.3392000000003</v>
      </c>
      <c r="EP109" s="61" t="s">
        <v>1534</v>
      </c>
      <c r="EQ109" s="58"/>
      <c r="ER109" s="61"/>
      <c r="ES109" s="58" t="s">
        <v>1344</v>
      </c>
      <c r="ET109" s="58" t="s">
        <v>1564</v>
      </c>
      <c r="EU109" s="58" t="s">
        <v>1565</v>
      </c>
      <c r="EV109" s="58"/>
      <c r="EW109" s="58"/>
      <c r="EX109" s="58"/>
      <c r="EY109" s="58"/>
      <c r="EZ109" s="58"/>
      <c r="FA109" s="58"/>
    </row>
    <row r="110" spans="1:157" ht="19.5" customHeight="1">
      <c r="A110" s="58"/>
      <c r="B110" s="58" t="s">
        <v>1776</v>
      </c>
      <c r="C110" s="58"/>
      <c r="D110" s="59" t="s">
        <v>1863</v>
      </c>
      <c r="E110" s="58" t="s">
        <v>1535</v>
      </c>
      <c r="F110" s="58" t="s">
        <v>1536</v>
      </c>
      <c r="G110" s="58" t="s">
        <v>1537</v>
      </c>
      <c r="H110" s="58" t="s">
        <v>857</v>
      </c>
      <c r="I110" s="58"/>
      <c r="J110" s="58" t="s">
        <v>864</v>
      </c>
      <c r="K110" s="58">
        <v>58</v>
      </c>
      <c r="L110" s="58">
        <v>710000000</v>
      </c>
      <c r="M110" s="58" t="s">
        <v>1533</v>
      </c>
      <c r="N110" s="58" t="s">
        <v>1777</v>
      </c>
      <c r="O110" s="58" t="s">
        <v>359</v>
      </c>
      <c r="P110" s="58">
        <v>631010000</v>
      </c>
      <c r="Q110" s="58" t="s">
        <v>1556</v>
      </c>
      <c r="R110" s="58" t="s">
        <v>686</v>
      </c>
      <c r="S110" s="58" t="s">
        <v>1560</v>
      </c>
      <c r="T110" s="58"/>
      <c r="U110" s="58"/>
      <c r="V110" s="58">
        <v>0</v>
      </c>
      <c r="W110" s="58">
        <v>0</v>
      </c>
      <c r="X110" s="58">
        <v>100</v>
      </c>
      <c r="Y110" s="58" t="s">
        <v>970</v>
      </c>
      <c r="Z110" s="58" t="s">
        <v>888</v>
      </c>
      <c r="AA110" s="60">
        <v>6</v>
      </c>
      <c r="AB110" s="60">
        <v>293.18</v>
      </c>
      <c r="AC110" s="60">
        <f t="shared" si="22"/>
        <v>1759.08</v>
      </c>
      <c r="AD110" s="60">
        <f t="shared" si="23"/>
        <v>1970.1696000000002</v>
      </c>
      <c r="AE110" s="60">
        <v>6</v>
      </c>
      <c r="AF110" s="60">
        <v>293.18</v>
      </c>
      <c r="AG110" s="60">
        <f t="shared" si="24"/>
        <v>1759.08</v>
      </c>
      <c r="AH110" s="60">
        <f t="shared" si="25"/>
        <v>1970.1696000000002</v>
      </c>
      <c r="AI110" s="60">
        <v>6</v>
      </c>
      <c r="AJ110" s="60">
        <v>293.18</v>
      </c>
      <c r="AK110" s="60">
        <f t="shared" si="26"/>
        <v>1759.08</v>
      </c>
      <c r="AL110" s="60">
        <f t="shared" si="27"/>
        <v>1970.1696000000002</v>
      </c>
      <c r="AM110" s="60">
        <v>6</v>
      </c>
      <c r="AN110" s="60">
        <v>293.18</v>
      </c>
      <c r="AO110" s="60">
        <f t="shared" si="28"/>
        <v>1759.08</v>
      </c>
      <c r="AP110" s="60">
        <f t="shared" si="29"/>
        <v>1970.1696000000002</v>
      </c>
      <c r="AQ110" s="60"/>
      <c r="AR110" s="60"/>
      <c r="AS110" s="60">
        <f t="shared" si="30"/>
        <v>0</v>
      </c>
      <c r="AT110" s="60">
        <f t="shared" si="31"/>
        <v>0</v>
      </c>
      <c r="AU110" s="60"/>
      <c r="AV110" s="60"/>
      <c r="AW110" s="60">
        <f t="shared" si="32"/>
        <v>0</v>
      </c>
      <c r="AX110" s="60">
        <f t="shared" si="33"/>
        <v>0</v>
      </c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>
        <f t="shared" si="34"/>
        <v>24</v>
      </c>
      <c r="EN110" s="60">
        <f t="shared" si="35"/>
        <v>7036.32</v>
      </c>
      <c r="EO110" s="60">
        <f t="shared" si="36"/>
        <v>7880.678400000001</v>
      </c>
      <c r="EP110" s="61" t="s">
        <v>1534</v>
      </c>
      <c r="EQ110" s="58"/>
      <c r="ER110" s="61"/>
      <c r="ES110" s="58" t="s">
        <v>1344</v>
      </c>
      <c r="ET110" s="58" t="s">
        <v>1564</v>
      </c>
      <c r="EU110" s="58" t="s">
        <v>1565</v>
      </c>
      <c r="EV110" s="58"/>
      <c r="EW110" s="58"/>
      <c r="EX110" s="58"/>
      <c r="EY110" s="58"/>
      <c r="EZ110" s="58"/>
      <c r="FA110" s="58"/>
    </row>
    <row r="111" spans="1:157" ht="19.5" customHeight="1">
      <c r="A111" s="58"/>
      <c r="B111" s="58" t="s">
        <v>1776</v>
      </c>
      <c r="C111" s="58"/>
      <c r="D111" s="59" t="s">
        <v>1864</v>
      </c>
      <c r="E111" s="58" t="s">
        <v>1535</v>
      </c>
      <c r="F111" s="58" t="s">
        <v>1536</v>
      </c>
      <c r="G111" s="58" t="s">
        <v>1537</v>
      </c>
      <c r="H111" s="58" t="s">
        <v>857</v>
      </c>
      <c r="I111" s="58"/>
      <c r="J111" s="58" t="s">
        <v>864</v>
      </c>
      <c r="K111" s="58">
        <v>58</v>
      </c>
      <c r="L111" s="58">
        <v>710000000</v>
      </c>
      <c r="M111" s="58" t="s">
        <v>1533</v>
      </c>
      <c r="N111" s="58" t="s">
        <v>1777</v>
      </c>
      <c r="O111" s="58" t="s">
        <v>359</v>
      </c>
      <c r="P111" s="58">
        <v>396473100</v>
      </c>
      <c r="Q111" s="58" t="s">
        <v>1549</v>
      </c>
      <c r="R111" s="58" t="s">
        <v>686</v>
      </c>
      <c r="S111" s="58" t="s">
        <v>1560</v>
      </c>
      <c r="T111" s="58"/>
      <c r="U111" s="58"/>
      <c r="V111" s="58">
        <v>0</v>
      </c>
      <c r="W111" s="58">
        <v>0</v>
      </c>
      <c r="X111" s="58">
        <v>100</v>
      </c>
      <c r="Y111" s="58" t="s">
        <v>970</v>
      </c>
      <c r="Z111" s="58" t="s">
        <v>888</v>
      </c>
      <c r="AA111" s="60">
        <v>34</v>
      </c>
      <c r="AB111" s="60">
        <v>293.18</v>
      </c>
      <c r="AC111" s="60">
        <f t="shared" si="22"/>
        <v>9968.12</v>
      </c>
      <c r="AD111" s="60">
        <f t="shared" si="23"/>
        <v>11164.294400000002</v>
      </c>
      <c r="AE111" s="60">
        <v>34</v>
      </c>
      <c r="AF111" s="60">
        <v>293.18</v>
      </c>
      <c r="AG111" s="60">
        <f t="shared" si="24"/>
        <v>9968.12</v>
      </c>
      <c r="AH111" s="60">
        <f t="shared" si="25"/>
        <v>11164.294400000002</v>
      </c>
      <c r="AI111" s="60">
        <v>34</v>
      </c>
      <c r="AJ111" s="60">
        <v>293.18</v>
      </c>
      <c r="AK111" s="60">
        <f t="shared" si="26"/>
        <v>9968.12</v>
      </c>
      <c r="AL111" s="60">
        <f t="shared" si="27"/>
        <v>11164.294400000002</v>
      </c>
      <c r="AM111" s="60">
        <v>34</v>
      </c>
      <c r="AN111" s="60">
        <v>293.18</v>
      </c>
      <c r="AO111" s="60">
        <f t="shared" si="28"/>
        <v>9968.12</v>
      </c>
      <c r="AP111" s="60">
        <f t="shared" si="29"/>
        <v>11164.294400000002</v>
      </c>
      <c r="AQ111" s="60"/>
      <c r="AR111" s="60"/>
      <c r="AS111" s="60">
        <f t="shared" si="30"/>
        <v>0</v>
      </c>
      <c r="AT111" s="60">
        <f t="shared" si="31"/>
        <v>0</v>
      </c>
      <c r="AU111" s="60"/>
      <c r="AV111" s="60"/>
      <c r="AW111" s="60">
        <f t="shared" si="32"/>
        <v>0</v>
      </c>
      <c r="AX111" s="60">
        <f t="shared" si="33"/>
        <v>0</v>
      </c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>
        <f t="shared" si="34"/>
        <v>136</v>
      </c>
      <c r="EN111" s="60">
        <f t="shared" si="35"/>
        <v>39872.48</v>
      </c>
      <c r="EO111" s="60">
        <f t="shared" si="36"/>
        <v>44657.17760000001</v>
      </c>
      <c r="EP111" s="61" t="s">
        <v>1534</v>
      </c>
      <c r="EQ111" s="58"/>
      <c r="ER111" s="61"/>
      <c r="ES111" s="58" t="s">
        <v>1344</v>
      </c>
      <c r="ET111" s="58" t="s">
        <v>1564</v>
      </c>
      <c r="EU111" s="58" t="s">
        <v>1565</v>
      </c>
      <c r="EV111" s="58"/>
      <c r="EW111" s="58"/>
      <c r="EX111" s="58"/>
      <c r="EY111" s="58"/>
      <c r="EZ111" s="58"/>
      <c r="FA111" s="58"/>
    </row>
    <row r="112" spans="1:157" ht="19.5" customHeight="1">
      <c r="A112" s="58"/>
      <c r="B112" s="58" t="s">
        <v>1776</v>
      </c>
      <c r="C112" s="58"/>
      <c r="D112" s="59" t="s">
        <v>1865</v>
      </c>
      <c r="E112" s="58" t="s">
        <v>1535</v>
      </c>
      <c r="F112" s="58" t="s">
        <v>1536</v>
      </c>
      <c r="G112" s="58" t="s">
        <v>1537</v>
      </c>
      <c r="H112" s="58" t="s">
        <v>857</v>
      </c>
      <c r="I112" s="58"/>
      <c r="J112" s="58" t="s">
        <v>864</v>
      </c>
      <c r="K112" s="58">
        <v>58</v>
      </c>
      <c r="L112" s="58">
        <v>710000000</v>
      </c>
      <c r="M112" s="58" t="s">
        <v>1533</v>
      </c>
      <c r="N112" s="58" t="s">
        <v>1777</v>
      </c>
      <c r="O112" s="58" t="s">
        <v>359</v>
      </c>
      <c r="P112" s="58">
        <v>552210000</v>
      </c>
      <c r="Q112" s="58" t="s">
        <v>1547</v>
      </c>
      <c r="R112" s="58" t="s">
        <v>686</v>
      </c>
      <c r="S112" s="58" t="s">
        <v>1560</v>
      </c>
      <c r="T112" s="58"/>
      <c r="U112" s="58"/>
      <c r="V112" s="58">
        <v>0</v>
      </c>
      <c r="W112" s="58">
        <v>0</v>
      </c>
      <c r="X112" s="58">
        <v>100</v>
      </c>
      <c r="Y112" s="58" t="s">
        <v>970</v>
      </c>
      <c r="Z112" s="58" t="s">
        <v>888</v>
      </c>
      <c r="AA112" s="60">
        <v>17</v>
      </c>
      <c r="AB112" s="60">
        <v>293.18</v>
      </c>
      <c r="AC112" s="60">
        <f t="shared" si="22"/>
        <v>4984.06</v>
      </c>
      <c r="AD112" s="60">
        <f t="shared" si="23"/>
        <v>5582.147200000001</v>
      </c>
      <c r="AE112" s="60">
        <v>17</v>
      </c>
      <c r="AF112" s="60">
        <v>293.18</v>
      </c>
      <c r="AG112" s="60">
        <f t="shared" si="24"/>
        <v>4984.06</v>
      </c>
      <c r="AH112" s="60">
        <f t="shared" si="25"/>
        <v>5582.147200000001</v>
      </c>
      <c r="AI112" s="60">
        <v>17</v>
      </c>
      <c r="AJ112" s="60">
        <v>293.18</v>
      </c>
      <c r="AK112" s="60">
        <f t="shared" si="26"/>
        <v>4984.06</v>
      </c>
      <c r="AL112" s="60">
        <f t="shared" si="27"/>
        <v>5582.147200000001</v>
      </c>
      <c r="AM112" s="60">
        <v>17</v>
      </c>
      <c r="AN112" s="60">
        <v>293.18</v>
      </c>
      <c r="AO112" s="60">
        <f t="shared" si="28"/>
        <v>4984.06</v>
      </c>
      <c r="AP112" s="60">
        <f t="shared" si="29"/>
        <v>5582.147200000001</v>
      </c>
      <c r="AQ112" s="60"/>
      <c r="AR112" s="60"/>
      <c r="AS112" s="60">
        <f t="shared" si="30"/>
        <v>0</v>
      </c>
      <c r="AT112" s="60">
        <f t="shared" si="31"/>
        <v>0</v>
      </c>
      <c r="AU112" s="60"/>
      <c r="AV112" s="60"/>
      <c r="AW112" s="60">
        <f t="shared" si="32"/>
        <v>0</v>
      </c>
      <c r="AX112" s="60">
        <f t="shared" si="33"/>
        <v>0</v>
      </c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>
        <f t="shared" si="34"/>
        <v>68</v>
      </c>
      <c r="EN112" s="60">
        <f t="shared" si="35"/>
        <v>19936.24</v>
      </c>
      <c r="EO112" s="60">
        <f t="shared" si="36"/>
        <v>22328.588800000005</v>
      </c>
      <c r="EP112" s="61" t="s">
        <v>1534</v>
      </c>
      <c r="EQ112" s="58"/>
      <c r="ER112" s="61"/>
      <c r="ES112" s="58" t="s">
        <v>1344</v>
      </c>
      <c r="ET112" s="58" t="s">
        <v>1564</v>
      </c>
      <c r="EU112" s="58" t="s">
        <v>1565</v>
      </c>
      <c r="EV112" s="58"/>
      <c r="EW112" s="58"/>
      <c r="EX112" s="58"/>
      <c r="EY112" s="58"/>
      <c r="EZ112" s="58"/>
      <c r="FA112" s="58"/>
    </row>
    <row r="113" spans="1:157" ht="19.5" customHeight="1">
      <c r="A113" s="58"/>
      <c r="B113" s="58" t="s">
        <v>1776</v>
      </c>
      <c r="C113" s="58"/>
      <c r="D113" s="59" t="s">
        <v>1866</v>
      </c>
      <c r="E113" s="58" t="s">
        <v>1535</v>
      </c>
      <c r="F113" s="58" t="s">
        <v>1536</v>
      </c>
      <c r="G113" s="58" t="s">
        <v>1537</v>
      </c>
      <c r="H113" s="58" t="s">
        <v>857</v>
      </c>
      <c r="I113" s="58"/>
      <c r="J113" s="58" t="s">
        <v>864</v>
      </c>
      <c r="K113" s="58">
        <v>58</v>
      </c>
      <c r="L113" s="58">
        <v>710000000</v>
      </c>
      <c r="M113" s="58" t="s">
        <v>1533</v>
      </c>
      <c r="N113" s="58" t="s">
        <v>1777</v>
      </c>
      <c r="O113" s="58" t="s">
        <v>359</v>
      </c>
      <c r="P113" s="58">
        <v>551010000</v>
      </c>
      <c r="Q113" s="58" t="s">
        <v>1548</v>
      </c>
      <c r="R113" s="58" t="s">
        <v>686</v>
      </c>
      <c r="S113" s="58" t="s">
        <v>1560</v>
      </c>
      <c r="T113" s="58"/>
      <c r="U113" s="58"/>
      <c r="V113" s="58">
        <v>0</v>
      </c>
      <c r="W113" s="58">
        <v>0</v>
      </c>
      <c r="X113" s="58">
        <v>100</v>
      </c>
      <c r="Y113" s="58" t="s">
        <v>970</v>
      </c>
      <c r="Z113" s="58" t="s">
        <v>888</v>
      </c>
      <c r="AA113" s="60">
        <v>6</v>
      </c>
      <c r="AB113" s="60">
        <v>293.18</v>
      </c>
      <c r="AC113" s="60">
        <f t="shared" si="22"/>
        <v>1759.08</v>
      </c>
      <c r="AD113" s="60">
        <f t="shared" si="23"/>
        <v>1970.1696000000002</v>
      </c>
      <c r="AE113" s="60">
        <v>6</v>
      </c>
      <c r="AF113" s="60">
        <v>293.18</v>
      </c>
      <c r="AG113" s="60">
        <f t="shared" si="24"/>
        <v>1759.08</v>
      </c>
      <c r="AH113" s="60">
        <f t="shared" si="25"/>
        <v>1970.1696000000002</v>
      </c>
      <c r="AI113" s="60">
        <v>6</v>
      </c>
      <c r="AJ113" s="60">
        <v>293.18</v>
      </c>
      <c r="AK113" s="60">
        <f t="shared" si="26"/>
        <v>1759.08</v>
      </c>
      <c r="AL113" s="60">
        <f t="shared" si="27"/>
        <v>1970.1696000000002</v>
      </c>
      <c r="AM113" s="60">
        <v>6</v>
      </c>
      <c r="AN113" s="60">
        <v>293.18</v>
      </c>
      <c r="AO113" s="60">
        <f t="shared" si="28"/>
        <v>1759.08</v>
      </c>
      <c r="AP113" s="60">
        <f t="shared" si="29"/>
        <v>1970.1696000000002</v>
      </c>
      <c r="AQ113" s="60"/>
      <c r="AR113" s="60"/>
      <c r="AS113" s="60">
        <f t="shared" si="30"/>
        <v>0</v>
      </c>
      <c r="AT113" s="60">
        <f t="shared" si="31"/>
        <v>0</v>
      </c>
      <c r="AU113" s="60"/>
      <c r="AV113" s="60"/>
      <c r="AW113" s="60">
        <f t="shared" si="32"/>
        <v>0</v>
      </c>
      <c r="AX113" s="60">
        <f t="shared" si="33"/>
        <v>0</v>
      </c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>
        <f t="shared" si="34"/>
        <v>24</v>
      </c>
      <c r="EN113" s="60">
        <f t="shared" si="35"/>
        <v>7036.32</v>
      </c>
      <c r="EO113" s="60">
        <f t="shared" si="36"/>
        <v>7880.678400000001</v>
      </c>
      <c r="EP113" s="61" t="s">
        <v>1534</v>
      </c>
      <c r="EQ113" s="58"/>
      <c r="ER113" s="61"/>
      <c r="ES113" s="58" t="s">
        <v>1344</v>
      </c>
      <c r="ET113" s="58" t="s">
        <v>1564</v>
      </c>
      <c r="EU113" s="58" t="s">
        <v>1565</v>
      </c>
      <c r="EV113" s="58"/>
      <c r="EW113" s="58"/>
      <c r="EX113" s="58"/>
      <c r="EY113" s="58"/>
      <c r="EZ113" s="58"/>
      <c r="FA113" s="58"/>
    </row>
    <row r="114" spans="1:157" ht="19.5" customHeight="1">
      <c r="A114" s="58"/>
      <c r="B114" s="58" t="s">
        <v>1776</v>
      </c>
      <c r="C114" s="58"/>
      <c r="D114" s="59" t="s">
        <v>1867</v>
      </c>
      <c r="E114" s="58" t="s">
        <v>1535</v>
      </c>
      <c r="F114" s="58" t="s">
        <v>1536</v>
      </c>
      <c r="G114" s="58" t="s">
        <v>1537</v>
      </c>
      <c r="H114" s="58" t="s">
        <v>857</v>
      </c>
      <c r="I114" s="58"/>
      <c r="J114" s="58" t="s">
        <v>864</v>
      </c>
      <c r="K114" s="58">
        <v>58</v>
      </c>
      <c r="L114" s="58">
        <v>710000000</v>
      </c>
      <c r="M114" s="58" t="s">
        <v>1533</v>
      </c>
      <c r="N114" s="58" t="s">
        <v>1777</v>
      </c>
      <c r="O114" s="58" t="s">
        <v>359</v>
      </c>
      <c r="P114" s="58">
        <v>351610000</v>
      </c>
      <c r="Q114" s="58" t="s">
        <v>1545</v>
      </c>
      <c r="R114" s="58" t="s">
        <v>686</v>
      </c>
      <c r="S114" s="58" t="s">
        <v>1560</v>
      </c>
      <c r="T114" s="58"/>
      <c r="U114" s="58"/>
      <c r="V114" s="58">
        <v>0</v>
      </c>
      <c r="W114" s="58">
        <v>0</v>
      </c>
      <c r="X114" s="58">
        <v>100</v>
      </c>
      <c r="Y114" s="58" t="s">
        <v>970</v>
      </c>
      <c r="Z114" s="58" t="s">
        <v>888</v>
      </c>
      <c r="AA114" s="60">
        <v>24</v>
      </c>
      <c r="AB114" s="60">
        <v>293.18</v>
      </c>
      <c r="AC114" s="60">
        <f t="shared" si="22"/>
        <v>7036.32</v>
      </c>
      <c r="AD114" s="60">
        <f t="shared" si="23"/>
        <v>7880.678400000001</v>
      </c>
      <c r="AE114" s="60">
        <v>24</v>
      </c>
      <c r="AF114" s="60">
        <v>293.18</v>
      </c>
      <c r="AG114" s="60">
        <f t="shared" si="24"/>
        <v>7036.32</v>
      </c>
      <c r="AH114" s="60">
        <f t="shared" si="25"/>
        <v>7880.678400000001</v>
      </c>
      <c r="AI114" s="60">
        <v>24</v>
      </c>
      <c r="AJ114" s="60">
        <v>293.18</v>
      </c>
      <c r="AK114" s="60">
        <f t="shared" si="26"/>
        <v>7036.32</v>
      </c>
      <c r="AL114" s="60">
        <f t="shared" si="27"/>
        <v>7880.678400000001</v>
      </c>
      <c r="AM114" s="60">
        <v>24</v>
      </c>
      <c r="AN114" s="60">
        <v>293.18</v>
      </c>
      <c r="AO114" s="60">
        <f t="shared" si="28"/>
        <v>7036.32</v>
      </c>
      <c r="AP114" s="60">
        <f t="shared" si="29"/>
        <v>7880.678400000001</v>
      </c>
      <c r="AQ114" s="60"/>
      <c r="AR114" s="60"/>
      <c r="AS114" s="60">
        <f t="shared" si="30"/>
        <v>0</v>
      </c>
      <c r="AT114" s="60">
        <f t="shared" si="31"/>
        <v>0</v>
      </c>
      <c r="AU114" s="60"/>
      <c r="AV114" s="60"/>
      <c r="AW114" s="60">
        <f t="shared" si="32"/>
        <v>0</v>
      </c>
      <c r="AX114" s="60">
        <f t="shared" si="33"/>
        <v>0</v>
      </c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>
        <f t="shared" si="34"/>
        <v>96</v>
      </c>
      <c r="EN114" s="60">
        <f t="shared" si="35"/>
        <v>28145.28</v>
      </c>
      <c r="EO114" s="60">
        <f t="shared" si="36"/>
        <v>31522.713600000003</v>
      </c>
      <c r="EP114" s="61" t="s">
        <v>1534</v>
      </c>
      <c r="EQ114" s="58"/>
      <c r="ER114" s="61"/>
      <c r="ES114" s="58" t="s">
        <v>1344</v>
      </c>
      <c r="ET114" s="58" t="s">
        <v>1564</v>
      </c>
      <c r="EU114" s="58" t="s">
        <v>1565</v>
      </c>
      <c r="EV114" s="58"/>
      <c r="EW114" s="58"/>
      <c r="EX114" s="58"/>
      <c r="EY114" s="58"/>
      <c r="EZ114" s="58"/>
      <c r="FA114" s="58"/>
    </row>
    <row r="115" spans="1:157" ht="19.5" customHeight="1">
      <c r="A115" s="58"/>
      <c r="B115" s="58" t="s">
        <v>1776</v>
      </c>
      <c r="C115" s="58"/>
      <c r="D115" s="59" t="s">
        <v>1868</v>
      </c>
      <c r="E115" s="58" t="s">
        <v>1535</v>
      </c>
      <c r="F115" s="58" t="s">
        <v>1536</v>
      </c>
      <c r="G115" s="58" t="s">
        <v>1537</v>
      </c>
      <c r="H115" s="58" t="s">
        <v>857</v>
      </c>
      <c r="I115" s="58"/>
      <c r="J115" s="58" t="s">
        <v>864</v>
      </c>
      <c r="K115" s="58">
        <v>58</v>
      </c>
      <c r="L115" s="58">
        <v>710000000</v>
      </c>
      <c r="M115" s="58" t="s">
        <v>1533</v>
      </c>
      <c r="N115" s="58" t="s">
        <v>1777</v>
      </c>
      <c r="O115" s="58" t="s">
        <v>359</v>
      </c>
      <c r="P115" s="58">
        <v>354400000</v>
      </c>
      <c r="Q115" s="58" t="s">
        <v>1546</v>
      </c>
      <c r="R115" s="58" t="s">
        <v>686</v>
      </c>
      <c r="S115" s="58" t="s">
        <v>1560</v>
      </c>
      <c r="T115" s="58"/>
      <c r="U115" s="58"/>
      <c r="V115" s="58">
        <v>0</v>
      </c>
      <c r="W115" s="58">
        <v>0</v>
      </c>
      <c r="X115" s="58">
        <v>100</v>
      </c>
      <c r="Y115" s="58" t="s">
        <v>970</v>
      </c>
      <c r="Z115" s="58" t="s">
        <v>888</v>
      </c>
      <c r="AA115" s="60">
        <v>82</v>
      </c>
      <c r="AB115" s="60">
        <v>293.18</v>
      </c>
      <c r="AC115" s="60">
        <f t="shared" si="22"/>
        <v>24040.760000000002</v>
      </c>
      <c r="AD115" s="60">
        <f t="shared" si="23"/>
        <v>26925.651200000004</v>
      </c>
      <c r="AE115" s="60">
        <v>82</v>
      </c>
      <c r="AF115" s="60">
        <v>293.18</v>
      </c>
      <c r="AG115" s="60">
        <f t="shared" si="24"/>
        <v>24040.760000000002</v>
      </c>
      <c r="AH115" s="60">
        <f t="shared" si="25"/>
        <v>26925.651200000004</v>
      </c>
      <c r="AI115" s="60">
        <v>82</v>
      </c>
      <c r="AJ115" s="60">
        <v>293.18</v>
      </c>
      <c r="AK115" s="60">
        <f t="shared" si="26"/>
        <v>24040.760000000002</v>
      </c>
      <c r="AL115" s="60">
        <f t="shared" si="27"/>
        <v>26925.651200000004</v>
      </c>
      <c r="AM115" s="60">
        <v>82</v>
      </c>
      <c r="AN115" s="60">
        <v>293.18</v>
      </c>
      <c r="AO115" s="60">
        <f t="shared" si="28"/>
        <v>24040.760000000002</v>
      </c>
      <c r="AP115" s="60">
        <f t="shared" si="29"/>
        <v>26925.651200000004</v>
      </c>
      <c r="AQ115" s="60"/>
      <c r="AR115" s="60"/>
      <c r="AS115" s="60">
        <f t="shared" si="30"/>
        <v>0</v>
      </c>
      <c r="AT115" s="60">
        <f t="shared" si="31"/>
        <v>0</v>
      </c>
      <c r="AU115" s="60"/>
      <c r="AV115" s="60"/>
      <c r="AW115" s="60">
        <f t="shared" si="32"/>
        <v>0</v>
      </c>
      <c r="AX115" s="60">
        <f t="shared" si="33"/>
        <v>0</v>
      </c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>
        <f t="shared" si="34"/>
        <v>328</v>
      </c>
      <c r="EN115" s="60">
        <f t="shared" si="35"/>
        <v>96163.04000000001</v>
      </c>
      <c r="EO115" s="60">
        <f t="shared" si="36"/>
        <v>107702.60480000002</v>
      </c>
      <c r="EP115" s="61" t="s">
        <v>1534</v>
      </c>
      <c r="EQ115" s="58"/>
      <c r="ER115" s="61"/>
      <c r="ES115" s="58" t="s">
        <v>1344</v>
      </c>
      <c r="ET115" s="58" t="s">
        <v>1564</v>
      </c>
      <c r="EU115" s="58" t="s">
        <v>1565</v>
      </c>
      <c r="EV115" s="58"/>
      <c r="EW115" s="58"/>
      <c r="EX115" s="58"/>
      <c r="EY115" s="58"/>
      <c r="EZ115" s="58"/>
      <c r="FA115" s="58"/>
    </row>
    <row r="116" spans="1:157" ht="19.5" customHeight="1">
      <c r="A116" s="58"/>
      <c r="B116" s="58" t="s">
        <v>1776</v>
      </c>
      <c r="C116" s="58"/>
      <c r="D116" s="59" t="s">
        <v>1869</v>
      </c>
      <c r="E116" s="58" t="s">
        <v>1535</v>
      </c>
      <c r="F116" s="58" t="s">
        <v>1536</v>
      </c>
      <c r="G116" s="58" t="s">
        <v>1537</v>
      </c>
      <c r="H116" s="58" t="s">
        <v>857</v>
      </c>
      <c r="I116" s="58"/>
      <c r="J116" s="58" t="s">
        <v>864</v>
      </c>
      <c r="K116" s="58">
        <v>58</v>
      </c>
      <c r="L116" s="58">
        <v>710000000</v>
      </c>
      <c r="M116" s="58" t="s">
        <v>1533</v>
      </c>
      <c r="N116" s="58" t="s">
        <v>1777</v>
      </c>
      <c r="O116" s="58" t="s">
        <v>359</v>
      </c>
      <c r="P116" s="58">
        <v>351010000</v>
      </c>
      <c r="Q116" s="58" t="s">
        <v>1544</v>
      </c>
      <c r="R116" s="58" t="s">
        <v>686</v>
      </c>
      <c r="S116" s="58" t="s">
        <v>1560</v>
      </c>
      <c r="T116" s="58"/>
      <c r="U116" s="58"/>
      <c r="V116" s="58">
        <v>0</v>
      </c>
      <c r="W116" s="58">
        <v>0</v>
      </c>
      <c r="X116" s="58">
        <v>100</v>
      </c>
      <c r="Y116" s="58" t="s">
        <v>970</v>
      </c>
      <c r="Z116" s="58" t="s">
        <v>888</v>
      </c>
      <c r="AA116" s="60">
        <v>10</v>
      </c>
      <c r="AB116" s="60">
        <v>293.18</v>
      </c>
      <c r="AC116" s="60">
        <f t="shared" si="22"/>
        <v>2931.8</v>
      </c>
      <c r="AD116" s="60">
        <f t="shared" si="23"/>
        <v>3283.6160000000004</v>
      </c>
      <c r="AE116" s="60">
        <v>10</v>
      </c>
      <c r="AF116" s="60">
        <v>293.18</v>
      </c>
      <c r="AG116" s="60">
        <f t="shared" si="24"/>
        <v>2931.8</v>
      </c>
      <c r="AH116" s="60">
        <f t="shared" si="25"/>
        <v>3283.6160000000004</v>
      </c>
      <c r="AI116" s="60">
        <v>10</v>
      </c>
      <c r="AJ116" s="60">
        <v>293.18</v>
      </c>
      <c r="AK116" s="60">
        <f t="shared" si="26"/>
        <v>2931.8</v>
      </c>
      <c r="AL116" s="60">
        <f t="shared" si="27"/>
        <v>3283.6160000000004</v>
      </c>
      <c r="AM116" s="60">
        <v>10</v>
      </c>
      <c r="AN116" s="60">
        <v>293.18</v>
      </c>
      <c r="AO116" s="60">
        <f t="shared" si="28"/>
        <v>2931.8</v>
      </c>
      <c r="AP116" s="60">
        <f t="shared" si="29"/>
        <v>3283.6160000000004</v>
      </c>
      <c r="AQ116" s="60"/>
      <c r="AR116" s="60"/>
      <c r="AS116" s="60">
        <f t="shared" si="30"/>
        <v>0</v>
      </c>
      <c r="AT116" s="60">
        <f t="shared" si="31"/>
        <v>0</v>
      </c>
      <c r="AU116" s="60"/>
      <c r="AV116" s="60"/>
      <c r="AW116" s="60">
        <f t="shared" si="32"/>
        <v>0</v>
      </c>
      <c r="AX116" s="60">
        <f t="shared" si="33"/>
        <v>0</v>
      </c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>
        <f t="shared" si="34"/>
        <v>40</v>
      </c>
      <c r="EN116" s="60">
        <f t="shared" si="35"/>
        <v>11727.2</v>
      </c>
      <c r="EO116" s="60">
        <f t="shared" si="36"/>
        <v>13134.464000000002</v>
      </c>
      <c r="EP116" s="61" t="s">
        <v>1534</v>
      </c>
      <c r="EQ116" s="58"/>
      <c r="ER116" s="61"/>
      <c r="ES116" s="58" t="s">
        <v>1344</v>
      </c>
      <c r="ET116" s="58" t="s">
        <v>1564</v>
      </c>
      <c r="EU116" s="58" t="s">
        <v>1565</v>
      </c>
      <c r="EV116" s="58"/>
      <c r="EW116" s="58"/>
      <c r="EX116" s="58"/>
      <c r="EY116" s="58"/>
      <c r="EZ116" s="58"/>
      <c r="FA116" s="58"/>
    </row>
    <row r="117" spans="1:157" ht="19.5" customHeight="1">
      <c r="A117" s="58"/>
      <c r="B117" s="58" t="s">
        <v>1776</v>
      </c>
      <c r="C117" s="58"/>
      <c r="D117" s="59" t="s">
        <v>1870</v>
      </c>
      <c r="E117" s="58" t="s">
        <v>1535</v>
      </c>
      <c r="F117" s="58" t="s">
        <v>1536</v>
      </c>
      <c r="G117" s="58" t="s">
        <v>1537</v>
      </c>
      <c r="H117" s="58" t="s">
        <v>857</v>
      </c>
      <c r="I117" s="58"/>
      <c r="J117" s="58" t="s">
        <v>864</v>
      </c>
      <c r="K117" s="58">
        <v>58</v>
      </c>
      <c r="L117" s="58">
        <v>710000000</v>
      </c>
      <c r="M117" s="58" t="s">
        <v>1533</v>
      </c>
      <c r="N117" s="58" t="s">
        <v>1777</v>
      </c>
      <c r="O117" s="58" t="s">
        <v>359</v>
      </c>
      <c r="P117" s="58" t="s">
        <v>1586</v>
      </c>
      <c r="Q117" s="58" t="s">
        <v>1555</v>
      </c>
      <c r="R117" s="58" t="s">
        <v>686</v>
      </c>
      <c r="S117" s="58" t="s">
        <v>1560</v>
      </c>
      <c r="T117" s="58"/>
      <c r="U117" s="58"/>
      <c r="V117" s="58">
        <v>0</v>
      </c>
      <c r="W117" s="58">
        <v>0</v>
      </c>
      <c r="X117" s="58">
        <v>100</v>
      </c>
      <c r="Y117" s="58" t="s">
        <v>970</v>
      </c>
      <c r="Z117" s="58" t="s">
        <v>888</v>
      </c>
      <c r="AA117" s="60">
        <v>11</v>
      </c>
      <c r="AB117" s="60">
        <v>293.18</v>
      </c>
      <c r="AC117" s="60">
        <f t="shared" si="22"/>
        <v>3224.98</v>
      </c>
      <c r="AD117" s="60">
        <f t="shared" si="23"/>
        <v>3611.9776</v>
      </c>
      <c r="AE117" s="60">
        <v>11</v>
      </c>
      <c r="AF117" s="60">
        <v>293.18</v>
      </c>
      <c r="AG117" s="60">
        <f t="shared" si="24"/>
        <v>3224.98</v>
      </c>
      <c r="AH117" s="60">
        <f t="shared" si="25"/>
        <v>3611.9776</v>
      </c>
      <c r="AI117" s="60">
        <v>11</v>
      </c>
      <c r="AJ117" s="60">
        <v>293.18</v>
      </c>
      <c r="AK117" s="60">
        <f t="shared" si="26"/>
        <v>3224.98</v>
      </c>
      <c r="AL117" s="60">
        <f t="shared" si="27"/>
        <v>3611.9776</v>
      </c>
      <c r="AM117" s="60">
        <v>11</v>
      </c>
      <c r="AN117" s="60">
        <v>293.18</v>
      </c>
      <c r="AO117" s="60">
        <f t="shared" si="28"/>
        <v>3224.98</v>
      </c>
      <c r="AP117" s="60">
        <f t="shared" si="29"/>
        <v>3611.9776</v>
      </c>
      <c r="AQ117" s="60"/>
      <c r="AR117" s="60"/>
      <c r="AS117" s="60">
        <f t="shared" si="30"/>
        <v>0</v>
      </c>
      <c r="AT117" s="60">
        <f t="shared" si="31"/>
        <v>0</v>
      </c>
      <c r="AU117" s="60"/>
      <c r="AV117" s="60"/>
      <c r="AW117" s="60">
        <f t="shared" si="32"/>
        <v>0</v>
      </c>
      <c r="AX117" s="60">
        <f t="shared" si="33"/>
        <v>0</v>
      </c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>
        <f t="shared" si="34"/>
        <v>44</v>
      </c>
      <c r="EN117" s="60">
        <f t="shared" si="35"/>
        <v>12899.92</v>
      </c>
      <c r="EO117" s="60">
        <f t="shared" si="36"/>
        <v>14447.9104</v>
      </c>
      <c r="EP117" s="61" t="s">
        <v>1534</v>
      </c>
      <c r="EQ117" s="58"/>
      <c r="ER117" s="61"/>
      <c r="ES117" s="58" t="s">
        <v>1344</v>
      </c>
      <c r="ET117" s="58" t="s">
        <v>1564</v>
      </c>
      <c r="EU117" s="58" t="s">
        <v>1565</v>
      </c>
      <c r="EV117" s="58"/>
      <c r="EW117" s="58"/>
      <c r="EX117" s="58"/>
      <c r="EY117" s="58"/>
      <c r="EZ117" s="58"/>
      <c r="FA117" s="58"/>
    </row>
    <row r="118" spans="1:157" ht="19.5" customHeight="1">
      <c r="A118" s="58"/>
      <c r="B118" s="58" t="s">
        <v>1776</v>
      </c>
      <c r="C118" s="58"/>
      <c r="D118" s="59" t="s">
        <v>1871</v>
      </c>
      <c r="E118" s="58" t="s">
        <v>1535</v>
      </c>
      <c r="F118" s="58" t="s">
        <v>1536</v>
      </c>
      <c r="G118" s="58" t="s">
        <v>1537</v>
      </c>
      <c r="H118" s="58" t="s">
        <v>857</v>
      </c>
      <c r="I118" s="58"/>
      <c r="J118" s="58" t="s">
        <v>864</v>
      </c>
      <c r="K118" s="58">
        <v>58</v>
      </c>
      <c r="L118" s="58">
        <v>710000000</v>
      </c>
      <c r="M118" s="58" t="s">
        <v>1533</v>
      </c>
      <c r="N118" s="58" t="s">
        <v>1777</v>
      </c>
      <c r="O118" s="58" t="s">
        <v>359</v>
      </c>
      <c r="P118" s="58">
        <v>111010000</v>
      </c>
      <c r="Q118" s="58" t="s">
        <v>1543</v>
      </c>
      <c r="R118" s="58" t="s">
        <v>686</v>
      </c>
      <c r="S118" s="58" t="s">
        <v>1560</v>
      </c>
      <c r="T118" s="58"/>
      <c r="U118" s="58"/>
      <c r="V118" s="58">
        <v>0</v>
      </c>
      <c r="W118" s="58">
        <v>0</v>
      </c>
      <c r="X118" s="58">
        <v>100</v>
      </c>
      <c r="Y118" s="58" t="s">
        <v>970</v>
      </c>
      <c r="Z118" s="58" t="s">
        <v>888</v>
      </c>
      <c r="AA118" s="60">
        <v>23</v>
      </c>
      <c r="AB118" s="60">
        <v>293.18</v>
      </c>
      <c r="AC118" s="60">
        <f t="shared" si="22"/>
        <v>6743.14</v>
      </c>
      <c r="AD118" s="60">
        <f t="shared" si="23"/>
        <v>7552.316800000001</v>
      </c>
      <c r="AE118" s="60">
        <v>23</v>
      </c>
      <c r="AF118" s="60">
        <v>293.18</v>
      </c>
      <c r="AG118" s="60">
        <f t="shared" si="24"/>
        <v>6743.14</v>
      </c>
      <c r="AH118" s="60">
        <f t="shared" si="25"/>
        <v>7552.316800000001</v>
      </c>
      <c r="AI118" s="60">
        <v>23</v>
      </c>
      <c r="AJ118" s="60">
        <v>293.18</v>
      </c>
      <c r="AK118" s="60">
        <f t="shared" si="26"/>
        <v>6743.14</v>
      </c>
      <c r="AL118" s="60">
        <f t="shared" si="27"/>
        <v>7552.316800000001</v>
      </c>
      <c r="AM118" s="60">
        <v>23</v>
      </c>
      <c r="AN118" s="60">
        <v>293.18</v>
      </c>
      <c r="AO118" s="60">
        <f t="shared" si="28"/>
        <v>6743.14</v>
      </c>
      <c r="AP118" s="60">
        <f t="shared" si="29"/>
        <v>7552.316800000001</v>
      </c>
      <c r="AQ118" s="60"/>
      <c r="AR118" s="60"/>
      <c r="AS118" s="60">
        <f t="shared" si="30"/>
        <v>0</v>
      </c>
      <c r="AT118" s="60">
        <f t="shared" si="31"/>
        <v>0</v>
      </c>
      <c r="AU118" s="60"/>
      <c r="AV118" s="60"/>
      <c r="AW118" s="60">
        <f t="shared" si="32"/>
        <v>0</v>
      </c>
      <c r="AX118" s="60">
        <f t="shared" si="33"/>
        <v>0</v>
      </c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>
        <f t="shared" si="34"/>
        <v>92</v>
      </c>
      <c r="EN118" s="60">
        <f t="shared" si="35"/>
        <v>26972.56</v>
      </c>
      <c r="EO118" s="60">
        <f t="shared" si="36"/>
        <v>30209.267200000006</v>
      </c>
      <c r="EP118" s="61" t="s">
        <v>1534</v>
      </c>
      <c r="EQ118" s="58"/>
      <c r="ER118" s="61"/>
      <c r="ES118" s="58" t="s">
        <v>1344</v>
      </c>
      <c r="ET118" s="58" t="s">
        <v>1564</v>
      </c>
      <c r="EU118" s="58" t="s">
        <v>1565</v>
      </c>
      <c r="EV118" s="58"/>
      <c r="EW118" s="58"/>
      <c r="EX118" s="58"/>
      <c r="EY118" s="58"/>
      <c r="EZ118" s="58"/>
      <c r="FA118" s="58"/>
    </row>
    <row r="119" spans="1:157" ht="19.5" customHeight="1">
      <c r="A119" s="58"/>
      <c r="B119" s="58" t="s">
        <v>1776</v>
      </c>
      <c r="C119" s="58"/>
      <c r="D119" s="59" t="s">
        <v>1872</v>
      </c>
      <c r="E119" s="58" t="s">
        <v>1535</v>
      </c>
      <c r="F119" s="58" t="s">
        <v>1536</v>
      </c>
      <c r="G119" s="58" t="s">
        <v>1537</v>
      </c>
      <c r="H119" s="58" t="s">
        <v>857</v>
      </c>
      <c r="I119" s="58"/>
      <c r="J119" s="58" t="s">
        <v>864</v>
      </c>
      <c r="K119" s="58">
        <v>58</v>
      </c>
      <c r="L119" s="58">
        <v>710000000</v>
      </c>
      <c r="M119" s="58" t="s">
        <v>1533</v>
      </c>
      <c r="N119" s="58" t="s">
        <v>1777</v>
      </c>
      <c r="O119" s="58" t="s">
        <v>359</v>
      </c>
      <c r="P119" s="58" t="s">
        <v>1584</v>
      </c>
      <c r="Q119" s="58" t="s">
        <v>1542</v>
      </c>
      <c r="R119" s="58" t="s">
        <v>686</v>
      </c>
      <c r="S119" s="58" t="s">
        <v>1560</v>
      </c>
      <c r="T119" s="58"/>
      <c r="U119" s="58"/>
      <c r="V119" s="58">
        <v>0</v>
      </c>
      <c r="W119" s="58">
        <v>0</v>
      </c>
      <c r="X119" s="58">
        <v>100</v>
      </c>
      <c r="Y119" s="58" t="s">
        <v>970</v>
      </c>
      <c r="Z119" s="58" t="s">
        <v>888</v>
      </c>
      <c r="AA119" s="60">
        <v>11</v>
      </c>
      <c r="AB119" s="60">
        <v>293.18</v>
      </c>
      <c r="AC119" s="60">
        <f t="shared" si="22"/>
        <v>3224.98</v>
      </c>
      <c r="AD119" s="60">
        <f t="shared" si="23"/>
        <v>3611.9776</v>
      </c>
      <c r="AE119" s="60">
        <v>11</v>
      </c>
      <c r="AF119" s="60">
        <v>293.18</v>
      </c>
      <c r="AG119" s="60">
        <f t="shared" si="24"/>
        <v>3224.98</v>
      </c>
      <c r="AH119" s="60">
        <f t="shared" si="25"/>
        <v>3611.9776</v>
      </c>
      <c r="AI119" s="60">
        <v>11</v>
      </c>
      <c r="AJ119" s="60">
        <v>293.18</v>
      </c>
      <c r="AK119" s="60">
        <f t="shared" si="26"/>
        <v>3224.98</v>
      </c>
      <c r="AL119" s="60">
        <f t="shared" si="27"/>
        <v>3611.9776</v>
      </c>
      <c r="AM119" s="60">
        <v>11</v>
      </c>
      <c r="AN119" s="60">
        <v>293.18</v>
      </c>
      <c r="AO119" s="60">
        <f t="shared" si="28"/>
        <v>3224.98</v>
      </c>
      <c r="AP119" s="60">
        <f t="shared" si="29"/>
        <v>3611.9776</v>
      </c>
      <c r="AQ119" s="60"/>
      <c r="AR119" s="60"/>
      <c r="AS119" s="60">
        <f t="shared" si="30"/>
        <v>0</v>
      </c>
      <c r="AT119" s="60">
        <f t="shared" si="31"/>
        <v>0</v>
      </c>
      <c r="AU119" s="60"/>
      <c r="AV119" s="60"/>
      <c r="AW119" s="60">
        <f t="shared" si="32"/>
        <v>0</v>
      </c>
      <c r="AX119" s="60">
        <f t="shared" si="33"/>
        <v>0</v>
      </c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>
        <f t="shared" si="34"/>
        <v>44</v>
      </c>
      <c r="EN119" s="60">
        <f t="shared" si="35"/>
        <v>12899.92</v>
      </c>
      <c r="EO119" s="60">
        <f t="shared" si="36"/>
        <v>14447.9104</v>
      </c>
      <c r="EP119" s="61" t="s">
        <v>1534</v>
      </c>
      <c r="EQ119" s="58"/>
      <c r="ER119" s="61"/>
      <c r="ES119" s="58" t="s">
        <v>1344</v>
      </c>
      <c r="ET119" s="58" t="s">
        <v>1564</v>
      </c>
      <c r="EU119" s="58" t="s">
        <v>1565</v>
      </c>
      <c r="EV119" s="58"/>
      <c r="EW119" s="58"/>
      <c r="EX119" s="58"/>
      <c r="EY119" s="58"/>
      <c r="EZ119" s="58"/>
      <c r="FA119" s="58"/>
    </row>
    <row r="120" spans="1:157" ht="19.5" customHeight="1">
      <c r="A120" s="58"/>
      <c r="B120" s="58" t="s">
        <v>1776</v>
      </c>
      <c r="C120" s="58"/>
      <c r="D120" s="59" t="s">
        <v>1873</v>
      </c>
      <c r="E120" s="58" t="s">
        <v>1535</v>
      </c>
      <c r="F120" s="58" t="s">
        <v>1536</v>
      </c>
      <c r="G120" s="58" t="s">
        <v>1537</v>
      </c>
      <c r="H120" s="58" t="s">
        <v>857</v>
      </c>
      <c r="I120" s="58"/>
      <c r="J120" s="58" t="s">
        <v>864</v>
      </c>
      <c r="K120" s="58">
        <v>58</v>
      </c>
      <c r="L120" s="58">
        <v>710000000</v>
      </c>
      <c r="M120" s="58" t="s">
        <v>1533</v>
      </c>
      <c r="N120" s="58" t="s">
        <v>1777</v>
      </c>
      <c r="O120" s="58" t="s">
        <v>359</v>
      </c>
      <c r="P120" s="58">
        <v>511610000</v>
      </c>
      <c r="Q120" s="58" t="s">
        <v>1552</v>
      </c>
      <c r="R120" s="58" t="s">
        <v>686</v>
      </c>
      <c r="S120" s="58" t="s">
        <v>1560</v>
      </c>
      <c r="T120" s="58"/>
      <c r="U120" s="58"/>
      <c r="V120" s="58">
        <v>0</v>
      </c>
      <c r="W120" s="58">
        <v>0</v>
      </c>
      <c r="X120" s="58">
        <v>100</v>
      </c>
      <c r="Y120" s="58" t="s">
        <v>970</v>
      </c>
      <c r="Z120" s="58" t="s">
        <v>888</v>
      </c>
      <c r="AA120" s="60">
        <v>1800</v>
      </c>
      <c r="AB120" s="60">
        <v>1195.66</v>
      </c>
      <c r="AC120" s="60">
        <f t="shared" si="22"/>
        <v>2152188</v>
      </c>
      <c r="AD120" s="60">
        <f t="shared" si="23"/>
        <v>2410450.56</v>
      </c>
      <c r="AE120" s="60">
        <v>1800</v>
      </c>
      <c r="AF120" s="60">
        <v>1195.66</v>
      </c>
      <c r="AG120" s="60">
        <f t="shared" si="24"/>
        <v>2152188</v>
      </c>
      <c r="AH120" s="60">
        <f t="shared" si="25"/>
        <v>2410450.56</v>
      </c>
      <c r="AI120" s="60">
        <v>1800</v>
      </c>
      <c r="AJ120" s="60">
        <v>1195.66</v>
      </c>
      <c r="AK120" s="60">
        <f t="shared" si="26"/>
        <v>2152188</v>
      </c>
      <c r="AL120" s="60">
        <f t="shared" si="27"/>
        <v>2410450.56</v>
      </c>
      <c r="AM120" s="60">
        <v>1800</v>
      </c>
      <c r="AN120" s="60">
        <v>1195.66</v>
      </c>
      <c r="AO120" s="60">
        <f t="shared" si="28"/>
        <v>2152188</v>
      </c>
      <c r="AP120" s="60">
        <f t="shared" si="29"/>
        <v>2410450.56</v>
      </c>
      <c r="AQ120" s="60"/>
      <c r="AR120" s="60"/>
      <c r="AS120" s="60">
        <f t="shared" si="30"/>
        <v>0</v>
      </c>
      <c r="AT120" s="60">
        <f t="shared" si="31"/>
        <v>0</v>
      </c>
      <c r="AU120" s="60"/>
      <c r="AV120" s="60"/>
      <c r="AW120" s="60">
        <f t="shared" si="32"/>
        <v>0</v>
      </c>
      <c r="AX120" s="60">
        <f t="shared" si="33"/>
        <v>0</v>
      </c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>
        <f t="shared" si="34"/>
        <v>7200</v>
      </c>
      <c r="EN120" s="60">
        <f t="shared" si="35"/>
        <v>8608752</v>
      </c>
      <c r="EO120" s="60">
        <f t="shared" si="36"/>
        <v>9641802.24</v>
      </c>
      <c r="EP120" s="61" t="s">
        <v>1534</v>
      </c>
      <c r="EQ120" s="58"/>
      <c r="ER120" s="61"/>
      <c r="ES120" s="58" t="s">
        <v>1344</v>
      </c>
      <c r="ET120" s="58" t="s">
        <v>1562</v>
      </c>
      <c r="EU120" s="58" t="s">
        <v>1563</v>
      </c>
      <c r="EV120" s="58"/>
      <c r="EW120" s="58"/>
      <c r="EX120" s="58"/>
      <c r="EY120" s="58"/>
      <c r="EZ120" s="58"/>
      <c r="FA120" s="58"/>
    </row>
    <row r="121" spans="1:157" ht="19.5" customHeight="1">
      <c r="A121" s="58"/>
      <c r="B121" s="58" t="s">
        <v>1776</v>
      </c>
      <c r="C121" s="58"/>
      <c r="D121" s="59" t="s">
        <v>1874</v>
      </c>
      <c r="E121" s="58" t="s">
        <v>1535</v>
      </c>
      <c r="F121" s="58" t="s">
        <v>1536</v>
      </c>
      <c r="G121" s="58" t="s">
        <v>1537</v>
      </c>
      <c r="H121" s="58" t="s">
        <v>857</v>
      </c>
      <c r="I121" s="58"/>
      <c r="J121" s="58" t="s">
        <v>864</v>
      </c>
      <c r="K121" s="58">
        <v>58</v>
      </c>
      <c r="L121" s="58">
        <v>710000000</v>
      </c>
      <c r="M121" s="58" t="s">
        <v>1533</v>
      </c>
      <c r="N121" s="58" t="s">
        <v>1777</v>
      </c>
      <c r="O121" s="58" t="s">
        <v>359</v>
      </c>
      <c r="P121" s="58">
        <v>316621100</v>
      </c>
      <c r="Q121" s="58" t="s">
        <v>1551</v>
      </c>
      <c r="R121" s="58" t="s">
        <v>686</v>
      </c>
      <c r="S121" s="58" t="s">
        <v>1560</v>
      </c>
      <c r="T121" s="58"/>
      <c r="U121" s="58"/>
      <c r="V121" s="58">
        <v>0</v>
      </c>
      <c r="W121" s="58">
        <v>0</v>
      </c>
      <c r="X121" s="58">
        <v>100</v>
      </c>
      <c r="Y121" s="58" t="s">
        <v>970</v>
      </c>
      <c r="Z121" s="58" t="s">
        <v>888</v>
      </c>
      <c r="AA121" s="60">
        <v>2200</v>
      </c>
      <c r="AB121" s="60">
        <v>1195.66</v>
      </c>
      <c r="AC121" s="60">
        <f t="shared" si="22"/>
        <v>2630452</v>
      </c>
      <c r="AD121" s="60">
        <f t="shared" si="23"/>
        <v>2946106.24</v>
      </c>
      <c r="AE121" s="60">
        <v>2200</v>
      </c>
      <c r="AF121" s="60">
        <v>1195.66</v>
      </c>
      <c r="AG121" s="60">
        <f t="shared" si="24"/>
        <v>2630452</v>
      </c>
      <c r="AH121" s="60">
        <f t="shared" si="25"/>
        <v>2946106.24</v>
      </c>
      <c r="AI121" s="60">
        <v>2200</v>
      </c>
      <c r="AJ121" s="60">
        <v>1195.66</v>
      </c>
      <c r="AK121" s="60">
        <f t="shared" si="26"/>
        <v>2630452</v>
      </c>
      <c r="AL121" s="60">
        <f aca="true" t="shared" si="37" ref="AL121:AL152">IF(Z121="С НДС",AK121*1.12,AK121)</f>
        <v>2946106.24</v>
      </c>
      <c r="AM121" s="60">
        <v>2200</v>
      </c>
      <c r="AN121" s="60">
        <v>1195.66</v>
      </c>
      <c r="AO121" s="60">
        <f t="shared" si="28"/>
        <v>2630452</v>
      </c>
      <c r="AP121" s="60">
        <f aca="true" t="shared" si="38" ref="AP121:AP152">IF(Z121="С НДС",AO121*1.12,AO121)</f>
        <v>2946106.24</v>
      </c>
      <c r="AQ121" s="60"/>
      <c r="AR121" s="60"/>
      <c r="AS121" s="60">
        <f t="shared" si="30"/>
        <v>0</v>
      </c>
      <c r="AT121" s="60">
        <f aca="true" t="shared" si="39" ref="AT121:AT152">IF(Z121="С НДС",AS121*1.12,AS121)</f>
        <v>0</v>
      </c>
      <c r="AU121" s="60"/>
      <c r="AV121" s="60"/>
      <c r="AW121" s="60">
        <f t="shared" si="32"/>
        <v>0</v>
      </c>
      <c r="AX121" s="60">
        <f aca="true" t="shared" si="40" ref="AX121:AX152">IF(Z121="С НДС",AW121*1.12,AW121)</f>
        <v>0</v>
      </c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>
        <f aca="true" t="shared" si="41" ref="EM121:EM152">SUM(AA121,AE121,AI121,AM121,AQ121)</f>
        <v>8800</v>
      </c>
      <c r="EN121" s="60">
        <f aca="true" t="shared" si="42" ref="EN121:EN152">SUM(AW121,AS121,AO121,AG121,AC121,AK121)</f>
        <v>10521808</v>
      </c>
      <c r="EO121" s="60">
        <f aca="true" t="shared" si="43" ref="EO121:EO152">IF(Z121="С НДС",EN121*1.12,EN121)</f>
        <v>11784424.96</v>
      </c>
      <c r="EP121" s="61" t="s">
        <v>1534</v>
      </c>
      <c r="EQ121" s="58"/>
      <c r="ER121" s="61"/>
      <c r="ES121" s="58" t="s">
        <v>1344</v>
      </c>
      <c r="ET121" s="58" t="s">
        <v>1562</v>
      </c>
      <c r="EU121" s="58" t="s">
        <v>1563</v>
      </c>
      <c r="EV121" s="58"/>
      <c r="EW121" s="58"/>
      <c r="EX121" s="58"/>
      <c r="EY121" s="58"/>
      <c r="EZ121" s="58"/>
      <c r="FA121" s="58"/>
    </row>
    <row r="122" spans="1:157" ht="19.5" customHeight="1">
      <c r="A122" s="58"/>
      <c r="B122" s="58" t="s">
        <v>1776</v>
      </c>
      <c r="C122" s="58"/>
      <c r="D122" s="59" t="s">
        <v>1875</v>
      </c>
      <c r="E122" s="58" t="s">
        <v>1535</v>
      </c>
      <c r="F122" s="58" t="s">
        <v>1536</v>
      </c>
      <c r="G122" s="58" t="s">
        <v>1537</v>
      </c>
      <c r="H122" s="58" t="s">
        <v>857</v>
      </c>
      <c r="I122" s="58"/>
      <c r="J122" s="58" t="s">
        <v>864</v>
      </c>
      <c r="K122" s="58">
        <v>58</v>
      </c>
      <c r="L122" s="58">
        <v>710000000</v>
      </c>
      <c r="M122" s="58" t="s">
        <v>1533</v>
      </c>
      <c r="N122" s="58" t="s">
        <v>1777</v>
      </c>
      <c r="O122" s="58" t="s">
        <v>359</v>
      </c>
      <c r="P122" s="58">
        <v>750000000</v>
      </c>
      <c r="Q122" s="58" t="s">
        <v>1554</v>
      </c>
      <c r="R122" s="58" t="s">
        <v>686</v>
      </c>
      <c r="S122" s="58" t="s">
        <v>1560</v>
      </c>
      <c r="T122" s="58"/>
      <c r="U122" s="58"/>
      <c r="V122" s="58">
        <v>0</v>
      </c>
      <c r="W122" s="58">
        <v>0</v>
      </c>
      <c r="X122" s="58">
        <v>100</v>
      </c>
      <c r="Y122" s="58" t="s">
        <v>970</v>
      </c>
      <c r="Z122" s="58" t="s">
        <v>888</v>
      </c>
      <c r="AA122" s="60">
        <v>600</v>
      </c>
      <c r="AB122" s="60">
        <v>1195.66</v>
      </c>
      <c r="AC122" s="60">
        <f t="shared" si="22"/>
        <v>717396</v>
      </c>
      <c r="AD122" s="60">
        <f t="shared" si="23"/>
        <v>803483.52</v>
      </c>
      <c r="AE122" s="60">
        <v>600</v>
      </c>
      <c r="AF122" s="60">
        <v>1195.66</v>
      </c>
      <c r="AG122" s="60">
        <f t="shared" si="24"/>
        <v>717396</v>
      </c>
      <c r="AH122" s="60">
        <f t="shared" si="25"/>
        <v>803483.52</v>
      </c>
      <c r="AI122" s="60">
        <v>600</v>
      </c>
      <c r="AJ122" s="60">
        <v>1195.66</v>
      </c>
      <c r="AK122" s="60">
        <f t="shared" si="26"/>
        <v>717396</v>
      </c>
      <c r="AL122" s="60">
        <f t="shared" si="37"/>
        <v>803483.52</v>
      </c>
      <c r="AM122" s="60">
        <v>600</v>
      </c>
      <c r="AN122" s="60">
        <v>1195.66</v>
      </c>
      <c r="AO122" s="60">
        <f t="shared" si="28"/>
        <v>717396</v>
      </c>
      <c r="AP122" s="60">
        <f t="shared" si="38"/>
        <v>803483.52</v>
      </c>
      <c r="AQ122" s="60"/>
      <c r="AR122" s="60"/>
      <c r="AS122" s="60">
        <f t="shared" si="30"/>
        <v>0</v>
      </c>
      <c r="AT122" s="60">
        <f t="shared" si="39"/>
        <v>0</v>
      </c>
      <c r="AU122" s="60"/>
      <c r="AV122" s="60"/>
      <c r="AW122" s="60">
        <f t="shared" si="32"/>
        <v>0</v>
      </c>
      <c r="AX122" s="60">
        <f t="shared" si="40"/>
        <v>0</v>
      </c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>
        <f t="shared" si="41"/>
        <v>2400</v>
      </c>
      <c r="EN122" s="60">
        <f t="shared" si="42"/>
        <v>2869584</v>
      </c>
      <c r="EO122" s="60">
        <f t="shared" si="43"/>
        <v>3213934.08</v>
      </c>
      <c r="EP122" s="61" t="s">
        <v>1534</v>
      </c>
      <c r="EQ122" s="58"/>
      <c r="ER122" s="61"/>
      <c r="ES122" s="58" t="s">
        <v>1344</v>
      </c>
      <c r="ET122" s="58" t="s">
        <v>1562</v>
      </c>
      <c r="EU122" s="58" t="s">
        <v>1563</v>
      </c>
      <c r="EV122" s="58"/>
      <c r="EW122" s="58"/>
      <c r="EX122" s="58"/>
      <c r="EY122" s="58"/>
      <c r="EZ122" s="58"/>
      <c r="FA122" s="58"/>
    </row>
    <row r="123" spans="1:157" ht="19.5" customHeight="1">
      <c r="A123" s="58"/>
      <c r="B123" s="58" t="s">
        <v>1776</v>
      </c>
      <c r="C123" s="58"/>
      <c r="D123" s="59" t="s">
        <v>1876</v>
      </c>
      <c r="E123" s="58" t="s">
        <v>1535</v>
      </c>
      <c r="F123" s="58" t="s">
        <v>1536</v>
      </c>
      <c r="G123" s="58" t="s">
        <v>1537</v>
      </c>
      <c r="H123" s="58" t="s">
        <v>857</v>
      </c>
      <c r="I123" s="58"/>
      <c r="J123" s="58" t="s">
        <v>864</v>
      </c>
      <c r="K123" s="58">
        <v>58</v>
      </c>
      <c r="L123" s="58">
        <v>710000000</v>
      </c>
      <c r="M123" s="58" t="s">
        <v>1533</v>
      </c>
      <c r="N123" s="58" t="s">
        <v>1777</v>
      </c>
      <c r="O123" s="58" t="s">
        <v>359</v>
      </c>
      <c r="P123" s="58">
        <v>552210000</v>
      </c>
      <c r="Q123" s="58" t="s">
        <v>1547</v>
      </c>
      <c r="R123" s="58" t="s">
        <v>686</v>
      </c>
      <c r="S123" s="58" t="s">
        <v>1560</v>
      </c>
      <c r="T123" s="58"/>
      <c r="U123" s="58"/>
      <c r="V123" s="58">
        <v>0</v>
      </c>
      <c r="W123" s="58">
        <v>0</v>
      </c>
      <c r="X123" s="58">
        <v>100</v>
      </c>
      <c r="Y123" s="58" t="s">
        <v>970</v>
      </c>
      <c r="Z123" s="58" t="s">
        <v>888</v>
      </c>
      <c r="AA123" s="60">
        <v>400</v>
      </c>
      <c r="AB123" s="60">
        <v>1195.66</v>
      </c>
      <c r="AC123" s="60">
        <f t="shared" si="22"/>
        <v>478264.00000000006</v>
      </c>
      <c r="AD123" s="60">
        <f t="shared" si="23"/>
        <v>535655.6800000002</v>
      </c>
      <c r="AE123" s="60">
        <v>400</v>
      </c>
      <c r="AF123" s="60">
        <v>1195.66</v>
      </c>
      <c r="AG123" s="60">
        <f t="shared" si="24"/>
        <v>478264.00000000006</v>
      </c>
      <c r="AH123" s="60">
        <f t="shared" si="25"/>
        <v>535655.6800000002</v>
      </c>
      <c r="AI123" s="60">
        <v>400</v>
      </c>
      <c r="AJ123" s="60">
        <v>1195.66</v>
      </c>
      <c r="AK123" s="60">
        <f t="shared" si="26"/>
        <v>478264.00000000006</v>
      </c>
      <c r="AL123" s="60">
        <f t="shared" si="37"/>
        <v>535655.6800000002</v>
      </c>
      <c r="AM123" s="60">
        <v>400</v>
      </c>
      <c r="AN123" s="60">
        <v>1195.66</v>
      </c>
      <c r="AO123" s="60">
        <f t="shared" si="28"/>
        <v>478264.00000000006</v>
      </c>
      <c r="AP123" s="60">
        <f t="shared" si="38"/>
        <v>535655.6800000002</v>
      </c>
      <c r="AQ123" s="60"/>
      <c r="AR123" s="60"/>
      <c r="AS123" s="60">
        <f t="shared" si="30"/>
        <v>0</v>
      </c>
      <c r="AT123" s="60">
        <f t="shared" si="39"/>
        <v>0</v>
      </c>
      <c r="AU123" s="60"/>
      <c r="AV123" s="60"/>
      <c r="AW123" s="60">
        <f t="shared" si="32"/>
        <v>0</v>
      </c>
      <c r="AX123" s="60">
        <f t="shared" si="40"/>
        <v>0</v>
      </c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>
        <f t="shared" si="41"/>
        <v>1600</v>
      </c>
      <c r="EN123" s="60">
        <f t="shared" si="42"/>
        <v>1913056.0000000002</v>
      </c>
      <c r="EO123" s="60">
        <f t="shared" si="43"/>
        <v>2142622.7200000007</v>
      </c>
      <c r="EP123" s="61" t="s">
        <v>1534</v>
      </c>
      <c r="EQ123" s="58"/>
      <c r="ER123" s="61"/>
      <c r="ES123" s="58" t="s">
        <v>1344</v>
      </c>
      <c r="ET123" s="58" t="s">
        <v>1562</v>
      </c>
      <c r="EU123" s="58" t="s">
        <v>1563</v>
      </c>
      <c r="EV123" s="58"/>
      <c r="EW123" s="58"/>
      <c r="EX123" s="58"/>
      <c r="EY123" s="58"/>
      <c r="EZ123" s="58"/>
      <c r="FA123" s="58"/>
    </row>
    <row r="124" spans="1:157" ht="19.5" customHeight="1">
      <c r="A124" s="58"/>
      <c r="B124" s="58" t="s">
        <v>1776</v>
      </c>
      <c r="C124" s="58"/>
      <c r="D124" s="59" t="s">
        <v>1877</v>
      </c>
      <c r="E124" s="58" t="s">
        <v>1535</v>
      </c>
      <c r="F124" s="58" t="s">
        <v>1536</v>
      </c>
      <c r="G124" s="58" t="s">
        <v>1537</v>
      </c>
      <c r="H124" s="58" t="s">
        <v>857</v>
      </c>
      <c r="I124" s="58"/>
      <c r="J124" s="58" t="s">
        <v>864</v>
      </c>
      <c r="K124" s="58">
        <v>58</v>
      </c>
      <c r="L124" s="58">
        <v>710000000</v>
      </c>
      <c r="M124" s="58" t="s">
        <v>1533</v>
      </c>
      <c r="N124" s="58" t="s">
        <v>1777</v>
      </c>
      <c r="O124" s="58" t="s">
        <v>359</v>
      </c>
      <c r="P124" s="58">
        <v>351010000</v>
      </c>
      <c r="Q124" s="58" t="s">
        <v>1544</v>
      </c>
      <c r="R124" s="58" t="s">
        <v>686</v>
      </c>
      <c r="S124" s="58" t="s">
        <v>1560</v>
      </c>
      <c r="T124" s="58"/>
      <c r="U124" s="58"/>
      <c r="V124" s="58">
        <v>0</v>
      </c>
      <c r="W124" s="58">
        <v>0</v>
      </c>
      <c r="X124" s="58">
        <v>100</v>
      </c>
      <c r="Y124" s="58" t="s">
        <v>970</v>
      </c>
      <c r="Z124" s="58" t="s">
        <v>888</v>
      </c>
      <c r="AA124" s="60">
        <v>1900</v>
      </c>
      <c r="AB124" s="60">
        <v>1195.66</v>
      </c>
      <c r="AC124" s="60">
        <f t="shared" si="22"/>
        <v>2271754</v>
      </c>
      <c r="AD124" s="60">
        <f t="shared" si="23"/>
        <v>2544364.4800000004</v>
      </c>
      <c r="AE124" s="60">
        <v>1900</v>
      </c>
      <c r="AF124" s="60">
        <v>1195.66</v>
      </c>
      <c r="AG124" s="60">
        <f t="shared" si="24"/>
        <v>2271754</v>
      </c>
      <c r="AH124" s="60">
        <f t="shared" si="25"/>
        <v>2544364.4800000004</v>
      </c>
      <c r="AI124" s="60">
        <v>1900</v>
      </c>
      <c r="AJ124" s="60">
        <v>1195.66</v>
      </c>
      <c r="AK124" s="60">
        <f t="shared" si="26"/>
        <v>2271754</v>
      </c>
      <c r="AL124" s="60">
        <f t="shared" si="37"/>
        <v>2544364.4800000004</v>
      </c>
      <c r="AM124" s="60">
        <v>1900</v>
      </c>
      <c r="AN124" s="60">
        <v>1195.66</v>
      </c>
      <c r="AO124" s="60">
        <f t="shared" si="28"/>
        <v>2271754</v>
      </c>
      <c r="AP124" s="60">
        <f t="shared" si="38"/>
        <v>2544364.4800000004</v>
      </c>
      <c r="AQ124" s="60"/>
      <c r="AR124" s="60"/>
      <c r="AS124" s="60">
        <f t="shared" si="30"/>
        <v>0</v>
      </c>
      <c r="AT124" s="60">
        <f t="shared" si="39"/>
        <v>0</v>
      </c>
      <c r="AU124" s="60"/>
      <c r="AV124" s="60"/>
      <c r="AW124" s="60">
        <f t="shared" si="32"/>
        <v>0</v>
      </c>
      <c r="AX124" s="60">
        <f t="shared" si="40"/>
        <v>0</v>
      </c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>
        <f t="shared" si="41"/>
        <v>7600</v>
      </c>
      <c r="EN124" s="60">
        <f t="shared" si="42"/>
        <v>9087016</v>
      </c>
      <c r="EO124" s="60">
        <f t="shared" si="43"/>
        <v>10177457.920000002</v>
      </c>
      <c r="EP124" s="61" t="s">
        <v>1534</v>
      </c>
      <c r="EQ124" s="58"/>
      <c r="ER124" s="61"/>
      <c r="ES124" s="58" t="s">
        <v>1344</v>
      </c>
      <c r="ET124" s="58" t="s">
        <v>1562</v>
      </c>
      <c r="EU124" s="58" t="s">
        <v>1563</v>
      </c>
      <c r="EV124" s="58"/>
      <c r="EW124" s="58"/>
      <c r="EX124" s="58"/>
      <c r="EY124" s="58"/>
      <c r="EZ124" s="58"/>
      <c r="FA124" s="58"/>
    </row>
    <row r="125" spans="1:157" ht="19.5" customHeight="1">
      <c r="A125" s="58"/>
      <c r="B125" s="58" t="s">
        <v>1776</v>
      </c>
      <c r="C125" s="58"/>
      <c r="D125" s="59" t="s">
        <v>1878</v>
      </c>
      <c r="E125" s="58" t="s">
        <v>1535</v>
      </c>
      <c r="F125" s="58" t="s">
        <v>1536</v>
      </c>
      <c r="G125" s="58" t="s">
        <v>1537</v>
      </c>
      <c r="H125" s="58" t="s">
        <v>857</v>
      </c>
      <c r="I125" s="58"/>
      <c r="J125" s="58" t="s">
        <v>864</v>
      </c>
      <c r="K125" s="58">
        <v>58</v>
      </c>
      <c r="L125" s="58">
        <v>710000000</v>
      </c>
      <c r="M125" s="58" t="s">
        <v>1533</v>
      </c>
      <c r="N125" s="58" t="s">
        <v>1777</v>
      </c>
      <c r="O125" s="58" t="s">
        <v>359</v>
      </c>
      <c r="P125" s="58" t="s">
        <v>1586</v>
      </c>
      <c r="Q125" s="58" t="s">
        <v>1555</v>
      </c>
      <c r="R125" s="58" t="s">
        <v>686</v>
      </c>
      <c r="S125" s="58" t="s">
        <v>1560</v>
      </c>
      <c r="T125" s="58"/>
      <c r="U125" s="58"/>
      <c r="V125" s="58">
        <v>0</v>
      </c>
      <c r="W125" s="58">
        <v>0</v>
      </c>
      <c r="X125" s="58">
        <v>100</v>
      </c>
      <c r="Y125" s="58" t="s">
        <v>970</v>
      </c>
      <c r="Z125" s="58" t="s">
        <v>888</v>
      </c>
      <c r="AA125" s="60">
        <v>2000</v>
      </c>
      <c r="AB125" s="60">
        <v>1195.66</v>
      </c>
      <c r="AC125" s="60">
        <f t="shared" si="22"/>
        <v>2391320</v>
      </c>
      <c r="AD125" s="60">
        <f t="shared" si="23"/>
        <v>2678278.4000000004</v>
      </c>
      <c r="AE125" s="60">
        <v>2000</v>
      </c>
      <c r="AF125" s="60">
        <v>1195.66</v>
      </c>
      <c r="AG125" s="60">
        <f t="shared" si="24"/>
        <v>2391320</v>
      </c>
      <c r="AH125" s="60">
        <f t="shared" si="25"/>
        <v>2678278.4000000004</v>
      </c>
      <c r="AI125" s="60">
        <v>2000</v>
      </c>
      <c r="AJ125" s="60">
        <v>1195.66</v>
      </c>
      <c r="AK125" s="60">
        <f t="shared" si="26"/>
        <v>2391320</v>
      </c>
      <c r="AL125" s="60">
        <f t="shared" si="37"/>
        <v>2678278.4000000004</v>
      </c>
      <c r="AM125" s="60">
        <v>2000</v>
      </c>
      <c r="AN125" s="60">
        <v>1195.66</v>
      </c>
      <c r="AO125" s="60">
        <f t="shared" si="28"/>
        <v>2391320</v>
      </c>
      <c r="AP125" s="60">
        <f t="shared" si="38"/>
        <v>2678278.4000000004</v>
      </c>
      <c r="AQ125" s="60"/>
      <c r="AR125" s="60"/>
      <c r="AS125" s="60">
        <f t="shared" si="30"/>
        <v>0</v>
      </c>
      <c r="AT125" s="60">
        <f t="shared" si="39"/>
        <v>0</v>
      </c>
      <c r="AU125" s="60"/>
      <c r="AV125" s="60"/>
      <c r="AW125" s="60">
        <f t="shared" si="32"/>
        <v>0</v>
      </c>
      <c r="AX125" s="60">
        <f t="shared" si="40"/>
        <v>0</v>
      </c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>
        <f t="shared" si="41"/>
        <v>8000</v>
      </c>
      <c r="EN125" s="60">
        <f t="shared" si="42"/>
        <v>9565280</v>
      </c>
      <c r="EO125" s="60">
        <f t="shared" si="43"/>
        <v>10713113.600000001</v>
      </c>
      <c r="EP125" s="61" t="s">
        <v>1534</v>
      </c>
      <c r="EQ125" s="58"/>
      <c r="ER125" s="61"/>
      <c r="ES125" s="58" t="s">
        <v>1344</v>
      </c>
      <c r="ET125" s="58" t="s">
        <v>1562</v>
      </c>
      <c r="EU125" s="58" t="s">
        <v>1563</v>
      </c>
      <c r="EV125" s="58"/>
      <c r="EW125" s="58"/>
      <c r="EX125" s="58"/>
      <c r="EY125" s="58"/>
      <c r="EZ125" s="58"/>
      <c r="FA125" s="58"/>
    </row>
    <row r="126" spans="1:157" ht="19.5" customHeight="1">
      <c r="A126" s="58"/>
      <c r="B126" s="58" t="s">
        <v>1776</v>
      </c>
      <c r="C126" s="58"/>
      <c r="D126" s="59" t="s">
        <v>1879</v>
      </c>
      <c r="E126" s="58" t="s">
        <v>1535</v>
      </c>
      <c r="F126" s="58" t="s">
        <v>1536</v>
      </c>
      <c r="G126" s="58" t="s">
        <v>1537</v>
      </c>
      <c r="H126" s="58" t="s">
        <v>857</v>
      </c>
      <c r="I126" s="58"/>
      <c r="J126" s="58" t="s">
        <v>864</v>
      </c>
      <c r="K126" s="58">
        <v>58</v>
      </c>
      <c r="L126" s="58">
        <v>710000000</v>
      </c>
      <c r="M126" s="58" t="s">
        <v>1533</v>
      </c>
      <c r="N126" s="58" t="s">
        <v>1777</v>
      </c>
      <c r="O126" s="58" t="s">
        <v>359</v>
      </c>
      <c r="P126" s="58" t="s">
        <v>1584</v>
      </c>
      <c r="Q126" s="58" t="s">
        <v>1542</v>
      </c>
      <c r="R126" s="58" t="s">
        <v>686</v>
      </c>
      <c r="S126" s="58" t="s">
        <v>1560</v>
      </c>
      <c r="T126" s="58"/>
      <c r="U126" s="58"/>
      <c r="V126" s="58">
        <v>0</v>
      </c>
      <c r="W126" s="58">
        <v>0</v>
      </c>
      <c r="X126" s="58">
        <v>100</v>
      </c>
      <c r="Y126" s="58" t="s">
        <v>970</v>
      </c>
      <c r="Z126" s="58" t="s">
        <v>888</v>
      </c>
      <c r="AA126" s="60">
        <v>500</v>
      </c>
      <c r="AB126" s="60">
        <v>1195.66</v>
      </c>
      <c r="AC126" s="60">
        <f t="shared" si="22"/>
        <v>597830</v>
      </c>
      <c r="AD126" s="60">
        <f t="shared" si="23"/>
        <v>669569.6000000001</v>
      </c>
      <c r="AE126" s="60">
        <v>500</v>
      </c>
      <c r="AF126" s="60">
        <v>1195.66</v>
      </c>
      <c r="AG126" s="60">
        <f t="shared" si="24"/>
        <v>597830</v>
      </c>
      <c r="AH126" s="60">
        <f t="shared" si="25"/>
        <v>669569.6000000001</v>
      </c>
      <c r="AI126" s="60">
        <v>500</v>
      </c>
      <c r="AJ126" s="60">
        <v>1195.66</v>
      </c>
      <c r="AK126" s="60">
        <f t="shared" si="26"/>
        <v>597830</v>
      </c>
      <c r="AL126" s="60">
        <f t="shared" si="37"/>
        <v>669569.6000000001</v>
      </c>
      <c r="AM126" s="60">
        <v>500</v>
      </c>
      <c r="AN126" s="60">
        <v>1195.66</v>
      </c>
      <c r="AO126" s="60">
        <f t="shared" si="28"/>
        <v>597830</v>
      </c>
      <c r="AP126" s="60">
        <f t="shared" si="38"/>
        <v>669569.6000000001</v>
      </c>
      <c r="AQ126" s="60"/>
      <c r="AR126" s="60"/>
      <c r="AS126" s="60">
        <f t="shared" si="30"/>
        <v>0</v>
      </c>
      <c r="AT126" s="60">
        <f t="shared" si="39"/>
        <v>0</v>
      </c>
      <c r="AU126" s="60"/>
      <c r="AV126" s="60"/>
      <c r="AW126" s="60">
        <f t="shared" si="32"/>
        <v>0</v>
      </c>
      <c r="AX126" s="60">
        <f t="shared" si="40"/>
        <v>0</v>
      </c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>
        <f t="shared" si="41"/>
        <v>2000</v>
      </c>
      <c r="EN126" s="60">
        <f t="shared" si="42"/>
        <v>2391320</v>
      </c>
      <c r="EO126" s="60">
        <f t="shared" si="43"/>
        <v>2678278.4000000004</v>
      </c>
      <c r="EP126" s="61" t="s">
        <v>1534</v>
      </c>
      <c r="EQ126" s="58"/>
      <c r="ER126" s="61"/>
      <c r="ES126" s="58" t="s">
        <v>1344</v>
      </c>
      <c r="ET126" s="58" t="s">
        <v>1562</v>
      </c>
      <c r="EU126" s="58" t="s">
        <v>1563</v>
      </c>
      <c r="EV126" s="58"/>
      <c r="EW126" s="58"/>
      <c r="EX126" s="58"/>
      <c r="EY126" s="58"/>
      <c r="EZ126" s="58"/>
      <c r="FA126" s="58"/>
    </row>
    <row r="127" spans="1:157" ht="19.5" customHeight="1">
      <c r="A127" s="58"/>
      <c r="B127" s="58" t="s">
        <v>1776</v>
      </c>
      <c r="C127" s="58"/>
      <c r="D127" s="59" t="s">
        <v>1880</v>
      </c>
      <c r="E127" s="58" t="s">
        <v>1535</v>
      </c>
      <c r="F127" s="58" t="s">
        <v>1536</v>
      </c>
      <c r="G127" s="58" t="s">
        <v>1537</v>
      </c>
      <c r="H127" s="58" t="s">
        <v>857</v>
      </c>
      <c r="I127" s="58"/>
      <c r="J127" s="58" t="s">
        <v>864</v>
      </c>
      <c r="K127" s="58">
        <v>58</v>
      </c>
      <c r="L127" s="58">
        <v>710000000</v>
      </c>
      <c r="M127" s="58" t="s">
        <v>1533</v>
      </c>
      <c r="N127" s="58" t="s">
        <v>1777</v>
      </c>
      <c r="O127" s="58" t="s">
        <v>359</v>
      </c>
      <c r="P127" s="58">
        <v>396473100</v>
      </c>
      <c r="Q127" s="58" t="s">
        <v>1549</v>
      </c>
      <c r="R127" s="58" t="s">
        <v>686</v>
      </c>
      <c r="S127" s="58" t="s">
        <v>1560</v>
      </c>
      <c r="T127" s="58"/>
      <c r="U127" s="58"/>
      <c r="V127" s="58">
        <v>0</v>
      </c>
      <c r="W127" s="58">
        <v>0</v>
      </c>
      <c r="X127" s="58">
        <v>100</v>
      </c>
      <c r="Y127" s="58" t="s">
        <v>970</v>
      </c>
      <c r="Z127" s="58" t="s">
        <v>888</v>
      </c>
      <c r="AA127" s="60">
        <v>1600</v>
      </c>
      <c r="AB127" s="60">
        <v>1195.66</v>
      </c>
      <c r="AC127" s="60">
        <f t="shared" si="22"/>
        <v>1913056.0000000002</v>
      </c>
      <c r="AD127" s="60">
        <f t="shared" si="23"/>
        <v>2142622.7200000007</v>
      </c>
      <c r="AE127" s="60">
        <v>1600</v>
      </c>
      <c r="AF127" s="60">
        <v>1195.66</v>
      </c>
      <c r="AG127" s="60">
        <f t="shared" si="24"/>
        <v>1913056.0000000002</v>
      </c>
      <c r="AH127" s="60">
        <f t="shared" si="25"/>
        <v>2142622.7200000007</v>
      </c>
      <c r="AI127" s="60">
        <v>1600</v>
      </c>
      <c r="AJ127" s="60">
        <v>1195.66</v>
      </c>
      <c r="AK127" s="60">
        <f t="shared" si="26"/>
        <v>1913056.0000000002</v>
      </c>
      <c r="AL127" s="60">
        <f t="shared" si="37"/>
        <v>2142622.7200000007</v>
      </c>
      <c r="AM127" s="60">
        <v>1600</v>
      </c>
      <c r="AN127" s="60">
        <v>1195.66</v>
      </c>
      <c r="AO127" s="60">
        <f t="shared" si="28"/>
        <v>1913056.0000000002</v>
      </c>
      <c r="AP127" s="60">
        <f t="shared" si="38"/>
        <v>2142622.7200000007</v>
      </c>
      <c r="AQ127" s="60"/>
      <c r="AR127" s="60"/>
      <c r="AS127" s="60">
        <f t="shared" si="30"/>
        <v>0</v>
      </c>
      <c r="AT127" s="60">
        <f t="shared" si="39"/>
        <v>0</v>
      </c>
      <c r="AU127" s="60"/>
      <c r="AV127" s="60"/>
      <c r="AW127" s="60">
        <f t="shared" si="32"/>
        <v>0</v>
      </c>
      <c r="AX127" s="60">
        <f t="shared" si="40"/>
        <v>0</v>
      </c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>
        <f t="shared" si="41"/>
        <v>6400</v>
      </c>
      <c r="EN127" s="60">
        <f t="shared" si="42"/>
        <v>7652224.000000001</v>
      </c>
      <c r="EO127" s="60">
        <f t="shared" si="43"/>
        <v>8570490.880000003</v>
      </c>
      <c r="EP127" s="61" t="s">
        <v>1534</v>
      </c>
      <c r="EQ127" s="58"/>
      <c r="ER127" s="61"/>
      <c r="ES127" s="58" t="s">
        <v>1344</v>
      </c>
      <c r="ET127" s="58" t="s">
        <v>1562</v>
      </c>
      <c r="EU127" s="58" t="s">
        <v>1563</v>
      </c>
      <c r="EV127" s="58"/>
      <c r="EW127" s="58"/>
      <c r="EX127" s="58"/>
      <c r="EY127" s="58"/>
      <c r="EZ127" s="58"/>
      <c r="FA127" s="58"/>
    </row>
    <row r="128" spans="1:157" ht="19.5" customHeight="1">
      <c r="A128" s="58"/>
      <c r="B128" s="58" t="s">
        <v>1776</v>
      </c>
      <c r="C128" s="58"/>
      <c r="D128" s="59" t="s">
        <v>1881</v>
      </c>
      <c r="E128" s="58" t="s">
        <v>1535</v>
      </c>
      <c r="F128" s="58" t="s">
        <v>1536</v>
      </c>
      <c r="G128" s="58" t="s">
        <v>1537</v>
      </c>
      <c r="H128" s="58" t="s">
        <v>857</v>
      </c>
      <c r="I128" s="58"/>
      <c r="J128" s="58" t="s">
        <v>864</v>
      </c>
      <c r="K128" s="58">
        <v>58</v>
      </c>
      <c r="L128" s="58">
        <v>710000000</v>
      </c>
      <c r="M128" s="58" t="s">
        <v>1533</v>
      </c>
      <c r="N128" s="58" t="s">
        <v>1777</v>
      </c>
      <c r="O128" s="58" t="s">
        <v>359</v>
      </c>
      <c r="P128" s="58">
        <v>433257100</v>
      </c>
      <c r="Q128" s="58" t="s">
        <v>1587</v>
      </c>
      <c r="R128" s="58" t="s">
        <v>686</v>
      </c>
      <c r="S128" s="58" t="s">
        <v>1560</v>
      </c>
      <c r="T128" s="58"/>
      <c r="U128" s="58"/>
      <c r="V128" s="58">
        <v>0</v>
      </c>
      <c r="W128" s="58">
        <v>0</v>
      </c>
      <c r="X128" s="58">
        <v>100</v>
      </c>
      <c r="Y128" s="58" t="s">
        <v>970</v>
      </c>
      <c r="Z128" s="58" t="s">
        <v>888</v>
      </c>
      <c r="AA128" s="60">
        <v>60</v>
      </c>
      <c r="AB128" s="60">
        <v>1234.34</v>
      </c>
      <c r="AC128" s="60">
        <f t="shared" si="22"/>
        <v>74060.4</v>
      </c>
      <c r="AD128" s="60">
        <f t="shared" si="23"/>
        <v>82947.648</v>
      </c>
      <c r="AE128" s="60">
        <v>60</v>
      </c>
      <c r="AF128" s="60">
        <v>1234.34</v>
      </c>
      <c r="AG128" s="60">
        <f t="shared" si="24"/>
        <v>74060.4</v>
      </c>
      <c r="AH128" s="60">
        <f t="shared" si="25"/>
        <v>82947.648</v>
      </c>
      <c r="AI128" s="60">
        <v>60</v>
      </c>
      <c r="AJ128" s="60">
        <v>1234.34</v>
      </c>
      <c r="AK128" s="60">
        <f t="shared" si="26"/>
        <v>74060.4</v>
      </c>
      <c r="AL128" s="60">
        <f t="shared" si="37"/>
        <v>82947.648</v>
      </c>
      <c r="AM128" s="60">
        <v>60</v>
      </c>
      <c r="AN128" s="60">
        <v>1234.34</v>
      </c>
      <c r="AO128" s="60">
        <f t="shared" si="28"/>
        <v>74060.4</v>
      </c>
      <c r="AP128" s="60">
        <f t="shared" si="38"/>
        <v>82947.648</v>
      </c>
      <c r="AQ128" s="60"/>
      <c r="AR128" s="60"/>
      <c r="AS128" s="60">
        <f t="shared" si="30"/>
        <v>0</v>
      </c>
      <c r="AT128" s="60">
        <f t="shared" si="39"/>
        <v>0</v>
      </c>
      <c r="AU128" s="60"/>
      <c r="AV128" s="60"/>
      <c r="AW128" s="60">
        <f t="shared" si="32"/>
        <v>0</v>
      </c>
      <c r="AX128" s="60">
        <f t="shared" si="40"/>
        <v>0</v>
      </c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>
        <f t="shared" si="41"/>
        <v>240</v>
      </c>
      <c r="EN128" s="60">
        <f t="shared" si="42"/>
        <v>296241.6</v>
      </c>
      <c r="EO128" s="60">
        <f t="shared" si="43"/>
        <v>331790.592</v>
      </c>
      <c r="EP128" s="61" t="s">
        <v>1534</v>
      </c>
      <c r="EQ128" s="58"/>
      <c r="ER128" s="61"/>
      <c r="ES128" s="58" t="s">
        <v>1344</v>
      </c>
      <c r="ET128" s="58" t="s">
        <v>1561</v>
      </c>
      <c r="EU128" s="58" t="s">
        <v>1561</v>
      </c>
      <c r="EV128" s="58"/>
      <c r="EW128" s="58"/>
      <c r="EX128" s="58"/>
      <c r="EY128" s="58"/>
      <c r="EZ128" s="58"/>
      <c r="FA128" s="58"/>
    </row>
    <row r="129" spans="1:157" ht="19.5" customHeight="1">
      <c r="A129" s="58"/>
      <c r="B129" s="58" t="s">
        <v>1776</v>
      </c>
      <c r="C129" s="58"/>
      <c r="D129" s="59" t="s">
        <v>1882</v>
      </c>
      <c r="E129" s="58" t="s">
        <v>1535</v>
      </c>
      <c r="F129" s="58" t="s">
        <v>1536</v>
      </c>
      <c r="G129" s="58" t="s">
        <v>1537</v>
      </c>
      <c r="H129" s="58" t="s">
        <v>857</v>
      </c>
      <c r="I129" s="58"/>
      <c r="J129" s="58" t="s">
        <v>864</v>
      </c>
      <c r="K129" s="58">
        <v>58</v>
      </c>
      <c r="L129" s="58">
        <v>710000000</v>
      </c>
      <c r="M129" s="58" t="s">
        <v>1533</v>
      </c>
      <c r="N129" s="58" t="s">
        <v>1777</v>
      </c>
      <c r="O129" s="58" t="s">
        <v>359</v>
      </c>
      <c r="P129" s="58">
        <v>431010000</v>
      </c>
      <c r="Q129" s="58" t="s">
        <v>1553</v>
      </c>
      <c r="R129" s="58" t="s">
        <v>686</v>
      </c>
      <c r="S129" s="58" t="s">
        <v>1560</v>
      </c>
      <c r="T129" s="58"/>
      <c r="U129" s="58"/>
      <c r="V129" s="58">
        <v>0</v>
      </c>
      <c r="W129" s="58">
        <v>0</v>
      </c>
      <c r="X129" s="58">
        <v>100</v>
      </c>
      <c r="Y129" s="58" t="s">
        <v>970</v>
      </c>
      <c r="Z129" s="58" t="s">
        <v>888</v>
      </c>
      <c r="AA129" s="60">
        <v>600</v>
      </c>
      <c r="AB129" s="60">
        <v>1234.34</v>
      </c>
      <c r="AC129" s="60">
        <f t="shared" si="22"/>
        <v>740604</v>
      </c>
      <c r="AD129" s="60">
        <f t="shared" si="23"/>
        <v>829476.4800000001</v>
      </c>
      <c r="AE129" s="60">
        <v>600</v>
      </c>
      <c r="AF129" s="60">
        <v>1234.34</v>
      </c>
      <c r="AG129" s="60">
        <f t="shared" si="24"/>
        <v>740604</v>
      </c>
      <c r="AH129" s="60">
        <f t="shared" si="25"/>
        <v>829476.4800000001</v>
      </c>
      <c r="AI129" s="60">
        <v>600</v>
      </c>
      <c r="AJ129" s="60">
        <v>1234.34</v>
      </c>
      <c r="AK129" s="60">
        <f t="shared" si="26"/>
        <v>740604</v>
      </c>
      <c r="AL129" s="60">
        <f t="shared" si="37"/>
        <v>829476.4800000001</v>
      </c>
      <c r="AM129" s="60">
        <v>600</v>
      </c>
      <c r="AN129" s="60">
        <v>1234.34</v>
      </c>
      <c r="AO129" s="60">
        <f t="shared" si="28"/>
        <v>740604</v>
      </c>
      <c r="AP129" s="60">
        <f t="shared" si="38"/>
        <v>829476.4800000001</v>
      </c>
      <c r="AQ129" s="60"/>
      <c r="AR129" s="60"/>
      <c r="AS129" s="60">
        <f t="shared" si="30"/>
        <v>0</v>
      </c>
      <c r="AT129" s="60">
        <f t="shared" si="39"/>
        <v>0</v>
      </c>
      <c r="AU129" s="60"/>
      <c r="AV129" s="60"/>
      <c r="AW129" s="60">
        <f t="shared" si="32"/>
        <v>0</v>
      </c>
      <c r="AX129" s="60">
        <f t="shared" si="40"/>
        <v>0</v>
      </c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>
        <f t="shared" si="41"/>
        <v>2400</v>
      </c>
      <c r="EN129" s="60">
        <f t="shared" si="42"/>
        <v>2962416</v>
      </c>
      <c r="EO129" s="60">
        <f t="shared" si="43"/>
        <v>3317905.9200000004</v>
      </c>
      <c r="EP129" s="61" t="s">
        <v>1534</v>
      </c>
      <c r="EQ129" s="58"/>
      <c r="ER129" s="61"/>
      <c r="ES129" s="58" t="s">
        <v>1344</v>
      </c>
      <c r="ET129" s="58" t="s">
        <v>1561</v>
      </c>
      <c r="EU129" s="58" t="s">
        <v>1561</v>
      </c>
      <c r="EV129" s="58"/>
      <c r="EW129" s="58"/>
      <c r="EX129" s="58"/>
      <c r="EY129" s="58"/>
      <c r="EZ129" s="58"/>
      <c r="FA129" s="58"/>
    </row>
    <row r="130" spans="1:157" ht="19.5" customHeight="1">
      <c r="A130" s="58"/>
      <c r="B130" s="58" t="s">
        <v>1776</v>
      </c>
      <c r="C130" s="58"/>
      <c r="D130" s="59" t="s">
        <v>1883</v>
      </c>
      <c r="E130" s="58" t="s">
        <v>1535</v>
      </c>
      <c r="F130" s="58" t="s">
        <v>1536</v>
      </c>
      <c r="G130" s="58" t="s">
        <v>1537</v>
      </c>
      <c r="H130" s="58" t="s">
        <v>857</v>
      </c>
      <c r="I130" s="58"/>
      <c r="J130" s="58" t="s">
        <v>864</v>
      </c>
      <c r="K130" s="58">
        <v>58</v>
      </c>
      <c r="L130" s="58">
        <v>710000000</v>
      </c>
      <c r="M130" s="58" t="s">
        <v>1533</v>
      </c>
      <c r="N130" s="58" t="s">
        <v>1777</v>
      </c>
      <c r="O130" s="58" t="s">
        <v>359</v>
      </c>
      <c r="P130" s="58">
        <v>511610000</v>
      </c>
      <c r="Q130" s="58" t="s">
        <v>1552</v>
      </c>
      <c r="R130" s="58" t="s">
        <v>686</v>
      </c>
      <c r="S130" s="58" t="s">
        <v>1560</v>
      </c>
      <c r="T130" s="58"/>
      <c r="U130" s="58"/>
      <c r="V130" s="58">
        <v>0</v>
      </c>
      <c r="W130" s="58">
        <v>0</v>
      </c>
      <c r="X130" s="58">
        <v>100</v>
      </c>
      <c r="Y130" s="58" t="s">
        <v>970</v>
      </c>
      <c r="Z130" s="58" t="s">
        <v>888</v>
      </c>
      <c r="AA130" s="60">
        <v>80</v>
      </c>
      <c r="AB130" s="60">
        <v>1234.34</v>
      </c>
      <c r="AC130" s="60">
        <f t="shared" si="22"/>
        <v>98747.2</v>
      </c>
      <c r="AD130" s="60">
        <f t="shared" si="23"/>
        <v>110596.864</v>
      </c>
      <c r="AE130" s="60">
        <v>80</v>
      </c>
      <c r="AF130" s="60">
        <v>1234.34</v>
      </c>
      <c r="AG130" s="60">
        <f t="shared" si="24"/>
        <v>98747.2</v>
      </c>
      <c r="AH130" s="60">
        <f t="shared" si="25"/>
        <v>110596.864</v>
      </c>
      <c r="AI130" s="60">
        <v>80</v>
      </c>
      <c r="AJ130" s="60">
        <v>1234.34</v>
      </c>
      <c r="AK130" s="60">
        <f t="shared" si="26"/>
        <v>98747.2</v>
      </c>
      <c r="AL130" s="60">
        <f t="shared" si="37"/>
        <v>110596.864</v>
      </c>
      <c r="AM130" s="60">
        <v>80</v>
      </c>
      <c r="AN130" s="60">
        <v>1234.34</v>
      </c>
      <c r="AO130" s="60">
        <f t="shared" si="28"/>
        <v>98747.2</v>
      </c>
      <c r="AP130" s="60">
        <f t="shared" si="38"/>
        <v>110596.864</v>
      </c>
      <c r="AQ130" s="60"/>
      <c r="AR130" s="60"/>
      <c r="AS130" s="60">
        <f t="shared" si="30"/>
        <v>0</v>
      </c>
      <c r="AT130" s="60">
        <f t="shared" si="39"/>
        <v>0</v>
      </c>
      <c r="AU130" s="60"/>
      <c r="AV130" s="60"/>
      <c r="AW130" s="60">
        <f t="shared" si="32"/>
        <v>0</v>
      </c>
      <c r="AX130" s="60">
        <f t="shared" si="40"/>
        <v>0</v>
      </c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>
        <f t="shared" si="41"/>
        <v>320</v>
      </c>
      <c r="EN130" s="60">
        <f t="shared" si="42"/>
        <v>394988.8</v>
      </c>
      <c r="EO130" s="60">
        <f t="shared" si="43"/>
        <v>442387.456</v>
      </c>
      <c r="EP130" s="61" t="s">
        <v>1534</v>
      </c>
      <c r="EQ130" s="58"/>
      <c r="ER130" s="61"/>
      <c r="ES130" s="58" t="s">
        <v>1344</v>
      </c>
      <c r="ET130" s="58" t="s">
        <v>1561</v>
      </c>
      <c r="EU130" s="58" t="s">
        <v>1561</v>
      </c>
      <c r="EV130" s="58"/>
      <c r="EW130" s="58"/>
      <c r="EX130" s="58"/>
      <c r="EY130" s="58"/>
      <c r="EZ130" s="58"/>
      <c r="FA130" s="58"/>
    </row>
    <row r="131" spans="1:157" ht="19.5" customHeight="1">
      <c r="A131" s="58"/>
      <c r="B131" s="58" t="s">
        <v>1776</v>
      </c>
      <c r="C131" s="58"/>
      <c r="D131" s="59" t="s">
        <v>1884</v>
      </c>
      <c r="E131" s="58" t="s">
        <v>1535</v>
      </c>
      <c r="F131" s="58" t="s">
        <v>1536</v>
      </c>
      <c r="G131" s="58" t="s">
        <v>1537</v>
      </c>
      <c r="H131" s="58" t="s">
        <v>857</v>
      </c>
      <c r="I131" s="58"/>
      <c r="J131" s="58" t="s">
        <v>864</v>
      </c>
      <c r="K131" s="58">
        <v>58</v>
      </c>
      <c r="L131" s="58">
        <v>710000000</v>
      </c>
      <c r="M131" s="58" t="s">
        <v>1533</v>
      </c>
      <c r="N131" s="58" t="s">
        <v>1777</v>
      </c>
      <c r="O131" s="58" t="s">
        <v>359</v>
      </c>
      <c r="P131" s="58">
        <v>316621100</v>
      </c>
      <c r="Q131" s="58" t="s">
        <v>1551</v>
      </c>
      <c r="R131" s="58" t="s">
        <v>686</v>
      </c>
      <c r="S131" s="58" t="s">
        <v>1560</v>
      </c>
      <c r="T131" s="58"/>
      <c r="U131" s="58"/>
      <c r="V131" s="58">
        <v>0</v>
      </c>
      <c r="W131" s="58">
        <v>0</v>
      </c>
      <c r="X131" s="58">
        <v>100</v>
      </c>
      <c r="Y131" s="58" t="s">
        <v>970</v>
      </c>
      <c r="Z131" s="58" t="s">
        <v>888</v>
      </c>
      <c r="AA131" s="60">
        <v>80</v>
      </c>
      <c r="AB131" s="60">
        <v>1234.34</v>
      </c>
      <c r="AC131" s="60">
        <f t="shared" si="22"/>
        <v>98747.2</v>
      </c>
      <c r="AD131" s="60">
        <f t="shared" si="23"/>
        <v>110596.864</v>
      </c>
      <c r="AE131" s="60">
        <v>80</v>
      </c>
      <c r="AF131" s="60">
        <v>1234.34</v>
      </c>
      <c r="AG131" s="60">
        <f t="shared" si="24"/>
        <v>98747.2</v>
      </c>
      <c r="AH131" s="60">
        <f t="shared" si="25"/>
        <v>110596.864</v>
      </c>
      <c r="AI131" s="60">
        <v>80</v>
      </c>
      <c r="AJ131" s="60">
        <v>1234.34</v>
      </c>
      <c r="AK131" s="60">
        <f t="shared" si="26"/>
        <v>98747.2</v>
      </c>
      <c r="AL131" s="60">
        <f t="shared" si="37"/>
        <v>110596.864</v>
      </c>
      <c r="AM131" s="60">
        <v>80</v>
      </c>
      <c r="AN131" s="60">
        <v>1234.34</v>
      </c>
      <c r="AO131" s="60">
        <f t="shared" si="28"/>
        <v>98747.2</v>
      </c>
      <c r="AP131" s="60">
        <f t="shared" si="38"/>
        <v>110596.864</v>
      </c>
      <c r="AQ131" s="60"/>
      <c r="AR131" s="60"/>
      <c r="AS131" s="60">
        <f t="shared" si="30"/>
        <v>0</v>
      </c>
      <c r="AT131" s="60">
        <f t="shared" si="39"/>
        <v>0</v>
      </c>
      <c r="AU131" s="60"/>
      <c r="AV131" s="60"/>
      <c r="AW131" s="60">
        <f t="shared" si="32"/>
        <v>0</v>
      </c>
      <c r="AX131" s="60">
        <f t="shared" si="40"/>
        <v>0</v>
      </c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>
        <f t="shared" si="41"/>
        <v>320</v>
      </c>
      <c r="EN131" s="60">
        <f t="shared" si="42"/>
        <v>394988.8</v>
      </c>
      <c r="EO131" s="60">
        <f t="shared" si="43"/>
        <v>442387.456</v>
      </c>
      <c r="EP131" s="61" t="s">
        <v>1534</v>
      </c>
      <c r="EQ131" s="58"/>
      <c r="ER131" s="61"/>
      <c r="ES131" s="58" t="s">
        <v>1344</v>
      </c>
      <c r="ET131" s="58" t="s">
        <v>1561</v>
      </c>
      <c r="EU131" s="58" t="s">
        <v>1561</v>
      </c>
      <c r="EV131" s="58"/>
      <c r="EW131" s="58"/>
      <c r="EX131" s="58"/>
      <c r="EY131" s="58"/>
      <c r="EZ131" s="58"/>
      <c r="FA131" s="58"/>
    </row>
    <row r="132" spans="1:157" ht="19.5" customHeight="1">
      <c r="A132" s="58"/>
      <c r="B132" s="58" t="s">
        <v>1776</v>
      </c>
      <c r="C132" s="58"/>
      <c r="D132" s="59" t="s">
        <v>1885</v>
      </c>
      <c r="E132" s="58" t="s">
        <v>1535</v>
      </c>
      <c r="F132" s="58" t="s">
        <v>1536</v>
      </c>
      <c r="G132" s="58" t="s">
        <v>1537</v>
      </c>
      <c r="H132" s="58" t="s">
        <v>857</v>
      </c>
      <c r="I132" s="58"/>
      <c r="J132" s="58" t="s">
        <v>864</v>
      </c>
      <c r="K132" s="58">
        <v>58</v>
      </c>
      <c r="L132" s="58">
        <v>710000000</v>
      </c>
      <c r="M132" s="58" t="s">
        <v>1533</v>
      </c>
      <c r="N132" s="58" t="s">
        <v>1777</v>
      </c>
      <c r="O132" s="58" t="s">
        <v>359</v>
      </c>
      <c r="P132" s="58" t="s">
        <v>1588</v>
      </c>
      <c r="Q132" s="58" t="s">
        <v>1558</v>
      </c>
      <c r="R132" s="58" t="s">
        <v>686</v>
      </c>
      <c r="S132" s="58" t="s">
        <v>1560</v>
      </c>
      <c r="T132" s="58"/>
      <c r="U132" s="58"/>
      <c r="V132" s="58">
        <v>0</v>
      </c>
      <c r="W132" s="58">
        <v>0</v>
      </c>
      <c r="X132" s="58">
        <v>100</v>
      </c>
      <c r="Y132" s="58" t="s">
        <v>970</v>
      </c>
      <c r="Z132" s="58" t="s">
        <v>888</v>
      </c>
      <c r="AA132" s="60">
        <v>60</v>
      </c>
      <c r="AB132" s="60">
        <v>1234.34</v>
      </c>
      <c r="AC132" s="60">
        <f t="shared" si="22"/>
        <v>74060.4</v>
      </c>
      <c r="AD132" s="60">
        <f t="shared" si="23"/>
        <v>82947.648</v>
      </c>
      <c r="AE132" s="60">
        <v>60</v>
      </c>
      <c r="AF132" s="60">
        <v>1234.34</v>
      </c>
      <c r="AG132" s="60">
        <f t="shared" si="24"/>
        <v>74060.4</v>
      </c>
      <c r="AH132" s="60">
        <f t="shared" si="25"/>
        <v>82947.648</v>
      </c>
      <c r="AI132" s="60">
        <v>60</v>
      </c>
      <c r="AJ132" s="60">
        <v>1234.34</v>
      </c>
      <c r="AK132" s="60">
        <f t="shared" si="26"/>
        <v>74060.4</v>
      </c>
      <c r="AL132" s="60">
        <f t="shared" si="37"/>
        <v>82947.648</v>
      </c>
      <c r="AM132" s="60">
        <v>60</v>
      </c>
      <c r="AN132" s="60">
        <v>1234.34</v>
      </c>
      <c r="AO132" s="60">
        <f t="shared" si="28"/>
        <v>74060.4</v>
      </c>
      <c r="AP132" s="60">
        <f t="shared" si="38"/>
        <v>82947.648</v>
      </c>
      <c r="AQ132" s="60"/>
      <c r="AR132" s="60"/>
      <c r="AS132" s="60">
        <f t="shared" si="30"/>
        <v>0</v>
      </c>
      <c r="AT132" s="60">
        <f t="shared" si="39"/>
        <v>0</v>
      </c>
      <c r="AU132" s="60"/>
      <c r="AV132" s="60"/>
      <c r="AW132" s="60">
        <f t="shared" si="32"/>
        <v>0</v>
      </c>
      <c r="AX132" s="60">
        <f t="shared" si="40"/>
        <v>0</v>
      </c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>
        <f t="shared" si="41"/>
        <v>240</v>
      </c>
      <c r="EN132" s="60">
        <f t="shared" si="42"/>
        <v>296241.6</v>
      </c>
      <c r="EO132" s="60">
        <f t="shared" si="43"/>
        <v>331790.592</v>
      </c>
      <c r="EP132" s="61" t="s">
        <v>1534</v>
      </c>
      <c r="EQ132" s="58"/>
      <c r="ER132" s="61"/>
      <c r="ES132" s="58" t="s">
        <v>1344</v>
      </c>
      <c r="ET132" s="58" t="s">
        <v>1561</v>
      </c>
      <c r="EU132" s="58" t="s">
        <v>1561</v>
      </c>
      <c r="EV132" s="58"/>
      <c r="EW132" s="58"/>
      <c r="EX132" s="58"/>
      <c r="EY132" s="58"/>
      <c r="EZ132" s="58"/>
      <c r="FA132" s="58"/>
    </row>
    <row r="133" spans="1:157" ht="19.5" customHeight="1">
      <c r="A133" s="58"/>
      <c r="B133" s="58" t="s">
        <v>1776</v>
      </c>
      <c r="C133" s="58"/>
      <c r="D133" s="59" t="s">
        <v>1886</v>
      </c>
      <c r="E133" s="58" t="s">
        <v>1535</v>
      </c>
      <c r="F133" s="58" t="s">
        <v>1536</v>
      </c>
      <c r="G133" s="58" t="s">
        <v>1537</v>
      </c>
      <c r="H133" s="58" t="s">
        <v>857</v>
      </c>
      <c r="I133" s="58"/>
      <c r="J133" s="58" t="s">
        <v>864</v>
      </c>
      <c r="K133" s="58">
        <v>58</v>
      </c>
      <c r="L133" s="58">
        <v>710000000</v>
      </c>
      <c r="M133" s="58" t="s">
        <v>1533</v>
      </c>
      <c r="N133" s="58" t="s">
        <v>1777</v>
      </c>
      <c r="O133" s="58" t="s">
        <v>359</v>
      </c>
      <c r="P133" s="58">
        <v>750000000</v>
      </c>
      <c r="Q133" s="58" t="s">
        <v>1554</v>
      </c>
      <c r="R133" s="58" t="s">
        <v>686</v>
      </c>
      <c r="S133" s="58" t="s">
        <v>1560</v>
      </c>
      <c r="T133" s="58"/>
      <c r="U133" s="58"/>
      <c r="V133" s="58">
        <v>0</v>
      </c>
      <c r="W133" s="58">
        <v>0</v>
      </c>
      <c r="X133" s="58">
        <v>100</v>
      </c>
      <c r="Y133" s="58" t="s">
        <v>970</v>
      </c>
      <c r="Z133" s="58" t="s">
        <v>888</v>
      </c>
      <c r="AA133" s="60">
        <v>20</v>
      </c>
      <c r="AB133" s="60">
        <v>1234.34</v>
      </c>
      <c r="AC133" s="60">
        <f t="shared" si="22"/>
        <v>24686.8</v>
      </c>
      <c r="AD133" s="60">
        <f t="shared" si="23"/>
        <v>27649.216</v>
      </c>
      <c r="AE133" s="60">
        <v>20</v>
      </c>
      <c r="AF133" s="60">
        <v>1234.34</v>
      </c>
      <c r="AG133" s="60">
        <f t="shared" si="24"/>
        <v>24686.8</v>
      </c>
      <c r="AH133" s="60">
        <f t="shared" si="25"/>
        <v>27649.216</v>
      </c>
      <c r="AI133" s="60">
        <v>20</v>
      </c>
      <c r="AJ133" s="60">
        <v>1234.34</v>
      </c>
      <c r="AK133" s="60">
        <f t="shared" si="26"/>
        <v>24686.8</v>
      </c>
      <c r="AL133" s="60">
        <f t="shared" si="37"/>
        <v>27649.216</v>
      </c>
      <c r="AM133" s="60">
        <v>20</v>
      </c>
      <c r="AN133" s="60">
        <v>1234.34</v>
      </c>
      <c r="AO133" s="60">
        <f t="shared" si="28"/>
        <v>24686.8</v>
      </c>
      <c r="AP133" s="60">
        <f t="shared" si="38"/>
        <v>27649.216</v>
      </c>
      <c r="AQ133" s="60"/>
      <c r="AR133" s="60"/>
      <c r="AS133" s="60">
        <f t="shared" si="30"/>
        <v>0</v>
      </c>
      <c r="AT133" s="60">
        <f t="shared" si="39"/>
        <v>0</v>
      </c>
      <c r="AU133" s="60"/>
      <c r="AV133" s="60"/>
      <c r="AW133" s="60">
        <f t="shared" si="32"/>
        <v>0</v>
      </c>
      <c r="AX133" s="60">
        <f t="shared" si="40"/>
        <v>0</v>
      </c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>
        <f t="shared" si="41"/>
        <v>80</v>
      </c>
      <c r="EN133" s="60">
        <f t="shared" si="42"/>
        <v>98747.2</v>
      </c>
      <c r="EO133" s="60">
        <f t="shared" si="43"/>
        <v>110596.864</v>
      </c>
      <c r="EP133" s="61" t="s">
        <v>1534</v>
      </c>
      <c r="EQ133" s="58"/>
      <c r="ER133" s="61"/>
      <c r="ES133" s="58" t="s">
        <v>1344</v>
      </c>
      <c r="ET133" s="58" t="s">
        <v>1561</v>
      </c>
      <c r="EU133" s="58" t="s">
        <v>1561</v>
      </c>
      <c r="EV133" s="58"/>
      <c r="EW133" s="58"/>
      <c r="EX133" s="58"/>
      <c r="EY133" s="58"/>
      <c r="EZ133" s="58"/>
      <c r="FA133" s="58"/>
    </row>
    <row r="134" spans="1:157" ht="19.5" customHeight="1">
      <c r="A134" s="58"/>
      <c r="B134" s="58" t="s">
        <v>1776</v>
      </c>
      <c r="C134" s="58"/>
      <c r="D134" s="59" t="s">
        <v>1887</v>
      </c>
      <c r="E134" s="58" t="s">
        <v>1535</v>
      </c>
      <c r="F134" s="58" t="s">
        <v>1536</v>
      </c>
      <c r="G134" s="58" t="s">
        <v>1537</v>
      </c>
      <c r="H134" s="58" t="s">
        <v>857</v>
      </c>
      <c r="I134" s="58"/>
      <c r="J134" s="58" t="s">
        <v>864</v>
      </c>
      <c r="K134" s="58">
        <v>58</v>
      </c>
      <c r="L134" s="58">
        <v>710000000</v>
      </c>
      <c r="M134" s="58" t="s">
        <v>1533</v>
      </c>
      <c r="N134" s="58" t="s">
        <v>1777</v>
      </c>
      <c r="O134" s="58" t="s">
        <v>359</v>
      </c>
      <c r="P134" s="58">
        <v>631010000</v>
      </c>
      <c r="Q134" s="58" t="s">
        <v>1550</v>
      </c>
      <c r="R134" s="58" t="s">
        <v>686</v>
      </c>
      <c r="S134" s="58" t="s">
        <v>1560</v>
      </c>
      <c r="T134" s="58"/>
      <c r="U134" s="58"/>
      <c r="V134" s="58">
        <v>0</v>
      </c>
      <c r="W134" s="58">
        <v>0</v>
      </c>
      <c r="X134" s="58">
        <v>100</v>
      </c>
      <c r="Y134" s="58" t="s">
        <v>970</v>
      </c>
      <c r="Z134" s="58" t="s">
        <v>888</v>
      </c>
      <c r="AA134" s="60">
        <v>50</v>
      </c>
      <c r="AB134" s="60">
        <v>1234.34</v>
      </c>
      <c r="AC134" s="60">
        <f t="shared" si="22"/>
        <v>61716.99999999999</v>
      </c>
      <c r="AD134" s="60">
        <f t="shared" si="23"/>
        <v>69123.04</v>
      </c>
      <c r="AE134" s="60">
        <v>50</v>
      </c>
      <c r="AF134" s="60">
        <v>1234.34</v>
      </c>
      <c r="AG134" s="60">
        <f t="shared" si="24"/>
        <v>61716.99999999999</v>
      </c>
      <c r="AH134" s="60">
        <f t="shared" si="25"/>
        <v>69123.04</v>
      </c>
      <c r="AI134" s="60">
        <v>50</v>
      </c>
      <c r="AJ134" s="60">
        <v>1234.34</v>
      </c>
      <c r="AK134" s="60">
        <f t="shared" si="26"/>
        <v>61716.99999999999</v>
      </c>
      <c r="AL134" s="60">
        <f t="shared" si="37"/>
        <v>69123.04</v>
      </c>
      <c r="AM134" s="60">
        <v>50</v>
      </c>
      <c r="AN134" s="60">
        <v>1234.34</v>
      </c>
      <c r="AO134" s="60">
        <f t="shared" si="28"/>
        <v>61716.99999999999</v>
      </c>
      <c r="AP134" s="60">
        <f t="shared" si="38"/>
        <v>69123.04</v>
      </c>
      <c r="AQ134" s="60"/>
      <c r="AR134" s="60"/>
      <c r="AS134" s="60">
        <f t="shared" si="30"/>
        <v>0</v>
      </c>
      <c r="AT134" s="60">
        <f t="shared" si="39"/>
        <v>0</v>
      </c>
      <c r="AU134" s="60"/>
      <c r="AV134" s="60"/>
      <c r="AW134" s="60">
        <f t="shared" si="32"/>
        <v>0</v>
      </c>
      <c r="AX134" s="60">
        <f t="shared" si="40"/>
        <v>0</v>
      </c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>
        <f t="shared" si="41"/>
        <v>200</v>
      </c>
      <c r="EN134" s="60">
        <f t="shared" si="42"/>
        <v>246867.99999999997</v>
      </c>
      <c r="EO134" s="60">
        <f t="shared" si="43"/>
        <v>276492.16</v>
      </c>
      <c r="EP134" s="61" t="s">
        <v>1534</v>
      </c>
      <c r="EQ134" s="58"/>
      <c r="ER134" s="61"/>
      <c r="ES134" s="58" t="s">
        <v>1344</v>
      </c>
      <c r="ET134" s="58" t="s">
        <v>1561</v>
      </c>
      <c r="EU134" s="58" t="s">
        <v>1561</v>
      </c>
      <c r="EV134" s="58"/>
      <c r="EW134" s="58"/>
      <c r="EX134" s="58"/>
      <c r="EY134" s="58"/>
      <c r="EZ134" s="58"/>
      <c r="FA134" s="58"/>
    </row>
    <row r="135" spans="1:157" ht="19.5" customHeight="1">
      <c r="A135" s="58"/>
      <c r="B135" s="58" t="s">
        <v>1776</v>
      </c>
      <c r="C135" s="58"/>
      <c r="D135" s="59" t="s">
        <v>1888</v>
      </c>
      <c r="E135" s="58" t="s">
        <v>1535</v>
      </c>
      <c r="F135" s="58" t="s">
        <v>1536</v>
      </c>
      <c r="G135" s="58" t="s">
        <v>1537</v>
      </c>
      <c r="H135" s="58" t="s">
        <v>857</v>
      </c>
      <c r="I135" s="58"/>
      <c r="J135" s="58" t="s">
        <v>864</v>
      </c>
      <c r="K135" s="58">
        <v>58</v>
      </c>
      <c r="L135" s="58">
        <v>710000000</v>
      </c>
      <c r="M135" s="58" t="s">
        <v>1533</v>
      </c>
      <c r="N135" s="58" t="s">
        <v>1777</v>
      </c>
      <c r="O135" s="58" t="s">
        <v>359</v>
      </c>
      <c r="P135" s="58">
        <v>396473100</v>
      </c>
      <c r="Q135" s="58" t="s">
        <v>1549</v>
      </c>
      <c r="R135" s="58" t="s">
        <v>686</v>
      </c>
      <c r="S135" s="58" t="s">
        <v>1560</v>
      </c>
      <c r="T135" s="58"/>
      <c r="U135" s="58"/>
      <c r="V135" s="58">
        <v>0</v>
      </c>
      <c r="W135" s="58">
        <v>0</v>
      </c>
      <c r="X135" s="58">
        <v>100</v>
      </c>
      <c r="Y135" s="58" t="s">
        <v>970</v>
      </c>
      <c r="Z135" s="58" t="s">
        <v>888</v>
      </c>
      <c r="AA135" s="60">
        <v>400</v>
      </c>
      <c r="AB135" s="60">
        <v>1234.34</v>
      </c>
      <c r="AC135" s="60">
        <f t="shared" si="22"/>
        <v>493735.99999999994</v>
      </c>
      <c r="AD135" s="60">
        <f t="shared" si="23"/>
        <v>552984.32</v>
      </c>
      <c r="AE135" s="60">
        <v>400</v>
      </c>
      <c r="AF135" s="60">
        <v>1234.34</v>
      </c>
      <c r="AG135" s="60">
        <f t="shared" si="24"/>
        <v>493735.99999999994</v>
      </c>
      <c r="AH135" s="60">
        <f t="shared" si="25"/>
        <v>552984.32</v>
      </c>
      <c r="AI135" s="60">
        <v>400</v>
      </c>
      <c r="AJ135" s="60">
        <v>1234.34</v>
      </c>
      <c r="AK135" s="60">
        <f t="shared" si="26"/>
        <v>493735.99999999994</v>
      </c>
      <c r="AL135" s="60">
        <f t="shared" si="37"/>
        <v>552984.32</v>
      </c>
      <c r="AM135" s="60">
        <v>400</v>
      </c>
      <c r="AN135" s="60">
        <v>1234.34</v>
      </c>
      <c r="AO135" s="60">
        <f t="shared" si="28"/>
        <v>493735.99999999994</v>
      </c>
      <c r="AP135" s="60">
        <f t="shared" si="38"/>
        <v>552984.32</v>
      </c>
      <c r="AQ135" s="60"/>
      <c r="AR135" s="60"/>
      <c r="AS135" s="60">
        <f t="shared" si="30"/>
        <v>0</v>
      </c>
      <c r="AT135" s="60">
        <f t="shared" si="39"/>
        <v>0</v>
      </c>
      <c r="AU135" s="60"/>
      <c r="AV135" s="60"/>
      <c r="AW135" s="60">
        <f t="shared" si="32"/>
        <v>0</v>
      </c>
      <c r="AX135" s="60">
        <f t="shared" si="40"/>
        <v>0</v>
      </c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>
        <f t="shared" si="41"/>
        <v>1600</v>
      </c>
      <c r="EN135" s="60">
        <f t="shared" si="42"/>
        <v>1974943.9999999998</v>
      </c>
      <c r="EO135" s="60">
        <f t="shared" si="43"/>
        <v>2211937.28</v>
      </c>
      <c r="EP135" s="61" t="s">
        <v>1534</v>
      </c>
      <c r="EQ135" s="58"/>
      <c r="ER135" s="61"/>
      <c r="ES135" s="58" t="s">
        <v>1344</v>
      </c>
      <c r="ET135" s="58" t="s">
        <v>1561</v>
      </c>
      <c r="EU135" s="58" t="s">
        <v>1561</v>
      </c>
      <c r="EV135" s="58"/>
      <c r="EW135" s="58"/>
      <c r="EX135" s="58"/>
      <c r="EY135" s="58"/>
      <c r="EZ135" s="58"/>
      <c r="FA135" s="58"/>
    </row>
    <row r="136" spans="1:157" ht="19.5" customHeight="1">
      <c r="A136" s="58"/>
      <c r="B136" s="58" t="s">
        <v>1776</v>
      </c>
      <c r="C136" s="58"/>
      <c r="D136" s="59" t="s">
        <v>1889</v>
      </c>
      <c r="E136" s="58" t="s">
        <v>1535</v>
      </c>
      <c r="F136" s="58" t="s">
        <v>1536</v>
      </c>
      <c r="G136" s="58" t="s">
        <v>1537</v>
      </c>
      <c r="H136" s="58" t="s">
        <v>857</v>
      </c>
      <c r="I136" s="58"/>
      <c r="J136" s="58" t="s">
        <v>864</v>
      </c>
      <c r="K136" s="58">
        <v>58</v>
      </c>
      <c r="L136" s="58">
        <v>710000000</v>
      </c>
      <c r="M136" s="58" t="s">
        <v>1533</v>
      </c>
      <c r="N136" s="58" t="s">
        <v>1777</v>
      </c>
      <c r="O136" s="58" t="s">
        <v>359</v>
      </c>
      <c r="P136" s="58">
        <v>551010000</v>
      </c>
      <c r="Q136" s="58" t="s">
        <v>1548</v>
      </c>
      <c r="R136" s="58" t="s">
        <v>686</v>
      </c>
      <c r="S136" s="58" t="s">
        <v>1560</v>
      </c>
      <c r="T136" s="58"/>
      <c r="U136" s="58"/>
      <c r="V136" s="58">
        <v>0</v>
      </c>
      <c r="W136" s="58">
        <v>0</v>
      </c>
      <c r="X136" s="58">
        <v>100</v>
      </c>
      <c r="Y136" s="58" t="s">
        <v>970</v>
      </c>
      <c r="Z136" s="58" t="s">
        <v>888</v>
      </c>
      <c r="AA136" s="60">
        <v>30</v>
      </c>
      <c r="AB136" s="60">
        <v>1234.34</v>
      </c>
      <c r="AC136" s="60">
        <f t="shared" si="22"/>
        <v>37030.2</v>
      </c>
      <c r="AD136" s="60">
        <f t="shared" si="23"/>
        <v>41473.824</v>
      </c>
      <c r="AE136" s="60">
        <v>30</v>
      </c>
      <c r="AF136" s="60">
        <v>1234.34</v>
      </c>
      <c r="AG136" s="60">
        <f t="shared" si="24"/>
        <v>37030.2</v>
      </c>
      <c r="AH136" s="60">
        <f t="shared" si="25"/>
        <v>41473.824</v>
      </c>
      <c r="AI136" s="60">
        <v>30</v>
      </c>
      <c r="AJ136" s="60">
        <v>1234.34</v>
      </c>
      <c r="AK136" s="60">
        <f t="shared" si="26"/>
        <v>37030.2</v>
      </c>
      <c r="AL136" s="60">
        <f t="shared" si="37"/>
        <v>41473.824</v>
      </c>
      <c r="AM136" s="60">
        <v>30</v>
      </c>
      <c r="AN136" s="60">
        <v>1234.34</v>
      </c>
      <c r="AO136" s="60">
        <f t="shared" si="28"/>
        <v>37030.2</v>
      </c>
      <c r="AP136" s="60">
        <f t="shared" si="38"/>
        <v>41473.824</v>
      </c>
      <c r="AQ136" s="60"/>
      <c r="AR136" s="60"/>
      <c r="AS136" s="60">
        <f t="shared" si="30"/>
        <v>0</v>
      </c>
      <c r="AT136" s="60">
        <f t="shared" si="39"/>
        <v>0</v>
      </c>
      <c r="AU136" s="60"/>
      <c r="AV136" s="60"/>
      <c r="AW136" s="60">
        <f t="shared" si="32"/>
        <v>0</v>
      </c>
      <c r="AX136" s="60">
        <f t="shared" si="40"/>
        <v>0</v>
      </c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>
        <f t="shared" si="41"/>
        <v>120</v>
      </c>
      <c r="EN136" s="60">
        <f t="shared" si="42"/>
        <v>148120.8</v>
      </c>
      <c r="EO136" s="60">
        <f t="shared" si="43"/>
        <v>165895.296</v>
      </c>
      <c r="EP136" s="61" t="s">
        <v>1534</v>
      </c>
      <c r="EQ136" s="58"/>
      <c r="ER136" s="61"/>
      <c r="ES136" s="58" t="s">
        <v>1344</v>
      </c>
      <c r="ET136" s="58" t="s">
        <v>1561</v>
      </c>
      <c r="EU136" s="58" t="s">
        <v>1561</v>
      </c>
      <c r="EV136" s="58"/>
      <c r="EW136" s="58"/>
      <c r="EX136" s="58"/>
      <c r="EY136" s="58"/>
      <c r="EZ136" s="58"/>
      <c r="FA136" s="58"/>
    </row>
    <row r="137" spans="1:157" ht="19.5" customHeight="1">
      <c r="A137" s="58"/>
      <c r="B137" s="58" t="s">
        <v>1776</v>
      </c>
      <c r="C137" s="58"/>
      <c r="D137" s="59" t="s">
        <v>1890</v>
      </c>
      <c r="E137" s="58" t="s">
        <v>1535</v>
      </c>
      <c r="F137" s="58" t="s">
        <v>1536</v>
      </c>
      <c r="G137" s="58" t="s">
        <v>1537</v>
      </c>
      <c r="H137" s="58" t="s">
        <v>857</v>
      </c>
      <c r="I137" s="58"/>
      <c r="J137" s="58" t="s">
        <v>864</v>
      </c>
      <c r="K137" s="58">
        <v>58</v>
      </c>
      <c r="L137" s="58">
        <v>710000000</v>
      </c>
      <c r="M137" s="58" t="s">
        <v>1533</v>
      </c>
      <c r="N137" s="58" t="s">
        <v>1777</v>
      </c>
      <c r="O137" s="58" t="s">
        <v>359</v>
      </c>
      <c r="P137" s="58">
        <v>552210000</v>
      </c>
      <c r="Q137" s="58" t="s">
        <v>1547</v>
      </c>
      <c r="R137" s="58" t="s">
        <v>686</v>
      </c>
      <c r="S137" s="58" t="s">
        <v>1560</v>
      </c>
      <c r="T137" s="58"/>
      <c r="U137" s="58"/>
      <c r="V137" s="58">
        <v>0</v>
      </c>
      <c r="W137" s="58">
        <v>0</v>
      </c>
      <c r="X137" s="58">
        <v>100</v>
      </c>
      <c r="Y137" s="58" t="s">
        <v>970</v>
      </c>
      <c r="Z137" s="58" t="s">
        <v>888</v>
      </c>
      <c r="AA137" s="60">
        <v>60</v>
      </c>
      <c r="AB137" s="60">
        <v>1234.34</v>
      </c>
      <c r="AC137" s="60">
        <f t="shared" si="22"/>
        <v>74060.4</v>
      </c>
      <c r="AD137" s="60">
        <f t="shared" si="23"/>
        <v>82947.648</v>
      </c>
      <c r="AE137" s="60">
        <v>60</v>
      </c>
      <c r="AF137" s="60">
        <v>1234.34</v>
      </c>
      <c r="AG137" s="60">
        <f t="shared" si="24"/>
        <v>74060.4</v>
      </c>
      <c r="AH137" s="60">
        <f t="shared" si="25"/>
        <v>82947.648</v>
      </c>
      <c r="AI137" s="60">
        <v>60</v>
      </c>
      <c r="AJ137" s="60">
        <v>1234.34</v>
      </c>
      <c r="AK137" s="60">
        <f t="shared" si="26"/>
        <v>74060.4</v>
      </c>
      <c r="AL137" s="60">
        <f t="shared" si="37"/>
        <v>82947.648</v>
      </c>
      <c r="AM137" s="60">
        <v>60</v>
      </c>
      <c r="AN137" s="60">
        <v>1234.34</v>
      </c>
      <c r="AO137" s="60">
        <f t="shared" si="28"/>
        <v>74060.4</v>
      </c>
      <c r="AP137" s="60">
        <f t="shared" si="38"/>
        <v>82947.648</v>
      </c>
      <c r="AQ137" s="60"/>
      <c r="AR137" s="60"/>
      <c r="AS137" s="60">
        <f t="shared" si="30"/>
        <v>0</v>
      </c>
      <c r="AT137" s="60">
        <f t="shared" si="39"/>
        <v>0</v>
      </c>
      <c r="AU137" s="60"/>
      <c r="AV137" s="60"/>
      <c r="AW137" s="60">
        <f t="shared" si="32"/>
        <v>0</v>
      </c>
      <c r="AX137" s="60">
        <f t="shared" si="40"/>
        <v>0</v>
      </c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>
        <f t="shared" si="41"/>
        <v>240</v>
      </c>
      <c r="EN137" s="60">
        <f t="shared" si="42"/>
        <v>296241.6</v>
      </c>
      <c r="EO137" s="60">
        <f t="shared" si="43"/>
        <v>331790.592</v>
      </c>
      <c r="EP137" s="61" t="s">
        <v>1534</v>
      </c>
      <c r="EQ137" s="58"/>
      <c r="ER137" s="61"/>
      <c r="ES137" s="58" t="s">
        <v>1344</v>
      </c>
      <c r="ET137" s="58" t="s">
        <v>1561</v>
      </c>
      <c r="EU137" s="58" t="s">
        <v>1561</v>
      </c>
      <c r="EV137" s="58"/>
      <c r="EW137" s="58"/>
      <c r="EX137" s="58"/>
      <c r="EY137" s="58"/>
      <c r="EZ137" s="58"/>
      <c r="FA137" s="58"/>
    </row>
    <row r="138" spans="1:157" ht="19.5" customHeight="1">
      <c r="A138" s="58"/>
      <c r="B138" s="58" t="s">
        <v>1776</v>
      </c>
      <c r="C138" s="58"/>
      <c r="D138" s="59" t="s">
        <v>1891</v>
      </c>
      <c r="E138" s="58" t="s">
        <v>1535</v>
      </c>
      <c r="F138" s="58" t="s">
        <v>1536</v>
      </c>
      <c r="G138" s="58" t="s">
        <v>1537</v>
      </c>
      <c r="H138" s="58" t="s">
        <v>857</v>
      </c>
      <c r="I138" s="58"/>
      <c r="J138" s="58" t="s">
        <v>864</v>
      </c>
      <c r="K138" s="58">
        <v>58</v>
      </c>
      <c r="L138" s="58">
        <v>710000000</v>
      </c>
      <c r="M138" s="58" t="s">
        <v>1533</v>
      </c>
      <c r="N138" s="58" t="s">
        <v>1777</v>
      </c>
      <c r="O138" s="58" t="s">
        <v>359</v>
      </c>
      <c r="P138" s="58">
        <v>354400000</v>
      </c>
      <c r="Q138" s="58" t="s">
        <v>1546</v>
      </c>
      <c r="R138" s="58" t="s">
        <v>686</v>
      </c>
      <c r="S138" s="58" t="s">
        <v>1560</v>
      </c>
      <c r="T138" s="58"/>
      <c r="U138" s="58"/>
      <c r="V138" s="58">
        <v>0</v>
      </c>
      <c r="W138" s="58">
        <v>0</v>
      </c>
      <c r="X138" s="58">
        <v>100</v>
      </c>
      <c r="Y138" s="58" t="s">
        <v>970</v>
      </c>
      <c r="Z138" s="58" t="s">
        <v>888</v>
      </c>
      <c r="AA138" s="60">
        <v>300</v>
      </c>
      <c r="AB138" s="60">
        <v>1234.34</v>
      </c>
      <c r="AC138" s="60">
        <f t="shared" si="22"/>
        <v>370302</v>
      </c>
      <c r="AD138" s="60">
        <f t="shared" si="23"/>
        <v>414738.24000000005</v>
      </c>
      <c r="AE138" s="60">
        <v>300</v>
      </c>
      <c r="AF138" s="60">
        <v>1234.34</v>
      </c>
      <c r="AG138" s="60">
        <f t="shared" si="24"/>
        <v>370302</v>
      </c>
      <c r="AH138" s="60">
        <f t="shared" si="25"/>
        <v>414738.24000000005</v>
      </c>
      <c r="AI138" s="60">
        <v>300</v>
      </c>
      <c r="AJ138" s="60">
        <v>1234.34</v>
      </c>
      <c r="AK138" s="60">
        <f t="shared" si="26"/>
        <v>370302</v>
      </c>
      <c r="AL138" s="60">
        <f t="shared" si="37"/>
        <v>414738.24000000005</v>
      </c>
      <c r="AM138" s="60">
        <v>300</v>
      </c>
      <c r="AN138" s="60">
        <v>1234.34</v>
      </c>
      <c r="AO138" s="60">
        <f t="shared" si="28"/>
        <v>370302</v>
      </c>
      <c r="AP138" s="60">
        <f t="shared" si="38"/>
        <v>414738.24000000005</v>
      </c>
      <c r="AQ138" s="60"/>
      <c r="AR138" s="60"/>
      <c r="AS138" s="60">
        <f t="shared" si="30"/>
        <v>0</v>
      </c>
      <c r="AT138" s="60">
        <f t="shared" si="39"/>
        <v>0</v>
      </c>
      <c r="AU138" s="60"/>
      <c r="AV138" s="60"/>
      <c r="AW138" s="60">
        <f t="shared" si="32"/>
        <v>0</v>
      </c>
      <c r="AX138" s="60">
        <f t="shared" si="40"/>
        <v>0</v>
      </c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>
        <f t="shared" si="41"/>
        <v>1200</v>
      </c>
      <c r="EN138" s="60">
        <f t="shared" si="42"/>
        <v>1481208</v>
      </c>
      <c r="EO138" s="60">
        <f t="shared" si="43"/>
        <v>1658952.9600000002</v>
      </c>
      <c r="EP138" s="61" t="s">
        <v>1534</v>
      </c>
      <c r="EQ138" s="58"/>
      <c r="ER138" s="61"/>
      <c r="ES138" s="58" t="s">
        <v>1344</v>
      </c>
      <c r="ET138" s="58" t="s">
        <v>1561</v>
      </c>
      <c r="EU138" s="58" t="s">
        <v>1561</v>
      </c>
      <c r="EV138" s="58"/>
      <c r="EW138" s="58"/>
      <c r="EX138" s="58"/>
      <c r="EY138" s="58"/>
      <c r="EZ138" s="58"/>
      <c r="FA138" s="58"/>
    </row>
    <row r="139" spans="1:157" ht="19.5" customHeight="1">
      <c r="A139" s="58"/>
      <c r="B139" s="58" t="s">
        <v>1776</v>
      </c>
      <c r="C139" s="58"/>
      <c r="D139" s="59" t="s">
        <v>1892</v>
      </c>
      <c r="E139" s="58" t="s">
        <v>1535</v>
      </c>
      <c r="F139" s="58" t="s">
        <v>1536</v>
      </c>
      <c r="G139" s="58" t="s">
        <v>1537</v>
      </c>
      <c r="H139" s="58" t="s">
        <v>857</v>
      </c>
      <c r="I139" s="58"/>
      <c r="J139" s="58" t="s">
        <v>864</v>
      </c>
      <c r="K139" s="58">
        <v>58</v>
      </c>
      <c r="L139" s="58">
        <v>710000000</v>
      </c>
      <c r="M139" s="58" t="s">
        <v>1533</v>
      </c>
      <c r="N139" s="58" t="s">
        <v>1777</v>
      </c>
      <c r="O139" s="58" t="s">
        <v>359</v>
      </c>
      <c r="P139" s="58">
        <v>351610000</v>
      </c>
      <c r="Q139" s="58" t="s">
        <v>1545</v>
      </c>
      <c r="R139" s="58" t="s">
        <v>686</v>
      </c>
      <c r="S139" s="58" t="s">
        <v>1560</v>
      </c>
      <c r="T139" s="58"/>
      <c r="U139" s="58"/>
      <c r="V139" s="58">
        <v>0</v>
      </c>
      <c r="W139" s="58">
        <v>0</v>
      </c>
      <c r="X139" s="58">
        <v>100</v>
      </c>
      <c r="Y139" s="58" t="s">
        <v>970</v>
      </c>
      <c r="Z139" s="58" t="s">
        <v>888</v>
      </c>
      <c r="AA139" s="60">
        <v>80</v>
      </c>
      <c r="AB139" s="60">
        <v>1234.34</v>
      </c>
      <c r="AC139" s="60">
        <f t="shared" si="22"/>
        <v>98747.2</v>
      </c>
      <c r="AD139" s="60">
        <f t="shared" si="23"/>
        <v>110596.864</v>
      </c>
      <c r="AE139" s="60">
        <v>80</v>
      </c>
      <c r="AF139" s="60">
        <v>1234.34</v>
      </c>
      <c r="AG139" s="60">
        <f t="shared" si="24"/>
        <v>98747.2</v>
      </c>
      <c r="AH139" s="60">
        <f t="shared" si="25"/>
        <v>110596.864</v>
      </c>
      <c r="AI139" s="60">
        <v>80</v>
      </c>
      <c r="AJ139" s="60">
        <v>1234.34</v>
      </c>
      <c r="AK139" s="60">
        <f t="shared" si="26"/>
        <v>98747.2</v>
      </c>
      <c r="AL139" s="60">
        <f t="shared" si="37"/>
        <v>110596.864</v>
      </c>
      <c r="AM139" s="60">
        <v>80</v>
      </c>
      <c r="AN139" s="60">
        <v>1234.34</v>
      </c>
      <c r="AO139" s="60">
        <f t="shared" si="28"/>
        <v>98747.2</v>
      </c>
      <c r="AP139" s="60">
        <f t="shared" si="38"/>
        <v>110596.864</v>
      </c>
      <c r="AQ139" s="60"/>
      <c r="AR139" s="60"/>
      <c r="AS139" s="60">
        <f t="shared" si="30"/>
        <v>0</v>
      </c>
      <c r="AT139" s="60">
        <f t="shared" si="39"/>
        <v>0</v>
      </c>
      <c r="AU139" s="60"/>
      <c r="AV139" s="60"/>
      <c r="AW139" s="60">
        <f t="shared" si="32"/>
        <v>0</v>
      </c>
      <c r="AX139" s="60">
        <f t="shared" si="40"/>
        <v>0</v>
      </c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>
        <f t="shared" si="41"/>
        <v>320</v>
      </c>
      <c r="EN139" s="60">
        <f t="shared" si="42"/>
        <v>394988.8</v>
      </c>
      <c r="EO139" s="60">
        <f t="shared" si="43"/>
        <v>442387.456</v>
      </c>
      <c r="EP139" s="61" t="s">
        <v>1534</v>
      </c>
      <c r="EQ139" s="58"/>
      <c r="ER139" s="61"/>
      <c r="ES139" s="58" t="s">
        <v>1344</v>
      </c>
      <c r="ET139" s="58" t="s">
        <v>1561</v>
      </c>
      <c r="EU139" s="58" t="s">
        <v>1561</v>
      </c>
      <c r="EV139" s="58"/>
      <c r="EW139" s="58"/>
      <c r="EX139" s="58"/>
      <c r="EY139" s="58"/>
      <c r="EZ139" s="58"/>
      <c r="FA139" s="58"/>
    </row>
    <row r="140" spans="1:157" ht="19.5" customHeight="1">
      <c r="A140" s="58"/>
      <c r="B140" s="58" t="s">
        <v>1776</v>
      </c>
      <c r="C140" s="58"/>
      <c r="D140" s="59" t="s">
        <v>1893</v>
      </c>
      <c r="E140" s="58" t="s">
        <v>1535</v>
      </c>
      <c r="F140" s="58" t="s">
        <v>1536</v>
      </c>
      <c r="G140" s="58" t="s">
        <v>1537</v>
      </c>
      <c r="H140" s="58" t="s">
        <v>857</v>
      </c>
      <c r="I140" s="58"/>
      <c r="J140" s="58" t="s">
        <v>864</v>
      </c>
      <c r="K140" s="58">
        <v>58</v>
      </c>
      <c r="L140" s="58">
        <v>710000000</v>
      </c>
      <c r="M140" s="58" t="s">
        <v>1533</v>
      </c>
      <c r="N140" s="58" t="s">
        <v>1777</v>
      </c>
      <c r="O140" s="58" t="s">
        <v>359</v>
      </c>
      <c r="P140" s="58">
        <v>351010000</v>
      </c>
      <c r="Q140" s="58" t="s">
        <v>1544</v>
      </c>
      <c r="R140" s="58" t="s">
        <v>686</v>
      </c>
      <c r="S140" s="58" t="s">
        <v>1560</v>
      </c>
      <c r="T140" s="58"/>
      <c r="U140" s="58"/>
      <c r="V140" s="58">
        <v>0</v>
      </c>
      <c r="W140" s="58">
        <v>0</v>
      </c>
      <c r="X140" s="58">
        <v>100</v>
      </c>
      <c r="Y140" s="58" t="s">
        <v>970</v>
      </c>
      <c r="Z140" s="58" t="s">
        <v>888</v>
      </c>
      <c r="AA140" s="60">
        <v>100</v>
      </c>
      <c r="AB140" s="60">
        <v>1234.34</v>
      </c>
      <c r="AC140" s="60">
        <f t="shared" si="22"/>
        <v>123433.99999999999</v>
      </c>
      <c r="AD140" s="60">
        <f t="shared" si="23"/>
        <v>138246.08</v>
      </c>
      <c r="AE140" s="60">
        <v>100</v>
      </c>
      <c r="AF140" s="60">
        <v>1234.34</v>
      </c>
      <c r="AG140" s="60">
        <f t="shared" si="24"/>
        <v>123433.99999999999</v>
      </c>
      <c r="AH140" s="60">
        <f t="shared" si="25"/>
        <v>138246.08</v>
      </c>
      <c r="AI140" s="60">
        <v>100</v>
      </c>
      <c r="AJ140" s="60">
        <v>1234.34</v>
      </c>
      <c r="AK140" s="60">
        <f t="shared" si="26"/>
        <v>123433.99999999999</v>
      </c>
      <c r="AL140" s="60">
        <f t="shared" si="37"/>
        <v>138246.08</v>
      </c>
      <c r="AM140" s="60">
        <v>100</v>
      </c>
      <c r="AN140" s="60">
        <v>1234.34</v>
      </c>
      <c r="AO140" s="60">
        <f t="shared" si="28"/>
        <v>123433.99999999999</v>
      </c>
      <c r="AP140" s="60">
        <f t="shared" si="38"/>
        <v>138246.08</v>
      </c>
      <c r="AQ140" s="60"/>
      <c r="AR140" s="60"/>
      <c r="AS140" s="60">
        <f t="shared" si="30"/>
        <v>0</v>
      </c>
      <c r="AT140" s="60">
        <f t="shared" si="39"/>
        <v>0</v>
      </c>
      <c r="AU140" s="60"/>
      <c r="AV140" s="60"/>
      <c r="AW140" s="60">
        <f t="shared" si="32"/>
        <v>0</v>
      </c>
      <c r="AX140" s="60">
        <f t="shared" si="40"/>
        <v>0</v>
      </c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>
        <f t="shared" si="41"/>
        <v>400</v>
      </c>
      <c r="EN140" s="60">
        <f t="shared" si="42"/>
        <v>493735.99999999994</v>
      </c>
      <c r="EO140" s="60">
        <f t="shared" si="43"/>
        <v>552984.32</v>
      </c>
      <c r="EP140" s="61" t="s">
        <v>1534</v>
      </c>
      <c r="EQ140" s="58"/>
      <c r="ER140" s="61"/>
      <c r="ES140" s="58" t="s">
        <v>1344</v>
      </c>
      <c r="ET140" s="58" t="s">
        <v>1561</v>
      </c>
      <c r="EU140" s="58" t="s">
        <v>1561</v>
      </c>
      <c r="EV140" s="58"/>
      <c r="EW140" s="58"/>
      <c r="EX140" s="58"/>
      <c r="EY140" s="58"/>
      <c r="EZ140" s="58"/>
      <c r="FA140" s="58"/>
    </row>
    <row r="141" spans="1:157" ht="19.5" customHeight="1">
      <c r="A141" s="58"/>
      <c r="B141" s="58" t="s">
        <v>1776</v>
      </c>
      <c r="C141" s="58"/>
      <c r="D141" s="59" t="s">
        <v>1894</v>
      </c>
      <c r="E141" s="58" t="s">
        <v>1535</v>
      </c>
      <c r="F141" s="58" t="s">
        <v>1536</v>
      </c>
      <c r="G141" s="58" t="s">
        <v>1537</v>
      </c>
      <c r="H141" s="58" t="s">
        <v>857</v>
      </c>
      <c r="I141" s="58"/>
      <c r="J141" s="58" t="s">
        <v>864</v>
      </c>
      <c r="K141" s="58">
        <v>58</v>
      </c>
      <c r="L141" s="58">
        <v>710000000</v>
      </c>
      <c r="M141" s="58" t="s">
        <v>1533</v>
      </c>
      <c r="N141" s="58" t="s">
        <v>1777</v>
      </c>
      <c r="O141" s="58" t="s">
        <v>359</v>
      </c>
      <c r="P141" s="58">
        <v>111010000</v>
      </c>
      <c r="Q141" s="58" t="s">
        <v>1543</v>
      </c>
      <c r="R141" s="58" t="s">
        <v>686</v>
      </c>
      <c r="S141" s="58" t="s">
        <v>1560</v>
      </c>
      <c r="T141" s="58"/>
      <c r="U141" s="58"/>
      <c r="V141" s="58">
        <v>0</v>
      </c>
      <c r="W141" s="58">
        <v>0</v>
      </c>
      <c r="X141" s="58">
        <v>100</v>
      </c>
      <c r="Y141" s="58" t="s">
        <v>970</v>
      </c>
      <c r="Z141" s="58" t="s">
        <v>888</v>
      </c>
      <c r="AA141" s="60">
        <v>800</v>
      </c>
      <c r="AB141" s="60">
        <v>1234.34</v>
      </c>
      <c r="AC141" s="60">
        <f t="shared" si="22"/>
        <v>987471.9999999999</v>
      </c>
      <c r="AD141" s="60">
        <f t="shared" si="23"/>
        <v>1105968.64</v>
      </c>
      <c r="AE141" s="60">
        <v>800</v>
      </c>
      <c r="AF141" s="60">
        <v>1234.34</v>
      </c>
      <c r="AG141" s="60">
        <f t="shared" si="24"/>
        <v>987471.9999999999</v>
      </c>
      <c r="AH141" s="60">
        <f t="shared" si="25"/>
        <v>1105968.64</v>
      </c>
      <c r="AI141" s="60">
        <v>800</v>
      </c>
      <c r="AJ141" s="60">
        <v>1234.34</v>
      </c>
      <c r="AK141" s="60">
        <f t="shared" si="26"/>
        <v>987471.9999999999</v>
      </c>
      <c r="AL141" s="60">
        <f t="shared" si="37"/>
        <v>1105968.64</v>
      </c>
      <c r="AM141" s="60">
        <v>800</v>
      </c>
      <c r="AN141" s="60">
        <v>1234.34</v>
      </c>
      <c r="AO141" s="60">
        <f t="shared" si="28"/>
        <v>987471.9999999999</v>
      </c>
      <c r="AP141" s="60">
        <f t="shared" si="38"/>
        <v>1105968.64</v>
      </c>
      <c r="AQ141" s="60"/>
      <c r="AR141" s="60"/>
      <c r="AS141" s="60">
        <f t="shared" si="30"/>
        <v>0</v>
      </c>
      <c r="AT141" s="60">
        <f t="shared" si="39"/>
        <v>0</v>
      </c>
      <c r="AU141" s="60"/>
      <c r="AV141" s="60"/>
      <c r="AW141" s="60">
        <f t="shared" si="32"/>
        <v>0</v>
      </c>
      <c r="AX141" s="60">
        <f t="shared" si="40"/>
        <v>0</v>
      </c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>
        <f t="shared" si="41"/>
        <v>3200</v>
      </c>
      <c r="EN141" s="60">
        <f t="shared" si="42"/>
        <v>3949887.9999999995</v>
      </c>
      <c r="EO141" s="60">
        <f t="shared" si="43"/>
        <v>4423874.56</v>
      </c>
      <c r="EP141" s="61" t="s">
        <v>1534</v>
      </c>
      <c r="EQ141" s="58"/>
      <c r="ER141" s="61"/>
      <c r="ES141" s="58" t="s">
        <v>1344</v>
      </c>
      <c r="ET141" s="58" t="s">
        <v>1561</v>
      </c>
      <c r="EU141" s="58" t="s">
        <v>1561</v>
      </c>
      <c r="EV141" s="58"/>
      <c r="EW141" s="58"/>
      <c r="EX141" s="58"/>
      <c r="EY141" s="58"/>
      <c r="EZ141" s="58"/>
      <c r="FA141" s="58"/>
    </row>
    <row r="142" spans="1:157" ht="19.5" customHeight="1">
      <c r="A142" s="58"/>
      <c r="B142" s="58" t="s">
        <v>1776</v>
      </c>
      <c r="C142" s="58"/>
      <c r="D142" s="59" t="s">
        <v>1895</v>
      </c>
      <c r="E142" s="58" t="s">
        <v>1535</v>
      </c>
      <c r="F142" s="58" t="s">
        <v>1536</v>
      </c>
      <c r="G142" s="58" t="s">
        <v>1537</v>
      </c>
      <c r="H142" s="58" t="s">
        <v>857</v>
      </c>
      <c r="I142" s="58"/>
      <c r="J142" s="58" t="s">
        <v>864</v>
      </c>
      <c r="K142" s="58">
        <v>58</v>
      </c>
      <c r="L142" s="58">
        <v>710000000</v>
      </c>
      <c r="M142" s="58" t="s">
        <v>1533</v>
      </c>
      <c r="N142" s="58" t="s">
        <v>1777</v>
      </c>
      <c r="O142" s="58" t="s">
        <v>359</v>
      </c>
      <c r="P142" s="58">
        <v>475030100</v>
      </c>
      <c r="Q142" s="58" t="s">
        <v>1541</v>
      </c>
      <c r="R142" s="58" t="s">
        <v>686</v>
      </c>
      <c r="S142" s="58" t="s">
        <v>1560</v>
      </c>
      <c r="T142" s="58"/>
      <c r="U142" s="58"/>
      <c r="V142" s="58">
        <v>0</v>
      </c>
      <c r="W142" s="58">
        <v>0</v>
      </c>
      <c r="X142" s="58">
        <v>100</v>
      </c>
      <c r="Y142" s="58" t="s">
        <v>970</v>
      </c>
      <c r="Z142" s="58" t="s">
        <v>888</v>
      </c>
      <c r="AA142" s="60">
        <v>120</v>
      </c>
      <c r="AB142" s="60">
        <v>1234.34</v>
      </c>
      <c r="AC142" s="60">
        <f t="shared" si="22"/>
        <v>148120.8</v>
      </c>
      <c r="AD142" s="60">
        <f t="shared" si="23"/>
        <v>165895.296</v>
      </c>
      <c r="AE142" s="60">
        <v>120</v>
      </c>
      <c r="AF142" s="60">
        <v>1234.34</v>
      </c>
      <c r="AG142" s="60">
        <f t="shared" si="24"/>
        <v>148120.8</v>
      </c>
      <c r="AH142" s="60">
        <f t="shared" si="25"/>
        <v>165895.296</v>
      </c>
      <c r="AI142" s="60">
        <v>120</v>
      </c>
      <c r="AJ142" s="60">
        <v>1234.34</v>
      </c>
      <c r="AK142" s="60">
        <f t="shared" si="26"/>
        <v>148120.8</v>
      </c>
      <c r="AL142" s="60">
        <f t="shared" si="37"/>
        <v>165895.296</v>
      </c>
      <c r="AM142" s="60">
        <v>120</v>
      </c>
      <c r="AN142" s="60">
        <v>1234.34</v>
      </c>
      <c r="AO142" s="60">
        <f t="shared" si="28"/>
        <v>148120.8</v>
      </c>
      <c r="AP142" s="60">
        <f t="shared" si="38"/>
        <v>165895.296</v>
      </c>
      <c r="AQ142" s="60"/>
      <c r="AR142" s="60"/>
      <c r="AS142" s="60">
        <f t="shared" si="30"/>
        <v>0</v>
      </c>
      <c r="AT142" s="60">
        <f t="shared" si="39"/>
        <v>0</v>
      </c>
      <c r="AU142" s="60"/>
      <c r="AV142" s="60"/>
      <c r="AW142" s="60">
        <f t="shared" si="32"/>
        <v>0</v>
      </c>
      <c r="AX142" s="60">
        <f t="shared" si="40"/>
        <v>0</v>
      </c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>
        <f t="shared" si="41"/>
        <v>480</v>
      </c>
      <c r="EN142" s="60">
        <f t="shared" si="42"/>
        <v>592483.2</v>
      </c>
      <c r="EO142" s="60">
        <f t="shared" si="43"/>
        <v>663581.184</v>
      </c>
      <c r="EP142" s="61" t="s">
        <v>1534</v>
      </c>
      <c r="EQ142" s="58"/>
      <c r="ER142" s="61"/>
      <c r="ES142" s="58" t="s">
        <v>1344</v>
      </c>
      <c r="ET142" s="58" t="s">
        <v>1561</v>
      </c>
      <c r="EU142" s="58" t="s">
        <v>1561</v>
      </c>
      <c r="EV142" s="58"/>
      <c r="EW142" s="58"/>
      <c r="EX142" s="58"/>
      <c r="EY142" s="58"/>
      <c r="EZ142" s="58"/>
      <c r="FA142" s="58"/>
    </row>
    <row r="143" spans="1:157" ht="19.5" customHeight="1">
      <c r="A143" s="58"/>
      <c r="B143" s="58" t="s">
        <v>1776</v>
      </c>
      <c r="C143" s="58"/>
      <c r="D143" s="59" t="s">
        <v>1896</v>
      </c>
      <c r="E143" s="58" t="s">
        <v>1535</v>
      </c>
      <c r="F143" s="58" t="s">
        <v>1536</v>
      </c>
      <c r="G143" s="58" t="s">
        <v>1537</v>
      </c>
      <c r="H143" s="58" t="s">
        <v>857</v>
      </c>
      <c r="I143" s="58"/>
      <c r="J143" s="58" t="s">
        <v>864</v>
      </c>
      <c r="K143" s="58">
        <v>58</v>
      </c>
      <c r="L143" s="58">
        <v>710000000</v>
      </c>
      <c r="M143" s="58" t="s">
        <v>1533</v>
      </c>
      <c r="N143" s="58" t="s">
        <v>1777</v>
      </c>
      <c r="O143" s="58" t="s">
        <v>359</v>
      </c>
      <c r="P143" s="58">
        <v>154820100</v>
      </c>
      <c r="Q143" s="58" t="s">
        <v>1540</v>
      </c>
      <c r="R143" s="58" t="s">
        <v>686</v>
      </c>
      <c r="S143" s="58" t="s">
        <v>1560</v>
      </c>
      <c r="T143" s="58"/>
      <c r="U143" s="58"/>
      <c r="V143" s="58">
        <v>0</v>
      </c>
      <c r="W143" s="58">
        <v>0</v>
      </c>
      <c r="X143" s="58">
        <v>100</v>
      </c>
      <c r="Y143" s="58" t="s">
        <v>970</v>
      </c>
      <c r="Z143" s="58" t="s">
        <v>888</v>
      </c>
      <c r="AA143" s="60">
        <v>80</v>
      </c>
      <c r="AB143" s="60">
        <v>1234.34</v>
      </c>
      <c r="AC143" s="60">
        <f t="shared" si="22"/>
        <v>98747.2</v>
      </c>
      <c r="AD143" s="60">
        <f t="shared" si="23"/>
        <v>110596.864</v>
      </c>
      <c r="AE143" s="60">
        <v>80</v>
      </c>
      <c r="AF143" s="60">
        <v>1234.34</v>
      </c>
      <c r="AG143" s="60">
        <f t="shared" si="24"/>
        <v>98747.2</v>
      </c>
      <c r="AH143" s="60">
        <f t="shared" si="25"/>
        <v>110596.864</v>
      </c>
      <c r="AI143" s="60">
        <v>80</v>
      </c>
      <c r="AJ143" s="60">
        <v>1234.34</v>
      </c>
      <c r="AK143" s="60">
        <f t="shared" si="26"/>
        <v>98747.2</v>
      </c>
      <c r="AL143" s="60">
        <f t="shared" si="37"/>
        <v>110596.864</v>
      </c>
      <c r="AM143" s="60">
        <v>80</v>
      </c>
      <c r="AN143" s="60">
        <v>1234.34</v>
      </c>
      <c r="AO143" s="60">
        <f t="shared" si="28"/>
        <v>98747.2</v>
      </c>
      <c r="AP143" s="60">
        <f t="shared" si="38"/>
        <v>110596.864</v>
      </c>
      <c r="AQ143" s="60"/>
      <c r="AR143" s="60"/>
      <c r="AS143" s="60">
        <f t="shared" si="30"/>
        <v>0</v>
      </c>
      <c r="AT143" s="60">
        <f t="shared" si="39"/>
        <v>0</v>
      </c>
      <c r="AU143" s="60"/>
      <c r="AV143" s="60"/>
      <c r="AW143" s="60">
        <f t="shared" si="32"/>
        <v>0</v>
      </c>
      <c r="AX143" s="60">
        <f t="shared" si="40"/>
        <v>0</v>
      </c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>
        <f t="shared" si="41"/>
        <v>320</v>
      </c>
      <c r="EN143" s="60">
        <f t="shared" si="42"/>
        <v>394988.8</v>
      </c>
      <c r="EO143" s="60">
        <f t="shared" si="43"/>
        <v>442387.456</v>
      </c>
      <c r="EP143" s="61" t="s">
        <v>1534</v>
      </c>
      <c r="EQ143" s="58"/>
      <c r="ER143" s="61"/>
      <c r="ES143" s="58" t="s">
        <v>1344</v>
      </c>
      <c r="ET143" s="58" t="s">
        <v>1561</v>
      </c>
      <c r="EU143" s="58" t="s">
        <v>1561</v>
      </c>
      <c r="EV143" s="58"/>
      <c r="EW143" s="58"/>
      <c r="EX143" s="58"/>
      <c r="EY143" s="58"/>
      <c r="EZ143" s="58"/>
      <c r="FA143" s="58"/>
    </row>
    <row r="144" spans="1:157" ht="19.5" customHeight="1">
      <c r="A144" s="58"/>
      <c r="B144" s="58" t="s">
        <v>1776</v>
      </c>
      <c r="C144" s="58"/>
      <c r="D144" s="59" t="s">
        <v>1897</v>
      </c>
      <c r="E144" s="58" t="s">
        <v>1535</v>
      </c>
      <c r="F144" s="58" t="s">
        <v>1536</v>
      </c>
      <c r="G144" s="58" t="s">
        <v>1537</v>
      </c>
      <c r="H144" s="58" t="s">
        <v>857</v>
      </c>
      <c r="I144" s="58"/>
      <c r="J144" s="58" t="s">
        <v>864</v>
      </c>
      <c r="K144" s="58">
        <v>58</v>
      </c>
      <c r="L144" s="58">
        <v>710000000</v>
      </c>
      <c r="M144" s="58" t="s">
        <v>1533</v>
      </c>
      <c r="N144" s="58" t="s">
        <v>1777</v>
      </c>
      <c r="O144" s="58" t="s">
        <v>359</v>
      </c>
      <c r="P144" s="58" t="s">
        <v>1585</v>
      </c>
      <c r="Q144" s="58" t="s">
        <v>1539</v>
      </c>
      <c r="R144" s="58" t="s">
        <v>686</v>
      </c>
      <c r="S144" s="58" t="s">
        <v>1560</v>
      </c>
      <c r="T144" s="58"/>
      <c r="U144" s="58"/>
      <c r="V144" s="58">
        <v>0</v>
      </c>
      <c r="W144" s="58">
        <v>0</v>
      </c>
      <c r="X144" s="58">
        <v>100</v>
      </c>
      <c r="Y144" s="58" t="s">
        <v>970</v>
      </c>
      <c r="Z144" s="58" t="s">
        <v>888</v>
      </c>
      <c r="AA144" s="60">
        <v>30</v>
      </c>
      <c r="AB144" s="60">
        <v>1234.34</v>
      </c>
      <c r="AC144" s="60">
        <f t="shared" si="22"/>
        <v>37030.2</v>
      </c>
      <c r="AD144" s="60">
        <f t="shared" si="23"/>
        <v>41473.824</v>
      </c>
      <c r="AE144" s="60">
        <v>30</v>
      </c>
      <c r="AF144" s="60">
        <v>1234.34</v>
      </c>
      <c r="AG144" s="60">
        <f t="shared" si="24"/>
        <v>37030.2</v>
      </c>
      <c r="AH144" s="60">
        <f t="shared" si="25"/>
        <v>41473.824</v>
      </c>
      <c r="AI144" s="60">
        <v>30</v>
      </c>
      <c r="AJ144" s="60">
        <v>1234.34</v>
      </c>
      <c r="AK144" s="60">
        <f t="shared" si="26"/>
        <v>37030.2</v>
      </c>
      <c r="AL144" s="60">
        <f t="shared" si="37"/>
        <v>41473.824</v>
      </c>
      <c r="AM144" s="60">
        <v>30</v>
      </c>
      <c r="AN144" s="60">
        <v>1234.34</v>
      </c>
      <c r="AO144" s="60">
        <f t="shared" si="28"/>
        <v>37030.2</v>
      </c>
      <c r="AP144" s="60">
        <f t="shared" si="38"/>
        <v>41473.824</v>
      </c>
      <c r="AQ144" s="60"/>
      <c r="AR144" s="60"/>
      <c r="AS144" s="60">
        <f t="shared" si="30"/>
        <v>0</v>
      </c>
      <c r="AT144" s="60">
        <f t="shared" si="39"/>
        <v>0</v>
      </c>
      <c r="AU144" s="60"/>
      <c r="AV144" s="60"/>
      <c r="AW144" s="60">
        <f t="shared" si="32"/>
        <v>0</v>
      </c>
      <c r="AX144" s="60">
        <f t="shared" si="40"/>
        <v>0</v>
      </c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>
        <f t="shared" si="41"/>
        <v>120</v>
      </c>
      <c r="EN144" s="60">
        <f t="shared" si="42"/>
        <v>148120.8</v>
      </c>
      <c r="EO144" s="60">
        <f t="shared" si="43"/>
        <v>165895.296</v>
      </c>
      <c r="EP144" s="61" t="s">
        <v>1534</v>
      </c>
      <c r="EQ144" s="58"/>
      <c r="ER144" s="61"/>
      <c r="ES144" s="58" t="s">
        <v>1344</v>
      </c>
      <c r="ET144" s="58" t="s">
        <v>1561</v>
      </c>
      <c r="EU144" s="58" t="s">
        <v>1561</v>
      </c>
      <c r="EV144" s="58"/>
      <c r="EW144" s="58"/>
      <c r="EX144" s="58"/>
      <c r="EY144" s="58"/>
      <c r="EZ144" s="58"/>
      <c r="FA144" s="58"/>
    </row>
    <row r="145" spans="1:157" ht="19.5" customHeight="1">
      <c r="A145" s="58"/>
      <c r="B145" s="58" t="s">
        <v>1776</v>
      </c>
      <c r="C145" s="58"/>
      <c r="D145" s="59" t="s">
        <v>1898</v>
      </c>
      <c r="E145" s="58" t="s">
        <v>1535</v>
      </c>
      <c r="F145" s="58" t="s">
        <v>1536</v>
      </c>
      <c r="G145" s="58" t="s">
        <v>1537</v>
      </c>
      <c r="H145" s="58" t="s">
        <v>857</v>
      </c>
      <c r="I145" s="58"/>
      <c r="J145" s="58" t="s">
        <v>864</v>
      </c>
      <c r="K145" s="58">
        <v>58</v>
      </c>
      <c r="L145" s="58">
        <v>710000000</v>
      </c>
      <c r="M145" s="58" t="s">
        <v>1533</v>
      </c>
      <c r="N145" s="58" t="s">
        <v>1777</v>
      </c>
      <c r="O145" s="58" t="s">
        <v>359</v>
      </c>
      <c r="P145" s="58">
        <v>231010000</v>
      </c>
      <c r="Q145" s="58" t="s">
        <v>1538</v>
      </c>
      <c r="R145" s="58" t="s">
        <v>686</v>
      </c>
      <c r="S145" s="58" t="s">
        <v>1560</v>
      </c>
      <c r="T145" s="58"/>
      <c r="U145" s="58"/>
      <c r="V145" s="58">
        <v>0</v>
      </c>
      <c r="W145" s="58">
        <v>0</v>
      </c>
      <c r="X145" s="58">
        <v>100</v>
      </c>
      <c r="Y145" s="58" t="s">
        <v>970</v>
      </c>
      <c r="Z145" s="58" t="s">
        <v>888</v>
      </c>
      <c r="AA145" s="60">
        <v>50</v>
      </c>
      <c r="AB145" s="60">
        <v>1234.34</v>
      </c>
      <c r="AC145" s="60">
        <f t="shared" si="22"/>
        <v>61716.99999999999</v>
      </c>
      <c r="AD145" s="60">
        <f t="shared" si="23"/>
        <v>69123.04</v>
      </c>
      <c r="AE145" s="60">
        <v>50</v>
      </c>
      <c r="AF145" s="60">
        <v>1234.34</v>
      </c>
      <c r="AG145" s="60">
        <f t="shared" si="24"/>
        <v>61716.99999999999</v>
      </c>
      <c r="AH145" s="60">
        <f t="shared" si="25"/>
        <v>69123.04</v>
      </c>
      <c r="AI145" s="60">
        <v>50</v>
      </c>
      <c r="AJ145" s="60">
        <v>1234.34</v>
      </c>
      <c r="AK145" s="60">
        <f t="shared" si="26"/>
        <v>61716.99999999999</v>
      </c>
      <c r="AL145" s="60">
        <f t="shared" si="37"/>
        <v>69123.04</v>
      </c>
      <c r="AM145" s="60">
        <v>50</v>
      </c>
      <c r="AN145" s="60">
        <v>1234.34</v>
      </c>
      <c r="AO145" s="60">
        <f t="shared" si="28"/>
        <v>61716.99999999999</v>
      </c>
      <c r="AP145" s="60">
        <f t="shared" si="38"/>
        <v>69123.04</v>
      </c>
      <c r="AQ145" s="60"/>
      <c r="AR145" s="60"/>
      <c r="AS145" s="60">
        <f t="shared" si="30"/>
        <v>0</v>
      </c>
      <c r="AT145" s="60">
        <f t="shared" si="39"/>
        <v>0</v>
      </c>
      <c r="AU145" s="60"/>
      <c r="AV145" s="60"/>
      <c r="AW145" s="60">
        <f t="shared" si="32"/>
        <v>0</v>
      </c>
      <c r="AX145" s="60">
        <f t="shared" si="40"/>
        <v>0</v>
      </c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>
        <f t="shared" si="41"/>
        <v>200</v>
      </c>
      <c r="EN145" s="60">
        <f t="shared" si="42"/>
        <v>246867.99999999997</v>
      </c>
      <c r="EO145" s="60">
        <f t="shared" si="43"/>
        <v>276492.16</v>
      </c>
      <c r="EP145" s="61" t="s">
        <v>1534</v>
      </c>
      <c r="EQ145" s="58"/>
      <c r="ER145" s="61"/>
      <c r="ES145" s="58" t="s">
        <v>1344</v>
      </c>
      <c r="ET145" s="58" t="s">
        <v>1561</v>
      </c>
      <c r="EU145" s="58" t="s">
        <v>1561</v>
      </c>
      <c r="EV145" s="58"/>
      <c r="EW145" s="58"/>
      <c r="EX145" s="58"/>
      <c r="EY145" s="58"/>
      <c r="EZ145" s="58"/>
      <c r="FA145" s="58"/>
    </row>
    <row r="146" spans="1:157" ht="19.5" customHeight="1">
      <c r="A146" s="58"/>
      <c r="B146" s="58" t="s">
        <v>1776</v>
      </c>
      <c r="C146" s="58"/>
      <c r="D146" s="59" t="s">
        <v>1899</v>
      </c>
      <c r="E146" s="58" t="s">
        <v>1535</v>
      </c>
      <c r="F146" s="58" t="s">
        <v>1536</v>
      </c>
      <c r="G146" s="58" t="s">
        <v>1537</v>
      </c>
      <c r="H146" s="58" t="s">
        <v>857</v>
      </c>
      <c r="I146" s="58"/>
      <c r="J146" s="58" t="s">
        <v>864</v>
      </c>
      <c r="K146" s="58">
        <v>58</v>
      </c>
      <c r="L146" s="58">
        <v>710000000</v>
      </c>
      <c r="M146" s="58" t="s">
        <v>1533</v>
      </c>
      <c r="N146" s="58" t="s">
        <v>1777</v>
      </c>
      <c r="O146" s="58" t="s">
        <v>359</v>
      </c>
      <c r="P146" s="58">
        <v>433257100</v>
      </c>
      <c r="Q146" s="58" t="s">
        <v>1587</v>
      </c>
      <c r="R146" s="58" t="s">
        <v>686</v>
      </c>
      <c r="S146" s="58" t="s">
        <v>1560</v>
      </c>
      <c r="T146" s="58"/>
      <c r="U146" s="58"/>
      <c r="V146" s="58">
        <v>0</v>
      </c>
      <c r="W146" s="58">
        <v>0</v>
      </c>
      <c r="X146" s="58">
        <v>100</v>
      </c>
      <c r="Y146" s="58" t="s">
        <v>970</v>
      </c>
      <c r="Z146" s="58" t="s">
        <v>888</v>
      </c>
      <c r="AA146" s="60">
        <v>30</v>
      </c>
      <c r="AB146" s="60">
        <v>1159.96</v>
      </c>
      <c r="AC146" s="60">
        <f t="shared" si="22"/>
        <v>34798.8</v>
      </c>
      <c r="AD146" s="60">
        <f t="shared" si="23"/>
        <v>38974.65600000001</v>
      </c>
      <c r="AE146" s="60">
        <v>30</v>
      </c>
      <c r="AF146" s="60">
        <v>1159.96</v>
      </c>
      <c r="AG146" s="60">
        <f t="shared" si="24"/>
        <v>34798.8</v>
      </c>
      <c r="AH146" s="60">
        <f t="shared" si="25"/>
        <v>38974.65600000001</v>
      </c>
      <c r="AI146" s="60">
        <v>30</v>
      </c>
      <c r="AJ146" s="60">
        <v>1159.96</v>
      </c>
      <c r="AK146" s="60">
        <f t="shared" si="26"/>
        <v>34798.8</v>
      </c>
      <c r="AL146" s="60">
        <f t="shared" si="37"/>
        <v>38974.65600000001</v>
      </c>
      <c r="AM146" s="60">
        <v>30</v>
      </c>
      <c r="AN146" s="60">
        <v>1159.96</v>
      </c>
      <c r="AO146" s="60">
        <f t="shared" si="28"/>
        <v>34798.8</v>
      </c>
      <c r="AP146" s="60">
        <f t="shared" si="38"/>
        <v>38974.65600000001</v>
      </c>
      <c r="AQ146" s="60"/>
      <c r="AR146" s="60"/>
      <c r="AS146" s="60">
        <f t="shared" si="30"/>
        <v>0</v>
      </c>
      <c r="AT146" s="60">
        <f t="shared" si="39"/>
        <v>0</v>
      </c>
      <c r="AU146" s="60"/>
      <c r="AV146" s="60"/>
      <c r="AW146" s="60">
        <f t="shared" si="32"/>
        <v>0</v>
      </c>
      <c r="AX146" s="60">
        <f t="shared" si="40"/>
        <v>0</v>
      </c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>
        <f t="shared" si="41"/>
        <v>120</v>
      </c>
      <c r="EN146" s="60">
        <f t="shared" si="42"/>
        <v>139195.2</v>
      </c>
      <c r="EO146" s="60">
        <f t="shared" si="43"/>
        <v>155898.62400000004</v>
      </c>
      <c r="EP146" s="61" t="s">
        <v>1534</v>
      </c>
      <c r="EQ146" s="58"/>
      <c r="ER146" s="61"/>
      <c r="ES146" s="58" t="s">
        <v>1344</v>
      </c>
      <c r="ET146" s="58" t="s">
        <v>1590</v>
      </c>
      <c r="EU146" s="58" t="s">
        <v>1589</v>
      </c>
      <c r="EV146" s="58"/>
      <c r="EW146" s="58"/>
      <c r="EX146" s="58"/>
      <c r="EY146" s="58"/>
      <c r="EZ146" s="58"/>
      <c r="FA146" s="58"/>
    </row>
    <row r="147" spans="1:157" ht="19.5" customHeight="1">
      <c r="A147" s="58"/>
      <c r="B147" s="58" t="s">
        <v>1776</v>
      </c>
      <c r="C147" s="58"/>
      <c r="D147" s="59" t="s">
        <v>1900</v>
      </c>
      <c r="E147" s="58" t="s">
        <v>1535</v>
      </c>
      <c r="F147" s="58" t="s">
        <v>1536</v>
      </c>
      <c r="G147" s="58" t="s">
        <v>1537</v>
      </c>
      <c r="H147" s="58" t="s">
        <v>857</v>
      </c>
      <c r="I147" s="58"/>
      <c r="J147" s="58" t="s">
        <v>864</v>
      </c>
      <c r="K147" s="58">
        <v>58</v>
      </c>
      <c r="L147" s="58">
        <v>710000000</v>
      </c>
      <c r="M147" s="58" t="s">
        <v>1533</v>
      </c>
      <c r="N147" s="58" t="s">
        <v>1777</v>
      </c>
      <c r="O147" s="58" t="s">
        <v>359</v>
      </c>
      <c r="P147" s="58">
        <v>431010000</v>
      </c>
      <c r="Q147" s="58" t="s">
        <v>1553</v>
      </c>
      <c r="R147" s="58" t="s">
        <v>686</v>
      </c>
      <c r="S147" s="58" t="s">
        <v>1560</v>
      </c>
      <c r="T147" s="58"/>
      <c r="U147" s="58"/>
      <c r="V147" s="58">
        <v>0</v>
      </c>
      <c r="W147" s="58">
        <v>0</v>
      </c>
      <c r="X147" s="58">
        <v>100</v>
      </c>
      <c r="Y147" s="58" t="s">
        <v>970</v>
      </c>
      <c r="Z147" s="58" t="s">
        <v>888</v>
      </c>
      <c r="AA147" s="60">
        <v>300</v>
      </c>
      <c r="AB147" s="60">
        <v>1159.96</v>
      </c>
      <c r="AC147" s="60">
        <f t="shared" si="22"/>
        <v>347988</v>
      </c>
      <c r="AD147" s="60">
        <f t="shared" si="23"/>
        <v>389746.56000000006</v>
      </c>
      <c r="AE147" s="60">
        <v>300</v>
      </c>
      <c r="AF147" s="60">
        <v>1159.96</v>
      </c>
      <c r="AG147" s="60">
        <f t="shared" si="24"/>
        <v>347988</v>
      </c>
      <c r="AH147" s="60">
        <f t="shared" si="25"/>
        <v>389746.56000000006</v>
      </c>
      <c r="AI147" s="60">
        <v>300</v>
      </c>
      <c r="AJ147" s="60">
        <v>1159.96</v>
      </c>
      <c r="AK147" s="60">
        <f t="shared" si="26"/>
        <v>347988</v>
      </c>
      <c r="AL147" s="60">
        <f t="shared" si="37"/>
        <v>389746.56000000006</v>
      </c>
      <c r="AM147" s="60">
        <v>300</v>
      </c>
      <c r="AN147" s="60">
        <v>1159.96</v>
      </c>
      <c r="AO147" s="60">
        <f t="shared" si="28"/>
        <v>347988</v>
      </c>
      <c r="AP147" s="60">
        <f t="shared" si="38"/>
        <v>389746.56000000006</v>
      </c>
      <c r="AQ147" s="60"/>
      <c r="AR147" s="60"/>
      <c r="AS147" s="60">
        <f t="shared" si="30"/>
        <v>0</v>
      </c>
      <c r="AT147" s="60">
        <f t="shared" si="39"/>
        <v>0</v>
      </c>
      <c r="AU147" s="60"/>
      <c r="AV147" s="60"/>
      <c r="AW147" s="60">
        <f t="shared" si="32"/>
        <v>0</v>
      </c>
      <c r="AX147" s="60">
        <f t="shared" si="40"/>
        <v>0</v>
      </c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>
        <f t="shared" si="41"/>
        <v>1200</v>
      </c>
      <c r="EN147" s="60">
        <f t="shared" si="42"/>
        <v>1391952</v>
      </c>
      <c r="EO147" s="60">
        <f t="shared" si="43"/>
        <v>1558986.2400000002</v>
      </c>
      <c r="EP147" s="61" t="s">
        <v>1534</v>
      </c>
      <c r="EQ147" s="58"/>
      <c r="ER147" s="61"/>
      <c r="ES147" s="58" t="s">
        <v>1344</v>
      </c>
      <c r="ET147" s="58" t="s">
        <v>1590</v>
      </c>
      <c r="EU147" s="58" t="s">
        <v>1589</v>
      </c>
      <c r="EV147" s="58"/>
      <c r="EW147" s="58"/>
      <c r="EX147" s="58"/>
      <c r="EY147" s="58"/>
      <c r="EZ147" s="58"/>
      <c r="FA147" s="58"/>
    </row>
    <row r="148" spans="1:157" ht="19.5" customHeight="1">
      <c r="A148" s="58"/>
      <c r="B148" s="58" t="s">
        <v>1776</v>
      </c>
      <c r="C148" s="58"/>
      <c r="D148" s="59" t="s">
        <v>1901</v>
      </c>
      <c r="E148" s="58" t="s">
        <v>1535</v>
      </c>
      <c r="F148" s="58" t="s">
        <v>1536</v>
      </c>
      <c r="G148" s="58" t="s">
        <v>1537</v>
      </c>
      <c r="H148" s="58" t="s">
        <v>857</v>
      </c>
      <c r="I148" s="58"/>
      <c r="J148" s="58" t="s">
        <v>864</v>
      </c>
      <c r="K148" s="58">
        <v>58</v>
      </c>
      <c r="L148" s="58">
        <v>710000000</v>
      </c>
      <c r="M148" s="58" t="s">
        <v>1533</v>
      </c>
      <c r="N148" s="58" t="s">
        <v>1777</v>
      </c>
      <c r="O148" s="58" t="s">
        <v>359</v>
      </c>
      <c r="P148" s="58">
        <v>511610000</v>
      </c>
      <c r="Q148" s="58" t="s">
        <v>1552</v>
      </c>
      <c r="R148" s="58" t="s">
        <v>686</v>
      </c>
      <c r="S148" s="58" t="s">
        <v>1560</v>
      </c>
      <c r="T148" s="58"/>
      <c r="U148" s="58"/>
      <c r="V148" s="58">
        <v>0</v>
      </c>
      <c r="W148" s="58">
        <v>0</v>
      </c>
      <c r="X148" s="58">
        <v>100</v>
      </c>
      <c r="Y148" s="58" t="s">
        <v>970</v>
      </c>
      <c r="Z148" s="58" t="s">
        <v>888</v>
      </c>
      <c r="AA148" s="60">
        <v>40</v>
      </c>
      <c r="AB148" s="60">
        <v>1159.96</v>
      </c>
      <c r="AC148" s="60">
        <f t="shared" si="22"/>
        <v>46398.4</v>
      </c>
      <c r="AD148" s="60">
        <f t="shared" si="23"/>
        <v>51966.208000000006</v>
      </c>
      <c r="AE148" s="60">
        <v>40</v>
      </c>
      <c r="AF148" s="60">
        <v>1159.96</v>
      </c>
      <c r="AG148" s="60">
        <f t="shared" si="24"/>
        <v>46398.4</v>
      </c>
      <c r="AH148" s="60">
        <f t="shared" si="25"/>
        <v>51966.208000000006</v>
      </c>
      <c r="AI148" s="60">
        <v>40</v>
      </c>
      <c r="AJ148" s="60">
        <v>1159.96</v>
      </c>
      <c r="AK148" s="60">
        <f t="shared" si="26"/>
        <v>46398.4</v>
      </c>
      <c r="AL148" s="60">
        <f t="shared" si="37"/>
        <v>51966.208000000006</v>
      </c>
      <c r="AM148" s="60">
        <v>40</v>
      </c>
      <c r="AN148" s="60">
        <v>1159.96</v>
      </c>
      <c r="AO148" s="60">
        <f t="shared" si="28"/>
        <v>46398.4</v>
      </c>
      <c r="AP148" s="60">
        <f t="shared" si="38"/>
        <v>51966.208000000006</v>
      </c>
      <c r="AQ148" s="60"/>
      <c r="AR148" s="60"/>
      <c r="AS148" s="60">
        <f t="shared" si="30"/>
        <v>0</v>
      </c>
      <c r="AT148" s="60">
        <f t="shared" si="39"/>
        <v>0</v>
      </c>
      <c r="AU148" s="60"/>
      <c r="AV148" s="60"/>
      <c r="AW148" s="60">
        <f t="shared" si="32"/>
        <v>0</v>
      </c>
      <c r="AX148" s="60">
        <f t="shared" si="40"/>
        <v>0</v>
      </c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>
        <f t="shared" si="41"/>
        <v>160</v>
      </c>
      <c r="EN148" s="60">
        <f t="shared" si="42"/>
        <v>185593.6</v>
      </c>
      <c r="EO148" s="60">
        <f t="shared" si="43"/>
        <v>207864.83200000002</v>
      </c>
      <c r="EP148" s="61" t="s">
        <v>1534</v>
      </c>
      <c r="EQ148" s="58"/>
      <c r="ER148" s="61"/>
      <c r="ES148" s="58" t="s">
        <v>1344</v>
      </c>
      <c r="ET148" s="58" t="s">
        <v>1590</v>
      </c>
      <c r="EU148" s="58" t="s">
        <v>1589</v>
      </c>
      <c r="EV148" s="58"/>
      <c r="EW148" s="58"/>
      <c r="EX148" s="58"/>
      <c r="EY148" s="58"/>
      <c r="EZ148" s="58"/>
      <c r="FA148" s="58"/>
    </row>
    <row r="149" spans="1:157" ht="19.5" customHeight="1">
      <c r="A149" s="58"/>
      <c r="B149" s="58" t="s">
        <v>1776</v>
      </c>
      <c r="C149" s="58"/>
      <c r="D149" s="59" t="s">
        <v>1902</v>
      </c>
      <c r="E149" s="58" t="s">
        <v>1535</v>
      </c>
      <c r="F149" s="58" t="s">
        <v>1536</v>
      </c>
      <c r="G149" s="58" t="s">
        <v>1537</v>
      </c>
      <c r="H149" s="58" t="s">
        <v>857</v>
      </c>
      <c r="I149" s="58"/>
      <c r="J149" s="58" t="s">
        <v>864</v>
      </c>
      <c r="K149" s="58">
        <v>58</v>
      </c>
      <c r="L149" s="58">
        <v>710000000</v>
      </c>
      <c r="M149" s="58" t="s">
        <v>1533</v>
      </c>
      <c r="N149" s="58" t="s">
        <v>1777</v>
      </c>
      <c r="O149" s="58" t="s">
        <v>359</v>
      </c>
      <c r="P149" s="58">
        <v>316621100</v>
      </c>
      <c r="Q149" s="58" t="s">
        <v>1551</v>
      </c>
      <c r="R149" s="58" t="s">
        <v>686</v>
      </c>
      <c r="S149" s="58" t="s">
        <v>1560</v>
      </c>
      <c r="T149" s="58"/>
      <c r="U149" s="58"/>
      <c r="V149" s="58">
        <v>0</v>
      </c>
      <c r="W149" s="58">
        <v>0</v>
      </c>
      <c r="X149" s="58">
        <v>100</v>
      </c>
      <c r="Y149" s="58" t="s">
        <v>970</v>
      </c>
      <c r="Z149" s="58" t="s">
        <v>888</v>
      </c>
      <c r="AA149" s="60">
        <v>30</v>
      </c>
      <c r="AB149" s="60">
        <v>1159.96</v>
      </c>
      <c r="AC149" s="60">
        <f t="shared" si="22"/>
        <v>34798.8</v>
      </c>
      <c r="AD149" s="60">
        <f t="shared" si="23"/>
        <v>38974.65600000001</v>
      </c>
      <c r="AE149" s="60">
        <v>30</v>
      </c>
      <c r="AF149" s="60">
        <v>1159.96</v>
      </c>
      <c r="AG149" s="60">
        <f t="shared" si="24"/>
        <v>34798.8</v>
      </c>
      <c r="AH149" s="60">
        <f t="shared" si="25"/>
        <v>38974.65600000001</v>
      </c>
      <c r="AI149" s="60">
        <v>30</v>
      </c>
      <c r="AJ149" s="60">
        <v>1159.96</v>
      </c>
      <c r="AK149" s="60">
        <f t="shared" si="26"/>
        <v>34798.8</v>
      </c>
      <c r="AL149" s="60">
        <f t="shared" si="37"/>
        <v>38974.65600000001</v>
      </c>
      <c r="AM149" s="60">
        <v>30</v>
      </c>
      <c r="AN149" s="60">
        <v>1159.96</v>
      </c>
      <c r="AO149" s="60">
        <f t="shared" si="28"/>
        <v>34798.8</v>
      </c>
      <c r="AP149" s="60">
        <f t="shared" si="38"/>
        <v>38974.65600000001</v>
      </c>
      <c r="AQ149" s="60"/>
      <c r="AR149" s="60"/>
      <c r="AS149" s="60">
        <f t="shared" si="30"/>
        <v>0</v>
      </c>
      <c r="AT149" s="60">
        <f t="shared" si="39"/>
        <v>0</v>
      </c>
      <c r="AU149" s="60"/>
      <c r="AV149" s="60"/>
      <c r="AW149" s="60">
        <f t="shared" si="32"/>
        <v>0</v>
      </c>
      <c r="AX149" s="60">
        <f t="shared" si="40"/>
        <v>0</v>
      </c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>
        <f t="shared" si="41"/>
        <v>120</v>
      </c>
      <c r="EN149" s="60">
        <f t="shared" si="42"/>
        <v>139195.2</v>
      </c>
      <c r="EO149" s="60">
        <f t="shared" si="43"/>
        <v>155898.62400000004</v>
      </c>
      <c r="EP149" s="61" t="s">
        <v>1534</v>
      </c>
      <c r="EQ149" s="58"/>
      <c r="ER149" s="61"/>
      <c r="ES149" s="58" t="s">
        <v>1344</v>
      </c>
      <c r="ET149" s="58" t="s">
        <v>1590</v>
      </c>
      <c r="EU149" s="58" t="s">
        <v>1589</v>
      </c>
      <c r="EV149" s="58"/>
      <c r="EW149" s="58"/>
      <c r="EX149" s="58"/>
      <c r="EY149" s="58"/>
      <c r="EZ149" s="58"/>
      <c r="FA149" s="58"/>
    </row>
    <row r="150" spans="1:157" ht="19.5" customHeight="1">
      <c r="A150" s="58"/>
      <c r="B150" s="58" t="s">
        <v>1776</v>
      </c>
      <c r="C150" s="58"/>
      <c r="D150" s="59" t="s">
        <v>1903</v>
      </c>
      <c r="E150" s="58" t="s">
        <v>1535</v>
      </c>
      <c r="F150" s="58" t="s">
        <v>1536</v>
      </c>
      <c r="G150" s="58" t="s">
        <v>1537</v>
      </c>
      <c r="H150" s="58" t="s">
        <v>857</v>
      </c>
      <c r="I150" s="58"/>
      <c r="J150" s="58" t="s">
        <v>864</v>
      </c>
      <c r="K150" s="58">
        <v>58</v>
      </c>
      <c r="L150" s="58">
        <v>710000000</v>
      </c>
      <c r="M150" s="58" t="s">
        <v>1533</v>
      </c>
      <c r="N150" s="58" t="s">
        <v>1777</v>
      </c>
      <c r="O150" s="58" t="s">
        <v>359</v>
      </c>
      <c r="P150" s="58">
        <v>631010000</v>
      </c>
      <c r="Q150" s="58" t="s">
        <v>1550</v>
      </c>
      <c r="R150" s="58" t="s">
        <v>686</v>
      </c>
      <c r="S150" s="58" t="s">
        <v>1560</v>
      </c>
      <c r="T150" s="58"/>
      <c r="U150" s="58"/>
      <c r="V150" s="58">
        <v>0</v>
      </c>
      <c r="W150" s="58">
        <v>0</v>
      </c>
      <c r="X150" s="58">
        <v>100</v>
      </c>
      <c r="Y150" s="58" t="s">
        <v>970</v>
      </c>
      <c r="Z150" s="58" t="s">
        <v>888</v>
      </c>
      <c r="AA150" s="60">
        <v>20</v>
      </c>
      <c r="AB150" s="60">
        <v>1159.96</v>
      </c>
      <c r="AC150" s="60">
        <f t="shared" si="22"/>
        <v>23199.2</v>
      </c>
      <c r="AD150" s="60">
        <f t="shared" si="23"/>
        <v>25983.104000000003</v>
      </c>
      <c r="AE150" s="60">
        <v>20</v>
      </c>
      <c r="AF150" s="60">
        <v>1159.96</v>
      </c>
      <c r="AG150" s="60">
        <f t="shared" si="24"/>
        <v>23199.2</v>
      </c>
      <c r="AH150" s="60">
        <f t="shared" si="25"/>
        <v>25983.104000000003</v>
      </c>
      <c r="AI150" s="60">
        <v>20</v>
      </c>
      <c r="AJ150" s="60">
        <v>1159.96</v>
      </c>
      <c r="AK150" s="60">
        <f t="shared" si="26"/>
        <v>23199.2</v>
      </c>
      <c r="AL150" s="60">
        <f t="shared" si="37"/>
        <v>25983.104000000003</v>
      </c>
      <c r="AM150" s="60">
        <v>20</v>
      </c>
      <c r="AN150" s="60">
        <v>1159.96</v>
      </c>
      <c r="AO150" s="60">
        <f t="shared" si="28"/>
        <v>23199.2</v>
      </c>
      <c r="AP150" s="60">
        <f t="shared" si="38"/>
        <v>25983.104000000003</v>
      </c>
      <c r="AQ150" s="60"/>
      <c r="AR150" s="60"/>
      <c r="AS150" s="60">
        <f t="shared" si="30"/>
        <v>0</v>
      </c>
      <c r="AT150" s="60">
        <f t="shared" si="39"/>
        <v>0</v>
      </c>
      <c r="AU150" s="60"/>
      <c r="AV150" s="60"/>
      <c r="AW150" s="60">
        <f t="shared" si="32"/>
        <v>0</v>
      </c>
      <c r="AX150" s="60">
        <f t="shared" si="40"/>
        <v>0</v>
      </c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>
        <f t="shared" si="41"/>
        <v>80</v>
      </c>
      <c r="EN150" s="60">
        <f t="shared" si="42"/>
        <v>92796.8</v>
      </c>
      <c r="EO150" s="60">
        <f t="shared" si="43"/>
        <v>103932.41600000001</v>
      </c>
      <c r="EP150" s="61" t="s">
        <v>1534</v>
      </c>
      <c r="EQ150" s="58"/>
      <c r="ER150" s="61"/>
      <c r="ES150" s="58" t="s">
        <v>1344</v>
      </c>
      <c r="ET150" s="58" t="s">
        <v>1590</v>
      </c>
      <c r="EU150" s="58" t="s">
        <v>1589</v>
      </c>
      <c r="EV150" s="58"/>
      <c r="EW150" s="58"/>
      <c r="EX150" s="58"/>
      <c r="EY150" s="58"/>
      <c r="EZ150" s="58"/>
      <c r="FA150" s="58"/>
    </row>
    <row r="151" spans="1:157" ht="19.5" customHeight="1">
      <c r="A151" s="58"/>
      <c r="B151" s="58" t="s">
        <v>1776</v>
      </c>
      <c r="C151" s="58"/>
      <c r="D151" s="59" t="s">
        <v>1904</v>
      </c>
      <c r="E151" s="58" t="s">
        <v>1535</v>
      </c>
      <c r="F151" s="58" t="s">
        <v>1536</v>
      </c>
      <c r="G151" s="58" t="s">
        <v>1537</v>
      </c>
      <c r="H151" s="58" t="s">
        <v>857</v>
      </c>
      <c r="I151" s="58"/>
      <c r="J151" s="58" t="s">
        <v>864</v>
      </c>
      <c r="K151" s="58">
        <v>58</v>
      </c>
      <c r="L151" s="58">
        <v>710000000</v>
      </c>
      <c r="M151" s="58" t="s">
        <v>1533</v>
      </c>
      <c r="N151" s="58" t="s">
        <v>1777</v>
      </c>
      <c r="O151" s="58" t="s">
        <v>359</v>
      </c>
      <c r="P151" s="58">
        <v>396473100</v>
      </c>
      <c r="Q151" s="58" t="s">
        <v>1549</v>
      </c>
      <c r="R151" s="58" t="s">
        <v>686</v>
      </c>
      <c r="S151" s="58" t="s">
        <v>1560</v>
      </c>
      <c r="T151" s="58"/>
      <c r="U151" s="58"/>
      <c r="V151" s="58">
        <v>0</v>
      </c>
      <c r="W151" s="58">
        <v>0</v>
      </c>
      <c r="X151" s="58">
        <v>100</v>
      </c>
      <c r="Y151" s="58" t="s">
        <v>970</v>
      </c>
      <c r="Z151" s="58" t="s">
        <v>888</v>
      </c>
      <c r="AA151" s="60">
        <v>240</v>
      </c>
      <c r="AB151" s="60">
        <v>1159.96</v>
      </c>
      <c r="AC151" s="60">
        <f t="shared" si="22"/>
        <v>278390.4</v>
      </c>
      <c r="AD151" s="60">
        <f t="shared" si="23"/>
        <v>311797.2480000001</v>
      </c>
      <c r="AE151" s="60">
        <v>240</v>
      </c>
      <c r="AF151" s="60">
        <v>1159.96</v>
      </c>
      <c r="AG151" s="60">
        <f t="shared" si="24"/>
        <v>278390.4</v>
      </c>
      <c r="AH151" s="60">
        <f t="shared" si="25"/>
        <v>311797.2480000001</v>
      </c>
      <c r="AI151" s="60">
        <v>240</v>
      </c>
      <c r="AJ151" s="60">
        <v>1159.96</v>
      </c>
      <c r="AK151" s="60">
        <f t="shared" si="26"/>
        <v>278390.4</v>
      </c>
      <c r="AL151" s="60">
        <f t="shared" si="37"/>
        <v>311797.2480000001</v>
      </c>
      <c r="AM151" s="60">
        <v>240</v>
      </c>
      <c r="AN151" s="60">
        <v>1159.96</v>
      </c>
      <c r="AO151" s="60">
        <f t="shared" si="28"/>
        <v>278390.4</v>
      </c>
      <c r="AP151" s="60">
        <f t="shared" si="38"/>
        <v>311797.2480000001</v>
      </c>
      <c r="AQ151" s="60"/>
      <c r="AR151" s="60"/>
      <c r="AS151" s="60">
        <f t="shared" si="30"/>
        <v>0</v>
      </c>
      <c r="AT151" s="60">
        <f t="shared" si="39"/>
        <v>0</v>
      </c>
      <c r="AU151" s="60"/>
      <c r="AV151" s="60"/>
      <c r="AW151" s="60">
        <f t="shared" si="32"/>
        <v>0</v>
      </c>
      <c r="AX151" s="60">
        <f t="shared" si="40"/>
        <v>0</v>
      </c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>
        <f t="shared" si="41"/>
        <v>960</v>
      </c>
      <c r="EN151" s="60">
        <f t="shared" si="42"/>
        <v>1113561.6</v>
      </c>
      <c r="EO151" s="60">
        <f t="shared" si="43"/>
        <v>1247188.9920000003</v>
      </c>
      <c r="EP151" s="61" t="s">
        <v>1534</v>
      </c>
      <c r="EQ151" s="58"/>
      <c r="ER151" s="61"/>
      <c r="ES151" s="58" t="s">
        <v>1344</v>
      </c>
      <c r="ET151" s="58" t="s">
        <v>1590</v>
      </c>
      <c r="EU151" s="58" t="s">
        <v>1589</v>
      </c>
      <c r="EV151" s="58"/>
      <c r="EW151" s="58"/>
      <c r="EX151" s="58"/>
      <c r="EY151" s="58"/>
      <c r="EZ151" s="58"/>
      <c r="FA151" s="58"/>
    </row>
    <row r="152" spans="1:157" ht="19.5" customHeight="1">
      <c r="A152" s="58"/>
      <c r="B152" s="58" t="s">
        <v>1776</v>
      </c>
      <c r="C152" s="58"/>
      <c r="D152" s="59" t="s">
        <v>1905</v>
      </c>
      <c r="E152" s="58" t="s">
        <v>1535</v>
      </c>
      <c r="F152" s="58" t="s">
        <v>1536</v>
      </c>
      <c r="G152" s="58" t="s">
        <v>1537</v>
      </c>
      <c r="H152" s="58" t="s">
        <v>857</v>
      </c>
      <c r="I152" s="58"/>
      <c r="J152" s="58" t="s">
        <v>864</v>
      </c>
      <c r="K152" s="58">
        <v>58</v>
      </c>
      <c r="L152" s="58">
        <v>710000000</v>
      </c>
      <c r="M152" s="58" t="s">
        <v>1533</v>
      </c>
      <c r="N152" s="58" t="s">
        <v>1777</v>
      </c>
      <c r="O152" s="58" t="s">
        <v>359</v>
      </c>
      <c r="P152" s="58">
        <v>551010000</v>
      </c>
      <c r="Q152" s="58" t="s">
        <v>1548</v>
      </c>
      <c r="R152" s="58" t="s">
        <v>686</v>
      </c>
      <c r="S152" s="58" t="s">
        <v>1560</v>
      </c>
      <c r="T152" s="58"/>
      <c r="U152" s="58"/>
      <c r="V152" s="58">
        <v>0</v>
      </c>
      <c r="W152" s="58">
        <v>0</v>
      </c>
      <c r="X152" s="58">
        <v>100</v>
      </c>
      <c r="Y152" s="58" t="s">
        <v>970</v>
      </c>
      <c r="Z152" s="58" t="s">
        <v>888</v>
      </c>
      <c r="AA152" s="60">
        <v>30</v>
      </c>
      <c r="AB152" s="60">
        <v>1159.96</v>
      </c>
      <c r="AC152" s="60">
        <f t="shared" si="22"/>
        <v>34798.8</v>
      </c>
      <c r="AD152" s="60">
        <f t="shared" si="23"/>
        <v>38974.65600000001</v>
      </c>
      <c r="AE152" s="60">
        <v>30</v>
      </c>
      <c r="AF152" s="60">
        <v>1159.96</v>
      </c>
      <c r="AG152" s="60">
        <f t="shared" si="24"/>
        <v>34798.8</v>
      </c>
      <c r="AH152" s="60">
        <f t="shared" si="25"/>
        <v>38974.65600000001</v>
      </c>
      <c r="AI152" s="60">
        <v>30</v>
      </c>
      <c r="AJ152" s="60">
        <v>1159.96</v>
      </c>
      <c r="AK152" s="60">
        <f t="shared" si="26"/>
        <v>34798.8</v>
      </c>
      <c r="AL152" s="60">
        <f t="shared" si="37"/>
        <v>38974.65600000001</v>
      </c>
      <c r="AM152" s="60">
        <v>30</v>
      </c>
      <c r="AN152" s="60">
        <v>1159.96</v>
      </c>
      <c r="AO152" s="60">
        <f t="shared" si="28"/>
        <v>34798.8</v>
      </c>
      <c r="AP152" s="60">
        <f t="shared" si="38"/>
        <v>38974.65600000001</v>
      </c>
      <c r="AQ152" s="60"/>
      <c r="AR152" s="60"/>
      <c r="AS152" s="60">
        <f t="shared" si="30"/>
        <v>0</v>
      </c>
      <c r="AT152" s="60">
        <f t="shared" si="39"/>
        <v>0</v>
      </c>
      <c r="AU152" s="60"/>
      <c r="AV152" s="60"/>
      <c r="AW152" s="60">
        <f t="shared" si="32"/>
        <v>0</v>
      </c>
      <c r="AX152" s="60">
        <f t="shared" si="40"/>
        <v>0</v>
      </c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>
        <f t="shared" si="41"/>
        <v>120</v>
      </c>
      <c r="EN152" s="60">
        <f t="shared" si="42"/>
        <v>139195.2</v>
      </c>
      <c r="EO152" s="60">
        <f t="shared" si="43"/>
        <v>155898.62400000004</v>
      </c>
      <c r="EP152" s="61" t="s">
        <v>1534</v>
      </c>
      <c r="EQ152" s="58"/>
      <c r="ER152" s="61"/>
      <c r="ES152" s="58" t="s">
        <v>1344</v>
      </c>
      <c r="ET152" s="58" t="s">
        <v>1590</v>
      </c>
      <c r="EU152" s="58" t="s">
        <v>1589</v>
      </c>
      <c r="EV152" s="58"/>
      <c r="EW152" s="58"/>
      <c r="EX152" s="58"/>
      <c r="EY152" s="58"/>
      <c r="EZ152" s="58"/>
      <c r="FA152" s="58"/>
    </row>
    <row r="153" spans="1:157" ht="19.5" customHeight="1">
      <c r="A153" s="58"/>
      <c r="B153" s="58" t="s">
        <v>1776</v>
      </c>
      <c r="C153" s="58"/>
      <c r="D153" s="59" t="s">
        <v>1906</v>
      </c>
      <c r="E153" s="58" t="s">
        <v>1535</v>
      </c>
      <c r="F153" s="58" t="s">
        <v>1536</v>
      </c>
      <c r="G153" s="58" t="s">
        <v>1537</v>
      </c>
      <c r="H153" s="58" t="s">
        <v>857</v>
      </c>
      <c r="I153" s="58"/>
      <c r="J153" s="58" t="s">
        <v>864</v>
      </c>
      <c r="K153" s="58">
        <v>58</v>
      </c>
      <c r="L153" s="58">
        <v>710000000</v>
      </c>
      <c r="M153" s="58" t="s">
        <v>1533</v>
      </c>
      <c r="N153" s="58" t="s">
        <v>1777</v>
      </c>
      <c r="O153" s="58" t="s">
        <v>359</v>
      </c>
      <c r="P153" s="58">
        <v>552210000</v>
      </c>
      <c r="Q153" s="58" t="s">
        <v>1547</v>
      </c>
      <c r="R153" s="58" t="s">
        <v>686</v>
      </c>
      <c r="S153" s="58" t="s">
        <v>1560</v>
      </c>
      <c r="T153" s="58"/>
      <c r="U153" s="58"/>
      <c r="V153" s="58">
        <v>0</v>
      </c>
      <c r="W153" s="58">
        <v>0</v>
      </c>
      <c r="X153" s="58">
        <v>100</v>
      </c>
      <c r="Y153" s="58" t="s">
        <v>970</v>
      </c>
      <c r="Z153" s="58" t="s">
        <v>888</v>
      </c>
      <c r="AA153" s="60">
        <v>30</v>
      </c>
      <c r="AB153" s="60">
        <v>1159.96</v>
      </c>
      <c r="AC153" s="60">
        <f aca="true" t="shared" si="44" ref="AC153:AC162">AA153*AB153</f>
        <v>34798.8</v>
      </c>
      <c r="AD153" s="60">
        <f aca="true" t="shared" si="45" ref="AD153:AD162">IF(Z153="С НДС",AC153*1.12,AC153)</f>
        <v>38974.65600000001</v>
      </c>
      <c r="AE153" s="60">
        <v>30</v>
      </c>
      <c r="AF153" s="60">
        <v>1159.96</v>
      </c>
      <c r="AG153" s="60">
        <f aca="true" t="shared" si="46" ref="AG153:AG162">AE153*AF153</f>
        <v>34798.8</v>
      </c>
      <c r="AH153" s="60">
        <f aca="true" t="shared" si="47" ref="AH153:AH162">IF(Z153="С НДС",AG153*1.12,AG153)</f>
        <v>38974.65600000001</v>
      </c>
      <c r="AI153" s="60">
        <v>30</v>
      </c>
      <c r="AJ153" s="60">
        <v>1159.96</v>
      </c>
      <c r="AK153" s="60">
        <f aca="true" t="shared" si="48" ref="AK153:AK162">AI153*AJ153</f>
        <v>34798.8</v>
      </c>
      <c r="AL153" s="60">
        <f aca="true" t="shared" si="49" ref="AL153:AL163">IF(Z153="С НДС",AK153*1.12,AK153)</f>
        <v>38974.65600000001</v>
      </c>
      <c r="AM153" s="60">
        <v>30</v>
      </c>
      <c r="AN153" s="60">
        <v>1159.96</v>
      </c>
      <c r="AO153" s="60">
        <f aca="true" t="shared" si="50" ref="AO153:AO162">AM153*AN153</f>
        <v>34798.8</v>
      </c>
      <c r="AP153" s="60">
        <f aca="true" t="shared" si="51" ref="AP153:AP163">IF(Z153="С НДС",AO153*1.12,AO153)</f>
        <v>38974.65600000001</v>
      </c>
      <c r="AQ153" s="60"/>
      <c r="AR153" s="60"/>
      <c r="AS153" s="60">
        <f aca="true" t="shared" si="52" ref="AS153:AS162">AQ153*AR153</f>
        <v>0</v>
      </c>
      <c r="AT153" s="60">
        <f aca="true" t="shared" si="53" ref="AT153:AT163">IF(Z153="С НДС",AS153*1.12,AS153)</f>
        <v>0</v>
      </c>
      <c r="AU153" s="60"/>
      <c r="AV153" s="60"/>
      <c r="AW153" s="60">
        <f aca="true" t="shared" si="54" ref="AW153:AW162">AU153*AV153</f>
        <v>0</v>
      </c>
      <c r="AX153" s="60">
        <f aca="true" t="shared" si="55" ref="AX153:AX163">IF(Z153="С НДС",AW153*1.12,AW153)</f>
        <v>0</v>
      </c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>
        <f aca="true" t="shared" si="56" ref="EM153:EM162">SUM(AA153,AE153,AI153,AM153,AQ153)</f>
        <v>120</v>
      </c>
      <c r="EN153" s="60">
        <f aca="true" t="shared" si="57" ref="EN153:EN162">SUM(AW153,AS153,AO153,AG153,AC153,AK153)</f>
        <v>139195.2</v>
      </c>
      <c r="EO153" s="60">
        <f aca="true" t="shared" si="58" ref="EO153:EO163">IF(Z153="С НДС",EN153*1.12,EN153)</f>
        <v>155898.62400000004</v>
      </c>
      <c r="EP153" s="61" t="s">
        <v>1534</v>
      </c>
      <c r="EQ153" s="58"/>
      <c r="ER153" s="61"/>
      <c r="ES153" s="58" t="s">
        <v>1344</v>
      </c>
      <c r="ET153" s="58" t="s">
        <v>1590</v>
      </c>
      <c r="EU153" s="58" t="s">
        <v>1589</v>
      </c>
      <c r="EV153" s="58"/>
      <c r="EW153" s="58"/>
      <c r="EX153" s="58"/>
      <c r="EY153" s="58"/>
      <c r="EZ153" s="58"/>
      <c r="FA153" s="58"/>
    </row>
    <row r="154" spans="1:157" ht="19.5" customHeight="1">
      <c r="A154" s="58"/>
      <c r="B154" s="58" t="s">
        <v>1776</v>
      </c>
      <c r="C154" s="58"/>
      <c r="D154" s="59" t="s">
        <v>1907</v>
      </c>
      <c r="E154" s="58" t="s">
        <v>1535</v>
      </c>
      <c r="F154" s="58" t="s">
        <v>1536</v>
      </c>
      <c r="G154" s="58" t="s">
        <v>1537</v>
      </c>
      <c r="H154" s="58" t="s">
        <v>857</v>
      </c>
      <c r="I154" s="58"/>
      <c r="J154" s="58" t="s">
        <v>864</v>
      </c>
      <c r="K154" s="58">
        <v>58</v>
      </c>
      <c r="L154" s="58">
        <v>710000000</v>
      </c>
      <c r="M154" s="58" t="s">
        <v>1533</v>
      </c>
      <c r="N154" s="58" t="s">
        <v>1777</v>
      </c>
      <c r="O154" s="58" t="s">
        <v>359</v>
      </c>
      <c r="P154" s="58">
        <v>354400000</v>
      </c>
      <c r="Q154" s="58" t="s">
        <v>1546</v>
      </c>
      <c r="R154" s="58" t="s">
        <v>686</v>
      </c>
      <c r="S154" s="58" t="s">
        <v>1560</v>
      </c>
      <c r="T154" s="58"/>
      <c r="U154" s="58"/>
      <c r="V154" s="58">
        <v>0</v>
      </c>
      <c r="W154" s="58">
        <v>0</v>
      </c>
      <c r="X154" s="58">
        <v>100</v>
      </c>
      <c r="Y154" s="58" t="s">
        <v>970</v>
      </c>
      <c r="Z154" s="58" t="s">
        <v>888</v>
      </c>
      <c r="AA154" s="60">
        <v>150</v>
      </c>
      <c r="AB154" s="60">
        <v>1159.96</v>
      </c>
      <c r="AC154" s="60">
        <f t="shared" si="44"/>
        <v>173994</v>
      </c>
      <c r="AD154" s="60">
        <f t="shared" si="45"/>
        <v>194873.28000000003</v>
      </c>
      <c r="AE154" s="60">
        <v>150</v>
      </c>
      <c r="AF154" s="60">
        <v>1159.96</v>
      </c>
      <c r="AG154" s="60">
        <f t="shared" si="46"/>
        <v>173994</v>
      </c>
      <c r="AH154" s="60">
        <f t="shared" si="47"/>
        <v>194873.28000000003</v>
      </c>
      <c r="AI154" s="60">
        <v>150</v>
      </c>
      <c r="AJ154" s="60">
        <v>1159.96</v>
      </c>
      <c r="AK154" s="60">
        <f t="shared" si="48"/>
        <v>173994</v>
      </c>
      <c r="AL154" s="60">
        <f t="shared" si="49"/>
        <v>194873.28000000003</v>
      </c>
      <c r="AM154" s="60">
        <v>150</v>
      </c>
      <c r="AN154" s="60">
        <v>1159.96</v>
      </c>
      <c r="AO154" s="60">
        <f t="shared" si="50"/>
        <v>173994</v>
      </c>
      <c r="AP154" s="60">
        <f t="shared" si="51"/>
        <v>194873.28000000003</v>
      </c>
      <c r="AQ154" s="60"/>
      <c r="AR154" s="60"/>
      <c r="AS154" s="60">
        <f t="shared" si="52"/>
        <v>0</v>
      </c>
      <c r="AT154" s="60">
        <f t="shared" si="53"/>
        <v>0</v>
      </c>
      <c r="AU154" s="60"/>
      <c r="AV154" s="60"/>
      <c r="AW154" s="60">
        <f t="shared" si="54"/>
        <v>0</v>
      </c>
      <c r="AX154" s="60">
        <f t="shared" si="55"/>
        <v>0</v>
      </c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>
        <f t="shared" si="56"/>
        <v>600</v>
      </c>
      <c r="EN154" s="60">
        <f t="shared" si="57"/>
        <v>695976</v>
      </c>
      <c r="EO154" s="60">
        <f t="shared" si="58"/>
        <v>779493.1200000001</v>
      </c>
      <c r="EP154" s="61" t="s">
        <v>1534</v>
      </c>
      <c r="EQ154" s="58"/>
      <c r="ER154" s="61"/>
      <c r="ES154" s="58" t="s">
        <v>1344</v>
      </c>
      <c r="ET154" s="58" t="s">
        <v>1590</v>
      </c>
      <c r="EU154" s="58" t="s">
        <v>1589</v>
      </c>
      <c r="EV154" s="58"/>
      <c r="EW154" s="58"/>
      <c r="EX154" s="58"/>
      <c r="EY154" s="58"/>
      <c r="EZ154" s="58"/>
      <c r="FA154" s="58"/>
    </row>
    <row r="155" spans="1:157" ht="19.5" customHeight="1">
      <c r="A155" s="58"/>
      <c r="B155" s="58" t="s">
        <v>1776</v>
      </c>
      <c r="C155" s="58"/>
      <c r="D155" s="59" t="s">
        <v>1908</v>
      </c>
      <c r="E155" s="58" t="s">
        <v>1535</v>
      </c>
      <c r="F155" s="58" t="s">
        <v>1536</v>
      </c>
      <c r="G155" s="58" t="s">
        <v>1537</v>
      </c>
      <c r="H155" s="58" t="s">
        <v>857</v>
      </c>
      <c r="I155" s="58"/>
      <c r="J155" s="58" t="s">
        <v>864</v>
      </c>
      <c r="K155" s="58">
        <v>58</v>
      </c>
      <c r="L155" s="58">
        <v>710000000</v>
      </c>
      <c r="M155" s="58" t="s">
        <v>1533</v>
      </c>
      <c r="N155" s="58" t="s">
        <v>1777</v>
      </c>
      <c r="O155" s="58" t="s">
        <v>359</v>
      </c>
      <c r="P155" s="58">
        <v>351610000</v>
      </c>
      <c r="Q155" s="58" t="s">
        <v>1545</v>
      </c>
      <c r="R155" s="58" t="s">
        <v>686</v>
      </c>
      <c r="S155" s="58" t="s">
        <v>1560</v>
      </c>
      <c r="T155" s="58"/>
      <c r="U155" s="58"/>
      <c r="V155" s="58">
        <v>0</v>
      </c>
      <c r="W155" s="58">
        <v>0</v>
      </c>
      <c r="X155" s="58">
        <v>100</v>
      </c>
      <c r="Y155" s="58" t="s">
        <v>970</v>
      </c>
      <c r="Z155" s="58" t="s">
        <v>888</v>
      </c>
      <c r="AA155" s="60">
        <v>30</v>
      </c>
      <c r="AB155" s="60">
        <v>1159.96</v>
      </c>
      <c r="AC155" s="60">
        <f t="shared" si="44"/>
        <v>34798.8</v>
      </c>
      <c r="AD155" s="60">
        <f t="shared" si="45"/>
        <v>38974.65600000001</v>
      </c>
      <c r="AE155" s="60">
        <v>30</v>
      </c>
      <c r="AF155" s="60">
        <v>1159.96</v>
      </c>
      <c r="AG155" s="60">
        <f t="shared" si="46"/>
        <v>34798.8</v>
      </c>
      <c r="AH155" s="60">
        <f t="shared" si="47"/>
        <v>38974.65600000001</v>
      </c>
      <c r="AI155" s="60">
        <v>30</v>
      </c>
      <c r="AJ155" s="60">
        <v>1159.96</v>
      </c>
      <c r="AK155" s="60">
        <f t="shared" si="48"/>
        <v>34798.8</v>
      </c>
      <c r="AL155" s="60">
        <f t="shared" si="49"/>
        <v>38974.65600000001</v>
      </c>
      <c r="AM155" s="60">
        <v>30</v>
      </c>
      <c r="AN155" s="60">
        <v>1159.96</v>
      </c>
      <c r="AO155" s="60">
        <f t="shared" si="50"/>
        <v>34798.8</v>
      </c>
      <c r="AP155" s="60">
        <f t="shared" si="51"/>
        <v>38974.65600000001</v>
      </c>
      <c r="AQ155" s="60"/>
      <c r="AR155" s="60"/>
      <c r="AS155" s="60">
        <f t="shared" si="52"/>
        <v>0</v>
      </c>
      <c r="AT155" s="60">
        <f t="shared" si="53"/>
        <v>0</v>
      </c>
      <c r="AU155" s="60"/>
      <c r="AV155" s="60"/>
      <c r="AW155" s="60">
        <f t="shared" si="54"/>
        <v>0</v>
      </c>
      <c r="AX155" s="60">
        <f t="shared" si="55"/>
        <v>0</v>
      </c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>
        <f t="shared" si="56"/>
        <v>120</v>
      </c>
      <c r="EN155" s="60">
        <f t="shared" si="57"/>
        <v>139195.2</v>
      </c>
      <c r="EO155" s="60">
        <f t="shared" si="58"/>
        <v>155898.62400000004</v>
      </c>
      <c r="EP155" s="61" t="s">
        <v>1534</v>
      </c>
      <c r="EQ155" s="58"/>
      <c r="ER155" s="61"/>
      <c r="ES155" s="58" t="s">
        <v>1344</v>
      </c>
      <c r="ET155" s="58" t="s">
        <v>1590</v>
      </c>
      <c r="EU155" s="58" t="s">
        <v>1589</v>
      </c>
      <c r="EV155" s="58"/>
      <c r="EW155" s="58"/>
      <c r="EX155" s="58"/>
      <c r="EY155" s="58"/>
      <c r="EZ155" s="58"/>
      <c r="FA155" s="58"/>
    </row>
    <row r="156" spans="1:157" ht="19.5" customHeight="1">
      <c r="A156" s="58"/>
      <c r="B156" s="58" t="s">
        <v>1776</v>
      </c>
      <c r="C156" s="58"/>
      <c r="D156" s="59" t="s">
        <v>1909</v>
      </c>
      <c r="E156" s="58" t="s">
        <v>1535</v>
      </c>
      <c r="F156" s="58" t="s">
        <v>1536</v>
      </c>
      <c r="G156" s="58" t="s">
        <v>1537</v>
      </c>
      <c r="H156" s="58" t="s">
        <v>857</v>
      </c>
      <c r="I156" s="58"/>
      <c r="J156" s="58" t="s">
        <v>864</v>
      </c>
      <c r="K156" s="58">
        <v>58</v>
      </c>
      <c r="L156" s="58">
        <v>710000000</v>
      </c>
      <c r="M156" s="58" t="s">
        <v>1533</v>
      </c>
      <c r="N156" s="58" t="s">
        <v>1777</v>
      </c>
      <c r="O156" s="58" t="s">
        <v>359</v>
      </c>
      <c r="P156" s="58">
        <v>351010000</v>
      </c>
      <c r="Q156" s="58" t="s">
        <v>1544</v>
      </c>
      <c r="R156" s="58" t="s">
        <v>686</v>
      </c>
      <c r="S156" s="58" t="s">
        <v>1560</v>
      </c>
      <c r="T156" s="58"/>
      <c r="U156" s="58"/>
      <c r="V156" s="58">
        <v>0</v>
      </c>
      <c r="W156" s="58">
        <v>0</v>
      </c>
      <c r="X156" s="58">
        <v>100</v>
      </c>
      <c r="Y156" s="58" t="s">
        <v>970</v>
      </c>
      <c r="Z156" s="58" t="s">
        <v>888</v>
      </c>
      <c r="AA156" s="60">
        <v>20</v>
      </c>
      <c r="AB156" s="60">
        <v>1159.96</v>
      </c>
      <c r="AC156" s="60">
        <f t="shared" si="44"/>
        <v>23199.2</v>
      </c>
      <c r="AD156" s="60">
        <f t="shared" si="45"/>
        <v>25983.104000000003</v>
      </c>
      <c r="AE156" s="60">
        <v>20</v>
      </c>
      <c r="AF156" s="60">
        <v>1159.96</v>
      </c>
      <c r="AG156" s="60">
        <f t="shared" si="46"/>
        <v>23199.2</v>
      </c>
      <c r="AH156" s="60">
        <f t="shared" si="47"/>
        <v>25983.104000000003</v>
      </c>
      <c r="AI156" s="60">
        <v>20</v>
      </c>
      <c r="AJ156" s="60">
        <v>1159.96</v>
      </c>
      <c r="AK156" s="60">
        <f t="shared" si="48"/>
        <v>23199.2</v>
      </c>
      <c r="AL156" s="60">
        <f t="shared" si="49"/>
        <v>25983.104000000003</v>
      </c>
      <c r="AM156" s="60">
        <v>20</v>
      </c>
      <c r="AN156" s="60">
        <v>1159.96</v>
      </c>
      <c r="AO156" s="60">
        <f t="shared" si="50"/>
        <v>23199.2</v>
      </c>
      <c r="AP156" s="60">
        <f t="shared" si="51"/>
        <v>25983.104000000003</v>
      </c>
      <c r="AQ156" s="60"/>
      <c r="AR156" s="60"/>
      <c r="AS156" s="60">
        <f t="shared" si="52"/>
        <v>0</v>
      </c>
      <c r="AT156" s="60">
        <f t="shared" si="53"/>
        <v>0</v>
      </c>
      <c r="AU156" s="60"/>
      <c r="AV156" s="60"/>
      <c r="AW156" s="60">
        <f t="shared" si="54"/>
        <v>0</v>
      </c>
      <c r="AX156" s="60">
        <f t="shared" si="55"/>
        <v>0</v>
      </c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>
        <f t="shared" si="56"/>
        <v>80</v>
      </c>
      <c r="EN156" s="60">
        <f t="shared" si="57"/>
        <v>92796.8</v>
      </c>
      <c r="EO156" s="60">
        <f t="shared" si="58"/>
        <v>103932.41600000001</v>
      </c>
      <c r="EP156" s="61" t="s">
        <v>1534</v>
      </c>
      <c r="EQ156" s="58"/>
      <c r="ER156" s="61"/>
      <c r="ES156" s="58" t="s">
        <v>1344</v>
      </c>
      <c r="ET156" s="58" t="s">
        <v>1590</v>
      </c>
      <c r="EU156" s="58" t="s">
        <v>1589</v>
      </c>
      <c r="EV156" s="58"/>
      <c r="EW156" s="58"/>
      <c r="EX156" s="58"/>
      <c r="EY156" s="58"/>
      <c r="EZ156" s="58"/>
      <c r="FA156" s="58"/>
    </row>
    <row r="157" spans="1:157" ht="19.5" customHeight="1">
      <c r="A157" s="58"/>
      <c r="B157" s="58" t="s">
        <v>1776</v>
      </c>
      <c r="C157" s="58"/>
      <c r="D157" s="59" t="s">
        <v>1910</v>
      </c>
      <c r="E157" s="58" t="s">
        <v>1535</v>
      </c>
      <c r="F157" s="58" t="s">
        <v>1536</v>
      </c>
      <c r="G157" s="58" t="s">
        <v>1537</v>
      </c>
      <c r="H157" s="58" t="s">
        <v>857</v>
      </c>
      <c r="I157" s="58"/>
      <c r="J157" s="58" t="s">
        <v>864</v>
      </c>
      <c r="K157" s="58">
        <v>58</v>
      </c>
      <c r="L157" s="58">
        <v>710000000</v>
      </c>
      <c r="M157" s="58" t="s">
        <v>1533</v>
      </c>
      <c r="N157" s="58" t="s">
        <v>1777</v>
      </c>
      <c r="O157" s="58" t="s">
        <v>359</v>
      </c>
      <c r="P157" s="58">
        <v>111010000</v>
      </c>
      <c r="Q157" s="58" t="s">
        <v>1543</v>
      </c>
      <c r="R157" s="58" t="s">
        <v>686</v>
      </c>
      <c r="S157" s="58" t="s">
        <v>1560</v>
      </c>
      <c r="T157" s="58"/>
      <c r="U157" s="58"/>
      <c r="V157" s="58">
        <v>0</v>
      </c>
      <c r="W157" s="58">
        <v>0</v>
      </c>
      <c r="X157" s="58">
        <v>100</v>
      </c>
      <c r="Y157" s="58" t="s">
        <v>970</v>
      </c>
      <c r="Z157" s="58" t="s">
        <v>888</v>
      </c>
      <c r="AA157" s="60">
        <v>400</v>
      </c>
      <c r="AB157" s="60">
        <v>1159.96</v>
      </c>
      <c r="AC157" s="60">
        <f t="shared" si="44"/>
        <v>463984</v>
      </c>
      <c r="AD157" s="60">
        <f t="shared" si="45"/>
        <v>519662.0800000001</v>
      </c>
      <c r="AE157" s="60">
        <v>400</v>
      </c>
      <c r="AF157" s="60">
        <v>1159.96</v>
      </c>
      <c r="AG157" s="60">
        <f t="shared" si="46"/>
        <v>463984</v>
      </c>
      <c r="AH157" s="60">
        <f t="shared" si="47"/>
        <v>519662.0800000001</v>
      </c>
      <c r="AI157" s="60">
        <v>400</v>
      </c>
      <c r="AJ157" s="60">
        <v>1159.96</v>
      </c>
      <c r="AK157" s="60">
        <f t="shared" si="48"/>
        <v>463984</v>
      </c>
      <c r="AL157" s="60">
        <f t="shared" si="49"/>
        <v>519662.0800000001</v>
      </c>
      <c r="AM157" s="60">
        <v>400</v>
      </c>
      <c r="AN157" s="60">
        <v>1159.96</v>
      </c>
      <c r="AO157" s="60">
        <f t="shared" si="50"/>
        <v>463984</v>
      </c>
      <c r="AP157" s="60">
        <f t="shared" si="51"/>
        <v>519662.0800000001</v>
      </c>
      <c r="AQ157" s="60"/>
      <c r="AR157" s="60"/>
      <c r="AS157" s="60">
        <f t="shared" si="52"/>
        <v>0</v>
      </c>
      <c r="AT157" s="60">
        <f t="shared" si="53"/>
        <v>0</v>
      </c>
      <c r="AU157" s="60"/>
      <c r="AV157" s="60"/>
      <c r="AW157" s="60">
        <f t="shared" si="54"/>
        <v>0</v>
      </c>
      <c r="AX157" s="60">
        <f t="shared" si="55"/>
        <v>0</v>
      </c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>
        <f t="shared" si="56"/>
        <v>1600</v>
      </c>
      <c r="EN157" s="60">
        <f t="shared" si="57"/>
        <v>1855936</v>
      </c>
      <c r="EO157" s="60">
        <f t="shared" si="58"/>
        <v>2078648.3200000003</v>
      </c>
      <c r="EP157" s="61" t="s">
        <v>1534</v>
      </c>
      <c r="EQ157" s="58"/>
      <c r="ER157" s="61"/>
      <c r="ES157" s="58" t="s">
        <v>1344</v>
      </c>
      <c r="ET157" s="58" t="s">
        <v>1590</v>
      </c>
      <c r="EU157" s="58" t="s">
        <v>1589</v>
      </c>
      <c r="EV157" s="58"/>
      <c r="EW157" s="58"/>
      <c r="EX157" s="58"/>
      <c r="EY157" s="58"/>
      <c r="EZ157" s="58"/>
      <c r="FA157" s="58"/>
    </row>
    <row r="158" spans="1:157" ht="19.5" customHeight="1">
      <c r="A158" s="58"/>
      <c r="B158" s="58" t="s">
        <v>1776</v>
      </c>
      <c r="C158" s="58"/>
      <c r="D158" s="59" t="s">
        <v>1911</v>
      </c>
      <c r="E158" s="58" t="s">
        <v>1535</v>
      </c>
      <c r="F158" s="58" t="s">
        <v>1536</v>
      </c>
      <c r="G158" s="58" t="s">
        <v>1537</v>
      </c>
      <c r="H158" s="58" t="s">
        <v>857</v>
      </c>
      <c r="I158" s="58"/>
      <c r="J158" s="58" t="s">
        <v>864</v>
      </c>
      <c r="K158" s="58">
        <v>58</v>
      </c>
      <c r="L158" s="58">
        <v>710000000</v>
      </c>
      <c r="M158" s="58" t="s">
        <v>1533</v>
      </c>
      <c r="N158" s="58" t="s">
        <v>1777</v>
      </c>
      <c r="O158" s="58" t="s">
        <v>359</v>
      </c>
      <c r="P158" s="58" t="s">
        <v>1584</v>
      </c>
      <c r="Q158" s="58" t="s">
        <v>1542</v>
      </c>
      <c r="R158" s="58" t="s">
        <v>686</v>
      </c>
      <c r="S158" s="58" t="s">
        <v>1560</v>
      </c>
      <c r="T158" s="58"/>
      <c r="U158" s="58"/>
      <c r="V158" s="58">
        <v>0</v>
      </c>
      <c r="W158" s="58">
        <v>0</v>
      </c>
      <c r="X158" s="58">
        <v>100</v>
      </c>
      <c r="Y158" s="58" t="s">
        <v>970</v>
      </c>
      <c r="Z158" s="58" t="s">
        <v>888</v>
      </c>
      <c r="AA158" s="60">
        <v>20</v>
      </c>
      <c r="AB158" s="60">
        <v>1159.96</v>
      </c>
      <c r="AC158" s="60">
        <f t="shared" si="44"/>
        <v>23199.2</v>
      </c>
      <c r="AD158" s="60">
        <f t="shared" si="45"/>
        <v>25983.104000000003</v>
      </c>
      <c r="AE158" s="60">
        <v>20</v>
      </c>
      <c r="AF158" s="60">
        <v>1159.96</v>
      </c>
      <c r="AG158" s="60">
        <f t="shared" si="46"/>
        <v>23199.2</v>
      </c>
      <c r="AH158" s="60">
        <f t="shared" si="47"/>
        <v>25983.104000000003</v>
      </c>
      <c r="AI158" s="60">
        <v>20</v>
      </c>
      <c r="AJ158" s="60">
        <v>1159.96</v>
      </c>
      <c r="AK158" s="60">
        <f t="shared" si="48"/>
        <v>23199.2</v>
      </c>
      <c r="AL158" s="60">
        <f t="shared" si="49"/>
        <v>25983.104000000003</v>
      </c>
      <c r="AM158" s="60">
        <v>20</v>
      </c>
      <c r="AN158" s="60">
        <v>1159.96</v>
      </c>
      <c r="AO158" s="60">
        <f t="shared" si="50"/>
        <v>23199.2</v>
      </c>
      <c r="AP158" s="60">
        <f t="shared" si="51"/>
        <v>25983.104000000003</v>
      </c>
      <c r="AQ158" s="60"/>
      <c r="AR158" s="60"/>
      <c r="AS158" s="60">
        <f t="shared" si="52"/>
        <v>0</v>
      </c>
      <c r="AT158" s="60">
        <f t="shared" si="53"/>
        <v>0</v>
      </c>
      <c r="AU158" s="60"/>
      <c r="AV158" s="60"/>
      <c r="AW158" s="60">
        <f t="shared" si="54"/>
        <v>0</v>
      </c>
      <c r="AX158" s="60">
        <f t="shared" si="55"/>
        <v>0</v>
      </c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>
        <f t="shared" si="56"/>
        <v>80</v>
      </c>
      <c r="EN158" s="60">
        <f t="shared" si="57"/>
        <v>92796.8</v>
      </c>
      <c r="EO158" s="60">
        <f t="shared" si="58"/>
        <v>103932.41600000001</v>
      </c>
      <c r="EP158" s="61" t="s">
        <v>1534</v>
      </c>
      <c r="EQ158" s="58"/>
      <c r="ER158" s="61"/>
      <c r="ES158" s="58" t="s">
        <v>1344</v>
      </c>
      <c r="ET158" s="58" t="s">
        <v>1590</v>
      </c>
      <c r="EU158" s="58" t="s">
        <v>1589</v>
      </c>
      <c r="EV158" s="58"/>
      <c r="EW158" s="58"/>
      <c r="EX158" s="58"/>
      <c r="EY158" s="58"/>
      <c r="EZ158" s="58"/>
      <c r="FA158" s="58"/>
    </row>
    <row r="159" spans="1:157" ht="19.5" customHeight="1">
      <c r="A159" s="58"/>
      <c r="B159" s="58" t="s">
        <v>1776</v>
      </c>
      <c r="C159" s="58"/>
      <c r="D159" s="59" t="s">
        <v>1912</v>
      </c>
      <c r="E159" s="58" t="s">
        <v>1535</v>
      </c>
      <c r="F159" s="58" t="s">
        <v>1536</v>
      </c>
      <c r="G159" s="58" t="s">
        <v>1537</v>
      </c>
      <c r="H159" s="58" t="s">
        <v>857</v>
      </c>
      <c r="I159" s="58"/>
      <c r="J159" s="58" t="s">
        <v>864</v>
      </c>
      <c r="K159" s="58">
        <v>58</v>
      </c>
      <c r="L159" s="58">
        <v>710000000</v>
      </c>
      <c r="M159" s="58" t="s">
        <v>1533</v>
      </c>
      <c r="N159" s="58" t="s">
        <v>1777</v>
      </c>
      <c r="O159" s="58" t="s">
        <v>359</v>
      </c>
      <c r="P159" s="58">
        <v>475030100</v>
      </c>
      <c r="Q159" s="58" t="s">
        <v>1541</v>
      </c>
      <c r="R159" s="58" t="s">
        <v>686</v>
      </c>
      <c r="S159" s="58" t="s">
        <v>1560</v>
      </c>
      <c r="T159" s="58"/>
      <c r="U159" s="58"/>
      <c r="V159" s="58">
        <v>0</v>
      </c>
      <c r="W159" s="58">
        <v>0</v>
      </c>
      <c r="X159" s="58">
        <v>100</v>
      </c>
      <c r="Y159" s="58" t="s">
        <v>970</v>
      </c>
      <c r="Z159" s="58" t="s">
        <v>888</v>
      </c>
      <c r="AA159" s="60">
        <v>60</v>
      </c>
      <c r="AB159" s="60">
        <v>1159.96</v>
      </c>
      <c r="AC159" s="60">
        <f t="shared" si="44"/>
        <v>69597.6</v>
      </c>
      <c r="AD159" s="60">
        <f t="shared" si="45"/>
        <v>77949.31200000002</v>
      </c>
      <c r="AE159" s="60">
        <v>60</v>
      </c>
      <c r="AF159" s="60">
        <v>1159.96</v>
      </c>
      <c r="AG159" s="60">
        <f t="shared" si="46"/>
        <v>69597.6</v>
      </c>
      <c r="AH159" s="60">
        <f t="shared" si="47"/>
        <v>77949.31200000002</v>
      </c>
      <c r="AI159" s="60">
        <v>60</v>
      </c>
      <c r="AJ159" s="60">
        <v>1159.96</v>
      </c>
      <c r="AK159" s="60">
        <f t="shared" si="48"/>
        <v>69597.6</v>
      </c>
      <c r="AL159" s="60">
        <f t="shared" si="49"/>
        <v>77949.31200000002</v>
      </c>
      <c r="AM159" s="60">
        <v>60</v>
      </c>
      <c r="AN159" s="60">
        <v>1159.96</v>
      </c>
      <c r="AO159" s="60">
        <f t="shared" si="50"/>
        <v>69597.6</v>
      </c>
      <c r="AP159" s="60">
        <f t="shared" si="51"/>
        <v>77949.31200000002</v>
      </c>
      <c r="AQ159" s="60"/>
      <c r="AR159" s="60"/>
      <c r="AS159" s="60">
        <f t="shared" si="52"/>
        <v>0</v>
      </c>
      <c r="AT159" s="60">
        <f t="shared" si="53"/>
        <v>0</v>
      </c>
      <c r="AU159" s="60"/>
      <c r="AV159" s="60"/>
      <c r="AW159" s="60">
        <f t="shared" si="54"/>
        <v>0</v>
      </c>
      <c r="AX159" s="60">
        <f t="shared" si="55"/>
        <v>0</v>
      </c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>
        <f t="shared" si="56"/>
        <v>240</v>
      </c>
      <c r="EN159" s="60">
        <f t="shared" si="57"/>
        <v>278390.4</v>
      </c>
      <c r="EO159" s="60">
        <f t="shared" si="58"/>
        <v>311797.2480000001</v>
      </c>
      <c r="EP159" s="61" t="s">
        <v>1534</v>
      </c>
      <c r="EQ159" s="58"/>
      <c r="ER159" s="61"/>
      <c r="ES159" s="58" t="s">
        <v>1344</v>
      </c>
      <c r="ET159" s="58" t="s">
        <v>1590</v>
      </c>
      <c r="EU159" s="58" t="s">
        <v>1589</v>
      </c>
      <c r="EV159" s="58"/>
      <c r="EW159" s="58"/>
      <c r="EX159" s="58"/>
      <c r="EY159" s="58"/>
      <c r="EZ159" s="58"/>
      <c r="FA159" s="58"/>
    </row>
    <row r="160" spans="1:157" ht="19.5" customHeight="1">
      <c r="A160" s="58"/>
      <c r="B160" s="58" t="s">
        <v>1776</v>
      </c>
      <c r="C160" s="58"/>
      <c r="D160" s="59" t="s">
        <v>1913</v>
      </c>
      <c r="E160" s="58" t="s">
        <v>1535</v>
      </c>
      <c r="F160" s="58" t="s">
        <v>1536</v>
      </c>
      <c r="G160" s="58" t="s">
        <v>1537</v>
      </c>
      <c r="H160" s="58" t="s">
        <v>857</v>
      </c>
      <c r="I160" s="58"/>
      <c r="J160" s="58" t="s">
        <v>864</v>
      </c>
      <c r="K160" s="58">
        <v>58</v>
      </c>
      <c r="L160" s="58">
        <v>710000000</v>
      </c>
      <c r="M160" s="58" t="s">
        <v>1533</v>
      </c>
      <c r="N160" s="58" t="s">
        <v>1777</v>
      </c>
      <c r="O160" s="58" t="s">
        <v>359</v>
      </c>
      <c r="P160" s="58">
        <v>154820100</v>
      </c>
      <c r="Q160" s="58" t="s">
        <v>1540</v>
      </c>
      <c r="R160" s="58" t="s">
        <v>686</v>
      </c>
      <c r="S160" s="58" t="s">
        <v>1560</v>
      </c>
      <c r="T160" s="58"/>
      <c r="U160" s="58"/>
      <c r="V160" s="58">
        <v>0</v>
      </c>
      <c r="W160" s="58">
        <v>0</v>
      </c>
      <c r="X160" s="58">
        <v>100</v>
      </c>
      <c r="Y160" s="58" t="s">
        <v>970</v>
      </c>
      <c r="Z160" s="58" t="s">
        <v>888</v>
      </c>
      <c r="AA160" s="60">
        <v>50</v>
      </c>
      <c r="AB160" s="60">
        <v>1159.96</v>
      </c>
      <c r="AC160" s="60">
        <f t="shared" si="44"/>
        <v>57998</v>
      </c>
      <c r="AD160" s="60">
        <f t="shared" si="45"/>
        <v>64957.76000000001</v>
      </c>
      <c r="AE160" s="60">
        <v>50</v>
      </c>
      <c r="AF160" s="60">
        <v>1159.96</v>
      </c>
      <c r="AG160" s="60">
        <f t="shared" si="46"/>
        <v>57998</v>
      </c>
      <c r="AH160" s="60">
        <f t="shared" si="47"/>
        <v>64957.76000000001</v>
      </c>
      <c r="AI160" s="60">
        <v>50</v>
      </c>
      <c r="AJ160" s="60">
        <v>1159.96</v>
      </c>
      <c r="AK160" s="60">
        <f t="shared" si="48"/>
        <v>57998</v>
      </c>
      <c r="AL160" s="60">
        <f t="shared" si="49"/>
        <v>64957.76000000001</v>
      </c>
      <c r="AM160" s="60">
        <v>50</v>
      </c>
      <c r="AN160" s="60">
        <v>1159.96</v>
      </c>
      <c r="AO160" s="60">
        <f t="shared" si="50"/>
        <v>57998</v>
      </c>
      <c r="AP160" s="60">
        <f t="shared" si="51"/>
        <v>64957.76000000001</v>
      </c>
      <c r="AQ160" s="60"/>
      <c r="AR160" s="60"/>
      <c r="AS160" s="60">
        <f t="shared" si="52"/>
        <v>0</v>
      </c>
      <c r="AT160" s="60">
        <f t="shared" si="53"/>
        <v>0</v>
      </c>
      <c r="AU160" s="60"/>
      <c r="AV160" s="60"/>
      <c r="AW160" s="60">
        <f t="shared" si="54"/>
        <v>0</v>
      </c>
      <c r="AX160" s="60">
        <f t="shared" si="55"/>
        <v>0</v>
      </c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>
        <f t="shared" si="56"/>
        <v>200</v>
      </c>
      <c r="EN160" s="60">
        <f t="shared" si="57"/>
        <v>231992</v>
      </c>
      <c r="EO160" s="60">
        <f t="shared" si="58"/>
        <v>259831.04000000004</v>
      </c>
      <c r="EP160" s="61" t="s">
        <v>1534</v>
      </c>
      <c r="EQ160" s="58"/>
      <c r="ER160" s="61"/>
      <c r="ES160" s="58" t="s">
        <v>1344</v>
      </c>
      <c r="ET160" s="58" t="s">
        <v>1590</v>
      </c>
      <c r="EU160" s="58" t="s">
        <v>1589</v>
      </c>
      <c r="EV160" s="58"/>
      <c r="EW160" s="58"/>
      <c r="EX160" s="58"/>
      <c r="EY160" s="58"/>
      <c r="EZ160" s="58"/>
      <c r="FA160" s="58"/>
    </row>
    <row r="161" spans="1:157" ht="19.5" customHeight="1">
      <c r="A161" s="58"/>
      <c r="B161" s="58" t="s">
        <v>1776</v>
      </c>
      <c r="C161" s="58"/>
      <c r="D161" s="59" t="s">
        <v>1914</v>
      </c>
      <c r="E161" s="58" t="s">
        <v>1535</v>
      </c>
      <c r="F161" s="58" t="s">
        <v>1536</v>
      </c>
      <c r="G161" s="58" t="s">
        <v>1537</v>
      </c>
      <c r="H161" s="58" t="s">
        <v>857</v>
      </c>
      <c r="I161" s="58"/>
      <c r="J161" s="58" t="s">
        <v>864</v>
      </c>
      <c r="K161" s="58">
        <v>58</v>
      </c>
      <c r="L161" s="58">
        <v>710000000</v>
      </c>
      <c r="M161" s="58" t="s">
        <v>1533</v>
      </c>
      <c r="N161" s="58" t="s">
        <v>1777</v>
      </c>
      <c r="O161" s="58" t="s">
        <v>359</v>
      </c>
      <c r="P161" s="58" t="s">
        <v>1585</v>
      </c>
      <c r="Q161" s="58" t="s">
        <v>1539</v>
      </c>
      <c r="R161" s="58" t="s">
        <v>686</v>
      </c>
      <c r="S161" s="58" t="s">
        <v>1560</v>
      </c>
      <c r="T161" s="58"/>
      <c r="U161" s="58"/>
      <c r="V161" s="58">
        <v>0</v>
      </c>
      <c r="W161" s="58">
        <v>0</v>
      </c>
      <c r="X161" s="58">
        <v>100</v>
      </c>
      <c r="Y161" s="58" t="s">
        <v>970</v>
      </c>
      <c r="Z161" s="58" t="s">
        <v>888</v>
      </c>
      <c r="AA161" s="60">
        <v>20</v>
      </c>
      <c r="AB161" s="60">
        <v>1159.96</v>
      </c>
      <c r="AC161" s="60">
        <f t="shared" si="44"/>
        <v>23199.2</v>
      </c>
      <c r="AD161" s="60">
        <f t="shared" si="45"/>
        <v>25983.104000000003</v>
      </c>
      <c r="AE161" s="60">
        <v>20</v>
      </c>
      <c r="AF161" s="60">
        <v>1159.96</v>
      </c>
      <c r="AG161" s="60">
        <f t="shared" si="46"/>
        <v>23199.2</v>
      </c>
      <c r="AH161" s="60">
        <f t="shared" si="47"/>
        <v>25983.104000000003</v>
      </c>
      <c r="AI161" s="60">
        <v>20</v>
      </c>
      <c r="AJ161" s="60">
        <v>1159.96</v>
      </c>
      <c r="AK161" s="60">
        <f t="shared" si="48"/>
        <v>23199.2</v>
      </c>
      <c r="AL161" s="60">
        <f t="shared" si="49"/>
        <v>25983.104000000003</v>
      </c>
      <c r="AM161" s="60">
        <v>20</v>
      </c>
      <c r="AN161" s="60">
        <v>1159.96</v>
      </c>
      <c r="AO161" s="60">
        <f t="shared" si="50"/>
        <v>23199.2</v>
      </c>
      <c r="AP161" s="60">
        <f t="shared" si="51"/>
        <v>25983.104000000003</v>
      </c>
      <c r="AQ161" s="60"/>
      <c r="AR161" s="60"/>
      <c r="AS161" s="60">
        <f t="shared" si="52"/>
        <v>0</v>
      </c>
      <c r="AT161" s="60">
        <f t="shared" si="53"/>
        <v>0</v>
      </c>
      <c r="AU161" s="60"/>
      <c r="AV161" s="60"/>
      <c r="AW161" s="60">
        <f t="shared" si="54"/>
        <v>0</v>
      </c>
      <c r="AX161" s="60">
        <f t="shared" si="55"/>
        <v>0</v>
      </c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>
        <f t="shared" si="56"/>
        <v>80</v>
      </c>
      <c r="EN161" s="60">
        <f t="shared" si="57"/>
        <v>92796.8</v>
      </c>
      <c r="EO161" s="60">
        <f t="shared" si="58"/>
        <v>103932.41600000001</v>
      </c>
      <c r="EP161" s="61" t="s">
        <v>1534</v>
      </c>
      <c r="EQ161" s="58"/>
      <c r="ER161" s="61"/>
      <c r="ES161" s="58" t="s">
        <v>1344</v>
      </c>
      <c r="ET161" s="58" t="s">
        <v>1590</v>
      </c>
      <c r="EU161" s="58" t="s">
        <v>1589</v>
      </c>
      <c r="EV161" s="58"/>
      <c r="EW161" s="58"/>
      <c r="EX161" s="58"/>
      <c r="EY161" s="58"/>
      <c r="EZ161" s="58"/>
      <c r="FA161" s="58"/>
    </row>
    <row r="162" spans="1:157" ht="19.5" customHeight="1">
      <c r="A162" s="58"/>
      <c r="B162" s="58" t="s">
        <v>1776</v>
      </c>
      <c r="C162" s="58"/>
      <c r="D162" s="59" t="s">
        <v>1915</v>
      </c>
      <c r="E162" s="58" t="s">
        <v>1535</v>
      </c>
      <c r="F162" s="58" t="s">
        <v>1536</v>
      </c>
      <c r="G162" s="58" t="s">
        <v>1537</v>
      </c>
      <c r="H162" s="58" t="s">
        <v>857</v>
      </c>
      <c r="I162" s="58"/>
      <c r="J162" s="58" t="s">
        <v>864</v>
      </c>
      <c r="K162" s="58">
        <v>58</v>
      </c>
      <c r="L162" s="58">
        <v>710000000</v>
      </c>
      <c r="M162" s="58" t="s">
        <v>1533</v>
      </c>
      <c r="N162" s="58" t="s">
        <v>1777</v>
      </c>
      <c r="O162" s="58" t="s">
        <v>359</v>
      </c>
      <c r="P162" s="58">
        <v>231010000</v>
      </c>
      <c r="Q162" s="58" t="s">
        <v>1538</v>
      </c>
      <c r="R162" s="58" t="s">
        <v>686</v>
      </c>
      <c r="S162" s="58" t="s">
        <v>1560</v>
      </c>
      <c r="T162" s="58"/>
      <c r="U162" s="58"/>
      <c r="V162" s="58">
        <v>0</v>
      </c>
      <c r="W162" s="58">
        <v>0</v>
      </c>
      <c r="X162" s="58">
        <v>100</v>
      </c>
      <c r="Y162" s="58" t="s">
        <v>970</v>
      </c>
      <c r="Z162" s="58" t="s">
        <v>888</v>
      </c>
      <c r="AA162" s="60">
        <v>30</v>
      </c>
      <c r="AB162" s="60">
        <v>1159.96</v>
      </c>
      <c r="AC162" s="60">
        <f t="shared" si="44"/>
        <v>34798.8</v>
      </c>
      <c r="AD162" s="60">
        <f t="shared" si="45"/>
        <v>38974.65600000001</v>
      </c>
      <c r="AE162" s="60">
        <v>30</v>
      </c>
      <c r="AF162" s="60">
        <v>1159.96</v>
      </c>
      <c r="AG162" s="60">
        <f t="shared" si="46"/>
        <v>34798.8</v>
      </c>
      <c r="AH162" s="60">
        <f t="shared" si="47"/>
        <v>38974.65600000001</v>
      </c>
      <c r="AI162" s="60">
        <v>30</v>
      </c>
      <c r="AJ162" s="60">
        <v>1159.96</v>
      </c>
      <c r="AK162" s="60">
        <f t="shared" si="48"/>
        <v>34798.8</v>
      </c>
      <c r="AL162" s="60">
        <f t="shared" si="49"/>
        <v>38974.65600000001</v>
      </c>
      <c r="AM162" s="60">
        <v>30</v>
      </c>
      <c r="AN162" s="60">
        <v>1159.96</v>
      </c>
      <c r="AO162" s="60">
        <f t="shared" si="50"/>
        <v>34798.8</v>
      </c>
      <c r="AP162" s="60">
        <f t="shared" si="51"/>
        <v>38974.65600000001</v>
      </c>
      <c r="AQ162" s="60"/>
      <c r="AR162" s="60"/>
      <c r="AS162" s="60">
        <f t="shared" si="52"/>
        <v>0</v>
      </c>
      <c r="AT162" s="60">
        <f t="shared" si="53"/>
        <v>0</v>
      </c>
      <c r="AU162" s="60"/>
      <c r="AV162" s="60"/>
      <c r="AW162" s="60">
        <f t="shared" si="54"/>
        <v>0</v>
      </c>
      <c r="AX162" s="60">
        <f t="shared" si="55"/>
        <v>0</v>
      </c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>
        <f t="shared" si="56"/>
        <v>120</v>
      </c>
      <c r="EN162" s="60">
        <f t="shared" si="57"/>
        <v>139195.2</v>
      </c>
      <c r="EO162" s="60">
        <f t="shared" si="58"/>
        <v>155898.62400000004</v>
      </c>
      <c r="EP162" s="61" t="s">
        <v>1534</v>
      </c>
      <c r="EQ162" s="58"/>
      <c r="ER162" s="61"/>
      <c r="ES162" s="58" t="s">
        <v>1344</v>
      </c>
      <c r="ET162" s="58" t="s">
        <v>1590</v>
      </c>
      <c r="EU162" s="58" t="s">
        <v>1589</v>
      </c>
      <c r="EV162" s="58"/>
      <c r="EW162" s="58"/>
      <c r="EX162" s="58"/>
      <c r="EY162" s="58"/>
      <c r="EZ162" s="58"/>
      <c r="FA162" s="58"/>
    </row>
    <row r="163" spans="1:157" ht="19.5" customHeight="1">
      <c r="A163" s="63"/>
      <c r="B163" s="63" t="s">
        <v>1593</v>
      </c>
      <c r="C163" s="63"/>
      <c r="D163" s="64" t="s">
        <v>1627</v>
      </c>
      <c r="E163" s="63" t="s">
        <v>1628</v>
      </c>
      <c r="F163" s="63" t="s">
        <v>1629</v>
      </c>
      <c r="G163" s="63" t="s">
        <v>1630</v>
      </c>
      <c r="H163" s="63" t="s">
        <v>860</v>
      </c>
      <c r="I163" s="63" t="s">
        <v>810</v>
      </c>
      <c r="J163" s="63"/>
      <c r="K163" s="63">
        <v>18</v>
      </c>
      <c r="L163" s="63">
        <v>710000000</v>
      </c>
      <c r="M163" s="63" t="s">
        <v>1533</v>
      </c>
      <c r="N163" s="63" t="s">
        <v>1631</v>
      </c>
      <c r="O163" s="63" t="s">
        <v>359</v>
      </c>
      <c r="P163" s="63">
        <v>710000000</v>
      </c>
      <c r="Q163" s="63" t="s">
        <v>1632</v>
      </c>
      <c r="R163" s="63" t="s">
        <v>686</v>
      </c>
      <c r="S163" s="63"/>
      <c r="T163" s="63" t="s">
        <v>1633</v>
      </c>
      <c r="U163" s="63" t="s">
        <v>1634</v>
      </c>
      <c r="V163" s="63">
        <v>75</v>
      </c>
      <c r="W163" s="63">
        <v>0</v>
      </c>
      <c r="X163" s="63">
        <v>25</v>
      </c>
      <c r="Y163" s="63"/>
      <c r="Z163" s="63" t="s">
        <v>888</v>
      </c>
      <c r="AA163" s="65">
        <v>0</v>
      </c>
      <c r="AB163" s="65">
        <v>0</v>
      </c>
      <c r="AC163" s="65">
        <f>AA163*AB163</f>
        <v>0</v>
      </c>
      <c r="AD163" s="65">
        <f>IF(Z163="С НДС",AC163*1.12,AC163)</f>
        <v>0</v>
      </c>
      <c r="AE163" s="65">
        <v>2</v>
      </c>
      <c r="AF163" s="65">
        <v>464535000</v>
      </c>
      <c r="AG163" s="65">
        <f>AE163*AF163</f>
        <v>929070000</v>
      </c>
      <c r="AH163" s="65">
        <f>IF(Z163="С НДС",AG163*1.12,AG163)</f>
        <v>1040558400.0000001</v>
      </c>
      <c r="AI163" s="65">
        <v>21</v>
      </c>
      <c r="AJ163" s="65">
        <v>464535000</v>
      </c>
      <c r="AK163" s="65">
        <f>AI163*AJ163</f>
        <v>9755235000</v>
      </c>
      <c r="AL163" s="65">
        <f t="shared" si="49"/>
        <v>10925863200.000002</v>
      </c>
      <c r="AM163" s="65">
        <v>28</v>
      </c>
      <c r="AN163" s="65">
        <v>464535000</v>
      </c>
      <c r="AO163" s="65">
        <f>AM163*AN163</f>
        <v>13006980000</v>
      </c>
      <c r="AP163" s="65">
        <f t="shared" si="51"/>
        <v>14567817600.000002</v>
      </c>
      <c r="AQ163" s="65">
        <v>40</v>
      </c>
      <c r="AR163" s="65">
        <v>464535000</v>
      </c>
      <c r="AS163" s="65">
        <f>AQ163*AR163</f>
        <v>18581400000</v>
      </c>
      <c r="AT163" s="65">
        <f t="shared" si="53"/>
        <v>20811168000.000004</v>
      </c>
      <c r="AU163" s="65">
        <v>40</v>
      </c>
      <c r="AV163" s="65">
        <v>464535000</v>
      </c>
      <c r="AW163" s="65">
        <f>AU163*AV163</f>
        <v>18581400000</v>
      </c>
      <c r="AX163" s="65">
        <f t="shared" si="55"/>
        <v>20811168000.000004</v>
      </c>
      <c r="AY163" s="65">
        <v>55</v>
      </c>
      <c r="AZ163" s="65">
        <v>464535000</v>
      </c>
      <c r="BA163" s="65">
        <f>AY163*AZ163</f>
        <v>25549425000</v>
      </c>
      <c r="BB163" s="65">
        <f>IF(Z163="С НДС",BA163*1.12,BA163)</f>
        <v>28615356000.000004</v>
      </c>
      <c r="BC163" s="65">
        <v>43</v>
      </c>
      <c r="BD163" s="65">
        <v>464535000</v>
      </c>
      <c r="BE163" s="65">
        <f>BC163*BD163</f>
        <v>19975005000</v>
      </c>
      <c r="BF163" s="65">
        <f>IF(Z163="С НДС",BE163*1.12,BE163)</f>
        <v>22372005600.000004</v>
      </c>
      <c r="BG163" s="65">
        <v>34</v>
      </c>
      <c r="BH163" s="65">
        <v>464535000</v>
      </c>
      <c r="BI163" s="65">
        <f>BG163*BH163</f>
        <v>15794190000</v>
      </c>
      <c r="BJ163" s="65">
        <f>IF(Z163="С НДС",BI163*1.12,BI163)</f>
        <v>17689492800</v>
      </c>
      <c r="BK163" s="65">
        <v>16</v>
      </c>
      <c r="BL163" s="65">
        <v>464535000</v>
      </c>
      <c r="BM163" s="65">
        <f>BK163*BL163</f>
        <v>7432560000</v>
      </c>
      <c r="BN163" s="65">
        <f>IF(Z163="С НДС",BM163*1.12,BM163)</f>
        <v>8324467200.000001</v>
      </c>
      <c r="BO163" s="65">
        <v>10</v>
      </c>
      <c r="BP163" s="65">
        <v>464535000</v>
      </c>
      <c r="BQ163" s="65">
        <f>BO163*BP163</f>
        <v>4645350000</v>
      </c>
      <c r="BR163" s="65">
        <f>IF(Z163="С НДС",BQ163*1.12,BQ163)</f>
        <v>5202792000.000001</v>
      </c>
      <c r="BS163" s="65">
        <v>9</v>
      </c>
      <c r="BT163" s="65">
        <v>464535000</v>
      </c>
      <c r="BU163" s="65">
        <f>BS163*BT163</f>
        <v>4180815000</v>
      </c>
      <c r="BV163" s="65">
        <f>IF(Z163="С НДС",BU163*1.12,BU163)</f>
        <v>4682512800</v>
      </c>
      <c r="BW163" s="65">
        <v>2</v>
      </c>
      <c r="BX163" s="65">
        <v>464535000</v>
      </c>
      <c r="BY163" s="65">
        <f>BW163*BX163</f>
        <v>929070000</v>
      </c>
      <c r="BZ163" s="65">
        <f>IF(Z163="С НДС",BY163*1.12,BY163)</f>
        <v>1040558400.0000001</v>
      </c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>
        <f>SUM(AA163,AE163,AI163,AM163,AQ163,AU163,AY163,BC163,BG163,BK163,BO163,BS163,BW163)</f>
        <v>300</v>
      </c>
      <c r="EN163" s="65">
        <f>SUM(AW163,AS163,AO163,AG163,AC163,AK163,BA163,BE163,BI163,BM163,BQ163,BU163,BY163)</f>
        <v>139360500000</v>
      </c>
      <c r="EO163" s="65">
        <f t="shared" si="58"/>
        <v>156083760000</v>
      </c>
      <c r="EP163" s="66" t="s">
        <v>1534</v>
      </c>
      <c r="EQ163" s="63"/>
      <c r="ER163" s="66"/>
      <c r="ES163" s="58" t="s">
        <v>1283</v>
      </c>
      <c r="ET163" s="58" t="s">
        <v>1635</v>
      </c>
      <c r="EU163" s="58" t="s">
        <v>1635</v>
      </c>
      <c r="EV163" s="58" t="s">
        <v>1344</v>
      </c>
      <c r="EW163" s="58" t="s">
        <v>1636</v>
      </c>
      <c r="EX163" s="58" t="s">
        <v>1637</v>
      </c>
      <c r="EY163" s="58" t="s">
        <v>1344</v>
      </c>
      <c r="EZ163" s="58" t="s">
        <v>1638</v>
      </c>
      <c r="FA163" s="58" t="s">
        <v>1639</v>
      </c>
    </row>
    <row r="164" spans="1:157" ht="19.5" customHeight="1">
      <c r="A164" s="67"/>
      <c r="B164" s="58"/>
      <c r="C164" s="58"/>
      <c r="D164" s="50" t="s">
        <v>1710</v>
      </c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8">
        <f>SUM(EN25:EN163)</f>
        <v>139449305096.32</v>
      </c>
      <c r="EO164" s="68">
        <f>SUM(EO25:EO163)</f>
        <v>156183221707.8784</v>
      </c>
      <c r="EP164" s="58"/>
      <c r="EQ164" s="58"/>
      <c r="ER164" s="61"/>
      <c r="ES164" s="58"/>
      <c r="ET164" s="58"/>
      <c r="EU164" s="58"/>
      <c r="EV164" s="58"/>
      <c r="EW164" s="58"/>
      <c r="EX164" s="58"/>
      <c r="EY164" s="58"/>
      <c r="EZ164" s="58"/>
      <c r="FA164" s="58"/>
    </row>
    <row r="165" spans="1:157" ht="19.5" customHeight="1">
      <c r="A165" s="67"/>
      <c r="B165" s="58"/>
      <c r="C165" s="58"/>
      <c r="D165" s="50" t="s">
        <v>1712</v>
      </c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8"/>
      <c r="EO165" s="68"/>
      <c r="EP165" s="58"/>
      <c r="EQ165" s="58"/>
      <c r="ER165" s="61"/>
      <c r="ES165" s="58"/>
      <c r="ET165" s="58"/>
      <c r="EU165" s="58"/>
      <c r="EV165" s="58"/>
      <c r="EW165" s="58"/>
      <c r="EX165" s="58"/>
      <c r="EY165" s="58"/>
      <c r="EZ165" s="58"/>
      <c r="FA165" s="58"/>
    </row>
    <row r="166" spans="1:157" ht="19.5" customHeight="1">
      <c r="A166" s="63"/>
      <c r="B166" s="63" t="s">
        <v>1593</v>
      </c>
      <c r="C166" s="63"/>
      <c r="D166" s="58" t="s">
        <v>2143</v>
      </c>
      <c r="E166" s="58" t="s">
        <v>1714</v>
      </c>
      <c r="F166" s="58" t="s">
        <v>1715</v>
      </c>
      <c r="G166" s="58" t="s">
        <v>1715</v>
      </c>
      <c r="H166" s="58" t="s">
        <v>857</v>
      </c>
      <c r="I166" s="58"/>
      <c r="J166" s="58"/>
      <c r="K166" s="58">
        <v>30</v>
      </c>
      <c r="L166" s="58">
        <v>710000000</v>
      </c>
      <c r="M166" s="58" t="s">
        <v>1533</v>
      </c>
      <c r="N166" s="58" t="s">
        <v>2165</v>
      </c>
      <c r="O166" s="58" t="s">
        <v>359</v>
      </c>
      <c r="P166" s="58" t="s">
        <v>1717</v>
      </c>
      <c r="Q166" s="58" t="s">
        <v>2138</v>
      </c>
      <c r="R166" s="58"/>
      <c r="S166" s="58" t="s">
        <v>1560</v>
      </c>
      <c r="T166" s="58"/>
      <c r="U166" s="58"/>
      <c r="V166" s="58">
        <v>30</v>
      </c>
      <c r="W166" s="58">
        <v>0</v>
      </c>
      <c r="X166" s="58">
        <v>70</v>
      </c>
      <c r="Y166" s="58" t="s">
        <v>2166</v>
      </c>
      <c r="Z166" s="58" t="s">
        <v>888</v>
      </c>
      <c r="AA166" s="60"/>
      <c r="AB166" s="60"/>
      <c r="AC166" s="60"/>
      <c r="AD166" s="60"/>
      <c r="AE166" s="69">
        <v>162</v>
      </c>
      <c r="AF166" s="60">
        <v>79938.5</v>
      </c>
      <c r="AG166" s="70">
        <f aca="true" t="shared" si="59" ref="AG166:AG207">AE166*AF166</f>
        <v>12950037</v>
      </c>
      <c r="AH166" s="71">
        <f aca="true" t="shared" si="60" ref="AH166:AH207">AG166*1.12</f>
        <v>14504041.440000001</v>
      </c>
      <c r="AI166" s="69">
        <v>161</v>
      </c>
      <c r="AJ166" s="60">
        <f aca="true" t="shared" si="61" ref="AJ166:AJ207">ROUND((AF166*0.035+AF166),2)</f>
        <v>82736.35</v>
      </c>
      <c r="AK166" s="70">
        <f aca="true" t="shared" si="62" ref="AK166:AK207">AI166*AJ166</f>
        <v>13320552.350000001</v>
      </c>
      <c r="AL166" s="71">
        <f aca="true" t="shared" si="63" ref="AL166:AL207">AK166*1.12</f>
        <v>14919018.632000003</v>
      </c>
      <c r="AM166" s="69">
        <v>163</v>
      </c>
      <c r="AN166" s="60">
        <f aca="true" t="shared" si="64" ref="AN166:AN207">ROUND((AJ166*0.035+AJ166),2)</f>
        <v>85632.12</v>
      </c>
      <c r="AO166" s="70">
        <f aca="true" t="shared" si="65" ref="AO166:AO207">AM166*AN166</f>
        <v>13958035.559999999</v>
      </c>
      <c r="AP166" s="71">
        <f aca="true" t="shared" si="66" ref="AP166:AP207">AO166*1.12</f>
        <v>15632999.8272</v>
      </c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5"/>
      <c r="EF166" s="65"/>
      <c r="EG166" s="65"/>
      <c r="EH166" s="65"/>
      <c r="EI166" s="65"/>
      <c r="EJ166" s="65"/>
      <c r="EK166" s="65"/>
      <c r="EL166" s="65"/>
      <c r="EM166" s="65">
        <f>SUM(AA166,AE166,AI166,AM166,AQ166,AU166,AY166,BC166,BG166,BK166,BO166,BS166,BW166)</f>
        <v>486</v>
      </c>
      <c r="EN166" s="65">
        <v>0</v>
      </c>
      <c r="EO166" s="65">
        <v>0</v>
      </c>
      <c r="EP166" s="58" t="s">
        <v>1534</v>
      </c>
      <c r="EQ166" s="72" t="s">
        <v>2167</v>
      </c>
      <c r="ER166" s="81" t="s">
        <v>2168</v>
      </c>
      <c r="ES166" s="72"/>
      <c r="ET166" s="72"/>
      <c r="EU166" s="72"/>
      <c r="EV166" s="72"/>
      <c r="EW166" s="72"/>
      <c r="EX166" s="72"/>
      <c r="EY166" s="72"/>
      <c r="EZ166" s="72"/>
      <c r="FA166" s="72"/>
    </row>
    <row r="167" spans="1:157" ht="19.5" customHeight="1">
      <c r="A167" s="63"/>
      <c r="B167" s="63" t="s">
        <v>1776</v>
      </c>
      <c r="C167" s="63"/>
      <c r="D167" s="58" t="s">
        <v>2226</v>
      </c>
      <c r="E167" s="58" t="s">
        <v>1714</v>
      </c>
      <c r="F167" s="58" t="s">
        <v>1715</v>
      </c>
      <c r="G167" s="58" t="s">
        <v>1715</v>
      </c>
      <c r="H167" s="58" t="s">
        <v>857</v>
      </c>
      <c r="I167" s="58"/>
      <c r="J167" s="58"/>
      <c r="K167" s="58">
        <v>30</v>
      </c>
      <c r="L167" s="58">
        <v>710000000</v>
      </c>
      <c r="M167" s="58" t="s">
        <v>1533</v>
      </c>
      <c r="N167" s="72" t="s">
        <v>2227</v>
      </c>
      <c r="O167" s="58" t="s">
        <v>359</v>
      </c>
      <c r="P167" s="58" t="s">
        <v>1717</v>
      </c>
      <c r="Q167" s="58" t="s">
        <v>2138</v>
      </c>
      <c r="R167" s="58"/>
      <c r="S167" s="58" t="s">
        <v>1560</v>
      </c>
      <c r="T167" s="58"/>
      <c r="U167" s="58"/>
      <c r="V167" s="58">
        <v>30</v>
      </c>
      <c r="W167" s="58">
        <v>0</v>
      </c>
      <c r="X167" s="58">
        <v>70</v>
      </c>
      <c r="Y167" s="58" t="s">
        <v>2166</v>
      </c>
      <c r="Z167" s="58" t="s">
        <v>888</v>
      </c>
      <c r="AA167" s="60"/>
      <c r="AB167" s="60"/>
      <c r="AC167" s="60"/>
      <c r="AD167" s="60"/>
      <c r="AE167" s="69">
        <v>162</v>
      </c>
      <c r="AF167" s="60">
        <v>79938.5</v>
      </c>
      <c r="AG167" s="70">
        <f>AE167*AF167</f>
        <v>12950037</v>
      </c>
      <c r="AH167" s="71">
        <f>AG167*1.12</f>
        <v>14504041.440000001</v>
      </c>
      <c r="AI167" s="69">
        <v>161</v>
      </c>
      <c r="AJ167" s="60">
        <f>ROUND((AF167*0.035+AF167),2)</f>
        <v>82736.35</v>
      </c>
      <c r="AK167" s="70">
        <f>AI167*AJ167</f>
        <v>13320552.350000001</v>
      </c>
      <c r="AL167" s="71">
        <f>AK167*1.12</f>
        <v>14919018.632000003</v>
      </c>
      <c r="AM167" s="69">
        <v>163</v>
      </c>
      <c r="AN167" s="60">
        <f>ROUND((AJ167*0.035+AJ167),2)</f>
        <v>85632.12</v>
      </c>
      <c r="AO167" s="70">
        <f>AM167*AN167</f>
        <v>13958035.559999999</v>
      </c>
      <c r="AP167" s="71">
        <f>AO167*1.12</f>
        <v>15632999.8272</v>
      </c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5"/>
      <c r="EF167" s="65"/>
      <c r="EG167" s="65"/>
      <c r="EH167" s="65"/>
      <c r="EI167" s="65"/>
      <c r="EJ167" s="65"/>
      <c r="EK167" s="65"/>
      <c r="EL167" s="65"/>
      <c r="EM167" s="65">
        <f>SUM(AA167,AE167,AI167,AM167,AQ167,AU167,AY167,BC167,BG167,BK167,BO167,BS167,BW167)</f>
        <v>486</v>
      </c>
      <c r="EN167" s="65">
        <f>SUM(AW167,AS167,AO167,AG167,AC167,AK167,BA167,BE167,BI167,BM167,BQ167,BU167,BY167)</f>
        <v>40228624.91</v>
      </c>
      <c r="EO167" s="65">
        <f>IF(Z167="С НДС",EN167*1.12,EN167)</f>
        <v>45056059.8992</v>
      </c>
      <c r="EP167" s="58" t="s">
        <v>1534</v>
      </c>
      <c r="EQ167" s="72" t="s">
        <v>2167</v>
      </c>
      <c r="ER167" s="81" t="s">
        <v>2168</v>
      </c>
      <c r="ES167" s="72"/>
      <c r="ET167" s="72"/>
      <c r="EU167" s="72"/>
      <c r="EV167" s="72"/>
      <c r="EW167" s="72"/>
      <c r="EX167" s="72"/>
      <c r="EY167" s="72"/>
      <c r="EZ167" s="72"/>
      <c r="FA167" s="72"/>
    </row>
    <row r="168" spans="1:157" ht="19.5" customHeight="1">
      <c r="A168" s="63"/>
      <c r="B168" s="63" t="s">
        <v>1593</v>
      </c>
      <c r="C168" s="63"/>
      <c r="D168" s="58" t="s">
        <v>2144</v>
      </c>
      <c r="E168" s="58" t="s">
        <v>1714</v>
      </c>
      <c r="F168" s="58" t="s">
        <v>1715</v>
      </c>
      <c r="G168" s="58" t="s">
        <v>1715</v>
      </c>
      <c r="H168" s="58" t="s">
        <v>857</v>
      </c>
      <c r="I168" s="58"/>
      <c r="J168" s="58"/>
      <c r="K168" s="58">
        <v>30</v>
      </c>
      <c r="L168" s="58">
        <v>710000000</v>
      </c>
      <c r="M168" s="58" t="s">
        <v>1533</v>
      </c>
      <c r="N168" s="58" t="s">
        <v>2165</v>
      </c>
      <c r="O168" s="58" t="s">
        <v>359</v>
      </c>
      <c r="P168" s="58" t="s">
        <v>1717</v>
      </c>
      <c r="Q168" s="58" t="s">
        <v>2138</v>
      </c>
      <c r="R168" s="58"/>
      <c r="S168" s="58" t="s">
        <v>1560</v>
      </c>
      <c r="T168" s="58"/>
      <c r="U168" s="58"/>
      <c r="V168" s="58">
        <v>30</v>
      </c>
      <c r="W168" s="58">
        <v>0</v>
      </c>
      <c r="X168" s="58">
        <v>70</v>
      </c>
      <c r="Y168" s="58" t="s">
        <v>2166</v>
      </c>
      <c r="Z168" s="58" t="s">
        <v>888</v>
      </c>
      <c r="AA168" s="60"/>
      <c r="AB168" s="60"/>
      <c r="AC168" s="60"/>
      <c r="AD168" s="60"/>
      <c r="AE168" s="69">
        <v>162</v>
      </c>
      <c r="AF168" s="60">
        <v>41186.27</v>
      </c>
      <c r="AG168" s="70">
        <f t="shared" si="59"/>
        <v>6672175.739999999</v>
      </c>
      <c r="AH168" s="71">
        <f t="shared" si="60"/>
        <v>7472836.8288</v>
      </c>
      <c r="AI168" s="69">
        <v>160</v>
      </c>
      <c r="AJ168" s="60">
        <f t="shared" si="61"/>
        <v>42627.79</v>
      </c>
      <c r="AK168" s="70">
        <f t="shared" si="62"/>
        <v>6820446.4</v>
      </c>
      <c r="AL168" s="71">
        <f t="shared" si="63"/>
        <v>7638899.968000001</v>
      </c>
      <c r="AM168" s="69">
        <v>163</v>
      </c>
      <c r="AN168" s="60">
        <f t="shared" si="64"/>
        <v>44119.76</v>
      </c>
      <c r="AO168" s="70">
        <f t="shared" si="65"/>
        <v>7191520.88</v>
      </c>
      <c r="AP168" s="71">
        <f t="shared" si="66"/>
        <v>8054503.385600001</v>
      </c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5"/>
      <c r="EF168" s="65"/>
      <c r="EG168" s="65"/>
      <c r="EH168" s="65"/>
      <c r="EI168" s="65"/>
      <c r="EJ168" s="65"/>
      <c r="EK168" s="65"/>
      <c r="EL168" s="65"/>
      <c r="EM168" s="65">
        <f aca="true" t="shared" si="67" ref="EM168:EM207">SUM(AA168,AE168,AI168,AM168,AQ168,AU168,AY168,BC168,BG168,BK168,BO168,BS168,BW168)</f>
        <v>485</v>
      </c>
      <c r="EN168" s="65">
        <v>0</v>
      </c>
      <c r="EO168" s="65">
        <v>0</v>
      </c>
      <c r="EP168" s="58" t="s">
        <v>1534</v>
      </c>
      <c r="EQ168" s="72" t="s">
        <v>2169</v>
      </c>
      <c r="ER168" s="81" t="s">
        <v>2170</v>
      </c>
      <c r="ES168" s="72"/>
      <c r="ET168" s="72"/>
      <c r="EU168" s="72"/>
      <c r="EV168" s="72"/>
      <c r="EW168" s="72"/>
      <c r="EX168" s="72"/>
      <c r="EY168" s="72"/>
      <c r="EZ168" s="72"/>
      <c r="FA168" s="72"/>
    </row>
    <row r="169" spans="1:157" ht="19.5" customHeight="1">
      <c r="A169" s="63"/>
      <c r="B169" s="63" t="s">
        <v>1776</v>
      </c>
      <c r="C169" s="63"/>
      <c r="D169" s="58" t="s">
        <v>2228</v>
      </c>
      <c r="E169" s="58" t="s">
        <v>1714</v>
      </c>
      <c r="F169" s="58" t="s">
        <v>1715</v>
      </c>
      <c r="G169" s="58" t="s">
        <v>1715</v>
      </c>
      <c r="H169" s="58" t="s">
        <v>857</v>
      </c>
      <c r="I169" s="58"/>
      <c r="J169" s="58"/>
      <c r="K169" s="58">
        <v>30</v>
      </c>
      <c r="L169" s="58">
        <v>710000000</v>
      </c>
      <c r="M169" s="58" t="s">
        <v>1533</v>
      </c>
      <c r="N169" s="72" t="s">
        <v>2227</v>
      </c>
      <c r="O169" s="58" t="s">
        <v>359</v>
      </c>
      <c r="P169" s="58" t="s">
        <v>1717</v>
      </c>
      <c r="Q169" s="58" t="s">
        <v>2138</v>
      </c>
      <c r="R169" s="58"/>
      <c r="S169" s="58" t="s">
        <v>1560</v>
      </c>
      <c r="T169" s="58"/>
      <c r="U169" s="58"/>
      <c r="V169" s="58">
        <v>30</v>
      </c>
      <c r="W169" s="58">
        <v>0</v>
      </c>
      <c r="X169" s="58">
        <v>70</v>
      </c>
      <c r="Y169" s="58" t="s">
        <v>2166</v>
      </c>
      <c r="Z169" s="58" t="s">
        <v>888</v>
      </c>
      <c r="AA169" s="60"/>
      <c r="AB169" s="60"/>
      <c r="AC169" s="60"/>
      <c r="AD169" s="60"/>
      <c r="AE169" s="69">
        <v>162</v>
      </c>
      <c r="AF169" s="60">
        <v>41186.27</v>
      </c>
      <c r="AG169" s="70">
        <f>AE169*AF169</f>
        <v>6672175.739999999</v>
      </c>
      <c r="AH169" s="71">
        <f>AG169*1.12</f>
        <v>7472836.8288</v>
      </c>
      <c r="AI169" s="69">
        <v>160</v>
      </c>
      <c r="AJ169" s="60">
        <f>ROUND((AF169*0.035+AF169),2)</f>
        <v>42627.79</v>
      </c>
      <c r="AK169" s="70">
        <f>AI169*AJ169</f>
        <v>6820446.4</v>
      </c>
      <c r="AL169" s="71">
        <f>AK169*1.12</f>
        <v>7638899.968000001</v>
      </c>
      <c r="AM169" s="69">
        <v>163</v>
      </c>
      <c r="AN169" s="60">
        <f>ROUND((AJ169*0.035+AJ169),2)</f>
        <v>44119.76</v>
      </c>
      <c r="AO169" s="70">
        <f>AM169*AN169</f>
        <v>7191520.88</v>
      </c>
      <c r="AP169" s="71">
        <f>AO169*1.12</f>
        <v>8054503.385600001</v>
      </c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5"/>
      <c r="EF169" s="65"/>
      <c r="EG169" s="65"/>
      <c r="EH169" s="65"/>
      <c r="EI169" s="65"/>
      <c r="EJ169" s="65"/>
      <c r="EK169" s="65"/>
      <c r="EL169" s="65"/>
      <c r="EM169" s="65">
        <f>SUM(AA169,AE169,AI169,AM169,AQ169,AU169,AY169,BC169,BG169,BK169,BO169,BS169,BW169)</f>
        <v>485</v>
      </c>
      <c r="EN169" s="65">
        <f>SUM(AW169,AS169,AO169,AG169,AC169,AK169,BA169,BE169,BI169,BM169,BQ169,BU169,BY169)</f>
        <v>20684143.02</v>
      </c>
      <c r="EO169" s="65">
        <f>IF(Z169="С НДС",EN169*1.12,EN169)</f>
        <v>23166240.182400003</v>
      </c>
      <c r="EP169" s="58" t="s">
        <v>1534</v>
      </c>
      <c r="EQ169" s="72" t="s">
        <v>2169</v>
      </c>
      <c r="ER169" s="81" t="s">
        <v>2170</v>
      </c>
      <c r="ES169" s="72"/>
      <c r="ET169" s="72"/>
      <c r="EU169" s="72"/>
      <c r="EV169" s="72"/>
      <c r="EW169" s="72"/>
      <c r="EX169" s="72"/>
      <c r="EY169" s="72"/>
      <c r="EZ169" s="72"/>
      <c r="FA169" s="72"/>
    </row>
    <row r="170" spans="1:157" ht="19.5" customHeight="1">
      <c r="A170" s="63"/>
      <c r="B170" s="63" t="s">
        <v>1593</v>
      </c>
      <c r="C170" s="63"/>
      <c r="D170" s="58" t="s">
        <v>2145</v>
      </c>
      <c r="E170" s="58" t="s">
        <v>1714</v>
      </c>
      <c r="F170" s="58" t="s">
        <v>1715</v>
      </c>
      <c r="G170" s="58" t="s">
        <v>1715</v>
      </c>
      <c r="H170" s="58" t="s">
        <v>857</v>
      </c>
      <c r="I170" s="58"/>
      <c r="J170" s="58"/>
      <c r="K170" s="58">
        <v>30</v>
      </c>
      <c r="L170" s="58">
        <v>710000000</v>
      </c>
      <c r="M170" s="58" t="s">
        <v>1533</v>
      </c>
      <c r="N170" s="58" t="s">
        <v>2165</v>
      </c>
      <c r="O170" s="58" t="s">
        <v>359</v>
      </c>
      <c r="P170" s="58" t="s">
        <v>1717</v>
      </c>
      <c r="Q170" s="58" t="s">
        <v>2138</v>
      </c>
      <c r="R170" s="58"/>
      <c r="S170" s="58" t="s">
        <v>1560</v>
      </c>
      <c r="T170" s="58"/>
      <c r="U170" s="58"/>
      <c r="V170" s="58">
        <v>30</v>
      </c>
      <c r="W170" s="58">
        <v>0</v>
      </c>
      <c r="X170" s="58">
        <v>70</v>
      </c>
      <c r="Y170" s="58" t="s">
        <v>2166</v>
      </c>
      <c r="Z170" s="58" t="s">
        <v>888</v>
      </c>
      <c r="AA170" s="60"/>
      <c r="AB170" s="60"/>
      <c r="AC170" s="60"/>
      <c r="AD170" s="60"/>
      <c r="AE170" s="69">
        <v>2000</v>
      </c>
      <c r="AF170" s="60">
        <v>17414.05</v>
      </c>
      <c r="AG170" s="70">
        <f t="shared" si="59"/>
        <v>34828100</v>
      </c>
      <c r="AH170" s="71">
        <f t="shared" si="60"/>
        <v>39007472</v>
      </c>
      <c r="AI170" s="69">
        <v>2000</v>
      </c>
      <c r="AJ170" s="60">
        <f t="shared" si="61"/>
        <v>18023.54</v>
      </c>
      <c r="AK170" s="70">
        <f t="shared" si="62"/>
        <v>36047080</v>
      </c>
      <c r="AL170" s="71">
        <f t="shared" si="63"/>
        <v>40372729.6</v>
      </c>
      <c r="AM170" s="69">
        <v>2000</v>
      </c>
      <c r="AN170" s="60">
        <f t="shared" si="64"/>
        <v>18654.36</v>
      </c>
      <c r="AO170" s="70">
        <f t="shared" si="65"/>
        <v>37308720</v>
      </c>
      <c r="AP170" s="71">
        <f t="shared" si="66"/>
        <v>41785766.400000006</v>
      </c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5"/>
      <c r="EF170" s="65"/>
      <c r="EG170" s="65"/>
      <c r="EH170" s="65"/>
      <c r="EI170" s="65"/>
      <c r="EJ170" s="65"/>
      <c r="EK170" s="65"/>
      <c r="EL170" s="65"/>
      <c r="EM170" s="65">
        <f t="shared" si="67"/>
        <v>6000</v>
      </c>
      <c r="EN170" s="65">
        <v>0</v>
      </c>
      <c r="EO170" s="65">
        <v>0</v>
      </c>
      <c r="EP170" s="58" t="s">
        <v>1534</v>
      </c>
      <c r="EQ170" s="72" t="s">
        <v>2171</v>
      </c>
      <c r="ER170" s="81" t="s">
        <v>2172</v>
      </c>
      <c r="ES170" s="72"/>
      <c r="ET170" s="72"/>
      <c r="EU170" s="72"/>
      <c r="EV170" s="72"/>
      <c r="EW170" s="72"/>
      <c r="EX170" s="72"/>
      <c r="EY170" s="72"/>
      <c r="EZ170" s="72"/>
      <c r="FA170" s="72"/>
    </row>
    <row r="171" spans="1:157" ht="19.5" customHeight="1">
      <c r="A171" s="63"/>
      <c r="B171" s="63" t="s">
        <v>1776</v>
      </c>
      <c r="C171" s="63"/>
      <c r="D171" s="58" t="s">
        <v>2229</v>
      </c>
      <c r="E171" s="58" t="s">
        <v>1714</v>
      </c>
      <c r="F171" s="58" t="s">
        <v>1715</v>
      </c>
      <c r="G171" s="58" t="s">
        <v>1715</v>
      </c>
      <c r="H171" s="58" t="s">
        <v>857</v>
      </c>
      <c r="I171" s="58"/>
      <c r="J171" s="58"/>
      <c r="K171" s="58">
        <v>30</v>
      </c>
      <c r="L171" s="58">
        <v>710000000</v>
      </c>
      <c r="M171" s="58" t="s">
        <v>1533</v>
      </c>
      <c r="N171" s="72" t="s">
        <v>2227</v>
      </c>
      <c r="O171" s="58" t="s">
        <v>359</v>
      </c>
      <c r="P171" s="58" t="s">
        <v>1717</v>
      </c>
      <c r="Q171" s="58" t="s">
        <v>2138</v>
      </c>
      <c r="R171" s="58"/>
      <c r="S171" s="58" t="s">
        <v>1560</v>
      </c>
      <c r="T171" s="58"/>
      <c r="U171" s="58"/>
      <c r="V171" s="58">
        <v>30</v>
      </c>
      <c r="W171" s="58">
        <v>0</v>
      </c>
      <c r="X171" s="58">
        <v>70</v>
      </c>
      <c r="Y171" s="58" t="s">
        <v>2166</v>
      </c>
      <c r="Z171" s="58" t="s">
        <v>888</v>
      </c>
      <c r="AA171" s="60"/>
      <c r="AB171" s="60"/>
      <c r="AC171" s="60"/>
      <c r="AD171" s="60"/>
      <c r="AE171" s="69">
        <v>2000</v>
      </c>
      <c r="AF171" s="60">
        <v>17414.05</v>
      </c>
      <c r="AG171" s="70">
        <f>AE171*AF171</f>
        <v>34828100</v>
      </c>
      <c r="AH171" s="71">
        <f>AG171*1.12</f>
        <v>39007472</v>
      </c>
      <c r="AI171" s="69">
        <v>2000</v>
      </c>
      <c r="AJ171" s="60">
        <f>ROUND((AF171*0.035+AF171),2)</f>
        <v>18023.54</v>
      </c>
      <c r="AK171" s="70">
        <f>AI171*AJ171</f>
        <v>36047080</v>
      </c>
      <c r="AL171" s="71">
        <f>AK171*1.12</f>
        <v>40372729.6</v>
      </c>
      <c r="AM171" s="69">
        <v>2000</v>
      </c>
      <c r="AN171" s="60">
        <f>ROUND((AJ171*0.035+AJ171),2)</f>
        <v>18654.36</v>
      </c>
      <c r="AO171" s="70">
        <f>AM171*AN171</f>
        <v>37308720</v>
      </c>
      <c r="AP171" s="71">
        <f>AO171*1.12</f>
        <v>41785766.400000006</v>
      </c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5"/>
      <c r="EF171" s="65"/>
      <c r="EG171" s="65"/>
      <c r="EH171" s="65"/>
      <c r="EI171" s="65"/>
      <c r="EJ171" s="65"/>
      <c r="EK171" s="65"/>
      <c r="EL171" s="65"/>
      <c r="EM171" s="65">
        <f>SUM(AA171,AE171,AI171,AM171,AQ171,AU171,AY171,BC171,BG171,BK171,BO171,BS171,BW171)</f>
        <v>6000</v>
      </c>
      <c r="EN171" s="65">
        <f>SUM(AW171,AS171,AO171,AG171,AC171,AK171,BA171,BE171,BI171,BM171,BQ171,BU171,BY171)</f>
        <v>108183900</v>
      </c>
      <c r="EO171" s="65">
        <f>IF(Z171="С НДС",EN171*1.12,EN171)</f>
        <v>121165968.00000001</v>
      </c>
      <c r="EP171" s="58" t="s">
        <v>1534</v>
      </c>
      <c r="EQ171" s="72" t="s">
        <v>2171</v>
      </c>
      <c r="ER171" s="81" t="s">
        <v>2172</v>
      </c>
      <c r="ES171" s="72"/>
      <c r="ET171" s="72"/>
      <c r="EU171" s="72"/>
      <c r="EV171" s="72"/>
      <c r="EW171" s="72"/>
      <c r="EX171" s="72"/>
      <c r="EY171" s="72"/>
      <c r="EZ171" s="72"/>
      <c r="FA171" s="72"/>
    </row>
    <row r="172" spans="1:157" ht="19.5" customHeight="1">
      <c r="A172" s="63"/>
      <c r="B172" s="63" t="s">
        <v>1593</v>
      </c>
      <c r="C172" s="63"/>
      <c r="D172" s="58" t="s">
        <v>2146</v>
      </c>
      <c r="E172" s="58" t="s">
        <v>1714</v>
      </c>
      <c r="F172" s="58" t="s">
        <v>1715</v>
      </c>
      <c r="G172" s="58" t="s">
        <v>1715</v>
      </c>
      <c r="H172" s="58" t="s">
        <v>857</v>
      </c>
      <c r="I172" s="58"/>
      <c r="J172" s="58"/>
      <c r="K172" s="58">
        <v>30</v>
      </c>
      <c r="L172" s="58">
        <v>710000000</v>
      </c>
      <c r="M172" s="58" t="s">
        <v>1533</v>
      </c>
      <c r="N172" s="58" t="s">
        <v>2165</v>
      </c>
      <c r="O172" s="58" t="s">
        <v>359</v>
      </c>
      <c r="P172" s="58" t="s">
        <v>1717</v>
      </c>
      <c r="Q172" s="58" t="s">
        <v>2138</v>
      </c>
      <c r="R172" s="58"/>
      <c r="S172" s="58" t="s">
        <v>1560</v>
      </c>
      <c r="T172" s="58"/>
      <c r="U172" s="58"/>
      <c r="V172" s="58">
        <v>30</v>
      </c>
      <c r="W172" s="58">
        <v>0</v>
      </c>
      <c r="X172" s="58">
        <v>70</v>
      </c>
      <c r="Y172" s="58" t="s">
        <v>2166</v>
      </c>
      <c r="Z172" s="58" t="s">
        <v>888</v>
      </c>
      <c r="AA172" s="60"/>
      <c r="AB172" s="60"/>
      <c r="AC172" s="60"/>
      <c r="AD172" s="60"/>
      <c r="AE172" s="69">
        <v>894</v>
      </c>
      <c r="AF172" s="60">
        <v>13566.36</v>
      </c>
      <c r="AG172" s="70">
        <f t="shared" si="59"/>
        <v>12128325.84</v>
      </c>
      <c r="AH172" s="71">
        <f t="shared" si="60"/>
        <v>13583724.940800002</v>
      </c>
      <c r="AI172" s="69">
        <v>901</v>
      </c>
      <c r="AJ172" s="60">
        <f t="shared" si="61"/>
        <v>14041.18</v>
      </c>
      <c r="AK172" s="70">
        <f t="shared" si="62"/>
        <v>12651103.18</v>
      </c>
      <c r="AL172" s="71">
        <f t="shared" si="63"/>
        <v>14169235.561600002</v>
      </c>
      <c r="AM172" s="69">
        <v>901</v>
      </c>
      <c r="AN172" s="60">
        <f t="shared" si="64"/>
        <v>14532.62</v>
      </c>
      <c r="AO172" s="70">
        <f t="shared" si="65"/>
        <v>13093890.620000001</v>
      </c>
      <c r="AP172" s="71">
        <f t="shared" si="66"/>
        <v>14665157.494400002</v>
      </c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5"/>
      <c r="EF172" s="65"/>
      <c r="EG172" s="65"/>
      <c r="EH172" s="65"/>
      <c r="EI172" s="65"/>
      <c r="EJ172" s="65"/>
      <c r="EK172" s="65"/>
      <c r="EL172" s="65"/>
      <c r="EM172" s="65">
        <f t="shared" si="67"/>
        <v>2696</v>
      </c>
      <c r="EN172" s="65">
        <v>0</v>
      </c>
      <c r="EO172" s="65">
        <v>0</v>
      </c>
      <c r="EP172" s="58" t="s">
        <v>1534</v>
      </c>
      <c r="EQ172" s="72" t="s">
        <v>2173</v>
      </c>
      <c r="ER172" s="81" t="s">
        <v>2174</v>
      </c>
      <c r="ES172" s="72"/>
      <c r="ET172" s="72"/>
      <c r="EU172" s="72"/>
      <c r="EV172" s="72"/>
      <c r="EW172" s="72"/>
      <c r="EX172" s="72"/>
      <c r="EY172" s="72"/>
      <c r="EZ172" s="72"/>
      <c r="FA172" s="72"/>
    </row>
    <row r="173" spans="1:157" ht="19.5" customHeight="1">
      <c r="A173" s="63"/>
      <c r="B173" s="63" t="s">
        <v>1776</v>
      </c>
      <c r="C173" s="63"/>
      <c r="D173" s="58" t="s">
        <v>2230</v>
      </c>
      <c r="E173" s="58" t="s">
        <v>1714</v>
      </c>
      <c r="F173" s="58" t="s">
        <v>1715</v>
      </c>
      <c r="G173" s="58" t="s">
        <v>1715</v>
      </c>
      <c r="H173" s="58" t="s">
        <v>857</v>
      </c>
      <c r="I173" s="58"/>
      <c r="J173" s="58"/>
      <c r="K173" s="58">
        <v>30</v>
      </c>
      <c r="L173" s="58">
        <v>710000000</v>
      </c>
      <c r="M173" s="58" t="s">
        <v>1533</v>
      </c>
      <c r="N173" s="72" t="s">
        <v>2227</v>
      </c>
      <c r="O173" s="58" t="s">
        <v>359</v>
      </c>
      <c r="P173" s="58" t="s">
        <v>1717</v>
      </c>
      <c r="Q173" s="58" t="s">
        <v>2138</v>
      </c>
      <c r="R173" s="58"/>
      <c r="S173" s="58" t="s">
        <v>1560</v>
      </c>
      <c r="T173" s="58"/>
      <c r="U173" s="58"/>
      <c r="V173" s="58">
        <v>30</v>
      </c>
      <c r="W173" s="58">
        <v>0</v>
      </c>
      <c r="X173" s="58">
        <v>70</v>
      </c>
      <c r="Y173" s="58" t="s">
        <v>2166</v>
      </c>
      <c r="Z173" s="58" t="s">
        <v>888</v>
      </c>
      <c r="AA173" s="60"/>
      <c r="AB173" s="60"/>
      <c r="AC173" s="60"/>
      <c r="AD173" s="60"/>
      <c r="AE173" s="69">
        <v>894</v>
      </c>
      <c r="AF173" s="60">
        <v>13566.36</v>
      </c>
      <c r="AG173" s="70">
        <f>AE173*AF173</f>
        <v>12128325.84</v>
      </c>
      <c r="AH173" s="71">
        <f>AG173*1.12</f>
        <v>13583724.940800002</v>
      </c>
      <c r="AI173" s="69">
        <v>901</v>
      </c>
      <c r="AJ173" s="60">
        <f>ROUND((AF173*0.035+AF173),2)</f>
        <v>14041.18</v>
      </c>
      <c r="AK173" s="70">
        <f>AI173*AJ173</f>
        <v>12651103.18</v>
      </c>
      <c r="AL173" s="71">
        <f>AK173*1.12</f>
        <v>14169235.561600002</v>
      </c>
      <c r="AM173" s="69">
        <v>901</v>
      </c>
      <c r="AN173" s="60">
        <f>ROUND((AJ173*0.035+AJ173),2)</f>
        <v>14532.62</v>
      </c>
      <c r="AO173" s="70">
        <f>AM173*AN173</f>
        <v>13093890.620000001</v>
      </c>
      <c r="AP173" s="71">
        <f>AO173*1.12</f>
        <v>14665157.494400002</v>
      </c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5"/>
      <c r="EF173" s="65"/>
      <c r="EG173" s="65"/>
      <c r="EH173" s="65"/>
      <c r="EI173" s="65"/>
      <c r="EJ173" s="65"/>
      <c r="EK173" s="65"/>
      <c r="EL173" s="65"/>
      <c r="EM173" s="65">
        <f>SUM(AA173,AE173,AI173,AM173,AQ173,AU173,AY173,BC173,BG173,BK173,BO173,BS173,BW173)</f>
        <v>2696</v>
      </c>
      <c r="EN173" s="65">
        <f>SUM(AW173,AS173,AO173,AG173,AC173,AK173,BA173,BE173,BI173,BM173,BQ173,BU173,BY173)</f>
        <v>37873319.64</v>
      </c>
      <c r="EO173" s="65">
        <f>IF(Z173="С НДС",EN173*1.12,EN173)</f>
        <v>42418117.996800005</v>
      </c>
      <c r="EP173" s="58" t="s">
        <v>1534</v>
      </c>
      <c r="EQ173" s="72" t="s">
        <v>2173</v>
      </c>
      <c r="ER173" s="81" t="s">
        <v>2174</v>
      </c>
      <c r="ES173" s="72"/>
      <c r="ET173" s="72"/>
      <c r="EU173" s="72"/>
      <c r="EV173" s="72"/>
      <c r="EW173" s="72"/>
      <c r="EX173" s="72"/>
      <c r="EY173" s="72"/>
      <c r="EZ173" s="72"/>
      <c r="FA173" s="72"/>
    </row>
    <row r="174" spans="1:157" ht="19.5" customHeight="1">
      <c r="A174" s="63"/>
      <c r="B174" s="63" t="s">
        <v>1593</v>
      </c>
      <c r="C174" s="63"/>
      <c r="D174" s="58" t="s">
        <v>2147</v>
      </c>
      <c r="E174" s="58" t="s">
        <v>1714</v>
      </c>
      <c r="F174" s="58" t="s">
        <v>1715</v>
      </c>
      <c r="G174" s="58" t="s">
        <v>1715</v>
      </c>
      <c r="H174" s="58" t="s">
        <v>857</v>
      </c>
      <c r="I174" s="58"/>
      <c r="J174" s="58"/>
      <c r="K174" s="58">
        <v>30</v>
      </c>
      <c r="L174" s="58">
        <v>710000000</v>
      </c>
      <c r="M174" s="58" t="s">
        <v>1533</v>
      </c>
      <c r="N174" s="58" t="s">
        <v>2165</v>
      </c>
      <c r="O174" s="58" t="s">
        <v>359</v>
      </c>
      <c r="P174" s="58" t="s">
        <v>1717</v>
      </c>
      <c r="Q174" s="58" t="s">
        <v>2138</v>
      </c>
      <c r="R174" s="58"/>
      <c r="S174" s="58" t="s">
        <v>1560</v>
      </c>
      <c r="T174" s="58"/>
      <c r="U174" s="58"/>
      <c r="V174" s="58">
        <v>30</v>
      </c>
      <c r="W174" s="58">
        <v>0</v>
      </c>
      <c r="X174" s="58">
        <v>70</v>
      </c>
      <c r="Y174" s="58" t="s">
        <v>2166</v>
      </c>
      <c r="Z174" s="58" t="s">
        <v>888</v>
      </c>
      <c r="AA174" s="60"/>
      <c r="AB174" s="60"/>
      <c r="AC174" s="60"/>
      <c r="AD174" s="60"/>
      <c r="AE174" s="69">
        <v>1895</v>
      </c>
      <c r="AF174" s="60">
        <v>400885.76</v>
      </c>
      <c r="AG174" s="70">
        <f t="shared" si="59"/>
        <v>759678515.2</v>
      </c>
      <c r="AH174" s="71">
        <f t="shared" si="60"/>
        <v>850839937.0240002</v>
      </c>
      <c r="AI174" s="69">
        <v>1851</v>
      </c>
      <c r="AJ174" s="60">
        <f t="shared" si="61"/>
        <v>414916.76</v>
      </c>
      <c r="AK174" s="70">
        <f t="shared" si="62"/>
        <v>768010922.76</v>
      </c>
      <c r="AL174" s="71">
        <f t="shared" si="63"/>
        <v>860172233.4912001</v>
      </c>
      <c r="AM174" s="69">
        <v>1801</v>
      </c>
      <c r="AN174" s="60">
        <f t="shared" si="64"/>
        <v>429438.85</v>
      </c>
      <c r="AO174" s="70">
        <f t="shared" si="65"/>
        <v>773419368.8499999</v>
      </c>
      <c r="AP174" s="71">
        <f t="shared" si="66"/>
        <v>866229693.112</v>
      </c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5"/>
      <c r="EF174" s="65"/>
      <c r="EG174" s="65"/>
      <c r="EH174" s="65"/>
      <c r="EI174" s="65"/>
      <c r="EJ174" s="65"/>
      <c r="EK174" s="65"/>
      <c r="EL174" s="65"/>
      <c r="EM174" s="65">
        <f t="shared" si="67"/>
        <v>5547</v>
      </c>
      <c r="EN174" s="65">
        <v>0</v>
      </c>
      <c r="EO174" s="65">
        <v>0</v>
      </c>
      <c r="EP174" s="58" t="s">
        <v>1534</v>
      </c>
      <c r="EQ174" s="72" t="s">
        <v>2175</v>
      </c>
      <c r="ER174" s="81" t="s">
        <v>2176</v>
      </c>
      <c r="ES174" s="72"/>
      <c r="ET174" s="72"/>
      <c r="EU174" s="72"/>
      <c r="EV174" s="72"/>
      <c r="EW174" s="72"/>
      <c r="EX174" s="72"/>
      <c r="EY174" s="72"/>
      <c r="EZ174" s="72"/>
      <c r="FA174" s="72"/>
    </row>
    <row r="175" spans="1:157" ht="19.5" customHeight="1">
      <c r="A175" s="63"/>
      <c r="B175" s="63" t="s">
        <v>1776</v>
      </c>
      <c r="C175" s="63"/>
      <c r="D175" s="58" t="s">
        <v>2231</v>
      </c>
      <c r="E175" s="58" t="s">
        <v>1714</v>
      </c>
      <c r="F175" s="58" t="s">
        <v>1715</v>
      </c>
      <c r="G175" s="58" t="s">
        <v>1715</v>
      </c>
      <c r="H175" s="58" t="s">
        <v>857</v>
      </c>
      <c r="I175" s="58"/>
      <c r="J175" s="58"/>
      <c r="K175" s="58">
        <v>30</v>
      </c>
      <c r="L175" s="58">
        <v>710000000</v>
      </c>
      <c r="M175" s="58" t="s">
        <v>1533</v>
      </c>
      <c r="N175" s="72" t="s">
        <v>2227</v>
      </c>
      <c r="O175" s="58" t="s">
        <v>359</v>
      </c>
      <c r="P175" s="58" t="s">
        <v>1717</v>
      </c>
      <c r="Q175" s="58" t="s">
        <v>2138</v>
      </c>
      <c r="R175" s="58"/>
      <c r="S175" s="58" t="s">
        <v>1560</v>
      </c>
      <c r="T175" s="58"/>
      <c r="U175" s="58"/>
      <c r="V175" s="58">
        <v>30</v>
      </c>
      <c r="W175" s="58">
        <v>0</v>
      </c>
      <c r="X175" s="58">
        <v>70</v>
      </c>
      <c r="Y175" s="58" t="s">
        <v>2166</v>
      </c>
      <c r="Z175" s="58" t="s">
        <v>888</v>
      </c>
      <c r="AA175" s="60"/>
      <c r="AB175" s="60"/>
      <c r="AC175" s="60"/>
      <c r="AD175" s="60"/>
      <c r="AE175" s="69">
        <v>1895</v>
      </c>
      <c r="AF175" s="60">
        <v>400885.76</v>
      </c>
      <c r="AG175" s="70">
        <f>AE175*AF175</f>
        <v>759678515.2</v>
      </c>
      <c r="AH175" s="71">
        <f>AG175*1.12</f>
        <v>850839937.0240002</v>
      </c>
      <c r="AI175" s="69">
        <v>1851</v>
      </c>
      <c r="AJ175" s="60">
        <f>ROUND((AF175*0.035+AF175),2)</f>
        <v>414916.76</v>
      </c>
      <c r="AK175" s="70">
        <f>AI175*AJ175</f>
        <v>768010922.76</v>
      </c>
      <c r="AL175" s="71">
        <f>AK175*1.12</f>
        <v>860172233.4912001</v>
      </c>
      <c r="AM175" s="69">
        <v>1801</v>
      </c>
      <c r="AN175" s="60">
        <f>ROUND((AJ175*0.035+AJ175),2)</f>
        <v>429438.85</v>
      </c>
      <c r="AO175" s="70">
        <f>AM175*AN175</f>
        <v>773419368.8499999</v>
      </c>
      <c r="AP175" s="71">
        <f>AO175*1.12</f>
        <v>866229693.112</v>
      </c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5"/>
      <c r="EF175" s="65"/>
      <c r="EG175" s="65"/>
      <c r="EH175" s="65"/>
      <c r="EI175" s="65"/>
      <c r="EJ175" s="65"/>
      <c r="EK175" s="65"/>
      <c r="EL175" s="65"/>
      <c r="EM175" s="65">
        <f>SUM(AA175,AE175,AI175,AM175,AQ175,AU175,AY175,BC175,BG175,BK175,BO175,BS175,BW175)</f>
        <v>5547</v>
      </c>
      <c r="EN175" s="65">
        <f>SUM(AW175,AS175,AO175,AG175,AC175,AK175,BA175,BE175,BI175,BM175,BQ175,BU175,BY175)</f>
        <v>2301108806.81</v>
      </c>
      <c r="EO175" s="65">
        <f>IF(Z175="С НДС",EN175*1.12,EN175)</f>
        <v>2577241863.6272</v>
      </c>
      <c r="EP175" s="58" t="s">
        <v>1534</v>
      </c>
      <c r="EQ175" s="72" t="s">
        <v>2175</v>
      </c>
      <c r="ER175" s="81" t="s">
        <v>2176</v>
      </c>
      <c r="ES175" s="72"/>
      <c r="ET175" s="72"/>
      <c r="EU175" s="72"/>
      <c r="EV175" s="72"/>
      <c r="EW175" s="72"/>
      <c r="EX175" s="72"/>
      <c r="EY175" s="72"/>
      <c r="EZ175" s="72"/>
      <c r="FA175" s="72"/>
    </row>
    <row r="176" spans="1:157" ht="19.5" customHeight="1">
      <c r="A176" s="63"/>
      <c r="B176" s="63" t="s">
        <v>1593</v>
      </c>
      <c r="C176" s="63"/>
      <c r="D176" s="58" t="s">
        <v>2148</v>
      </c>
      <c r="E176" s="58" t="s">
        <v>1714</v>
      </c>
      <c r="F176" s="58" t="s">
        <v>1715</v>
      </c>
      <c r="G176" s="58" t="s">
        <v>1715</v>
      </c>
      <c r="H176" s="58" t="s">
        <v>857</v>
      </c>
      <c r="I176" s="58"/>
      <c r="J176" s="58"/>
      <c r="K176" s="58">
        <v>30</v>
      </c>
      <c r="L176" s="58">
        <v>710000000</v>
      </c>
      <c r="M176" s="58" t="s">
        <v>1533</v>
      </c>
      <c r="N176" s="58" t="s">
        <v>2165</v>
      </c>
      <c r="O176" s="58" t="s">
        <v>359</v>
      </c>
      <c r="P176" s="58" t="s">
        <v>1717</v>
      </c>
      <c r="Q176" s="58" t="s">
        <v>2138</v>
      </c>
      <c r="R176" s="58"/>
      <c r="S176" s="58" t="s">
        <v>1560</v>
      </c>
      <c r="T176" s="58"/>
      <c r="U176" s="58"/>
      <c r="V176" s="58">
        <v>30</v>
      </c>
      <c r="W176" s="58">
        <v>0</v>
      </c>
      <c r="X176" s="58">
        <v>70</v>
      </c>
      <c r="Y176" s="58" t="s">
        <v>2166</v>
      </c>
      <c r="Z176" s="58" t="s">
        <v>888</v>
      </c>
      <c r="AA176" s="60"/>
      <c r="AB176" s="60"/>
      <c r="AC176" s="60"/>
      <c r="AD176" s="60"/>
      <c r="AE176" s="69">
        <v>110</v>
      </c>
      <c r="AF176" s="60">
        <v>1121432.13</v>
      </c>
      <c r="AG176" s="70">
        <f t="shared" si="59"/>
        <v>123357534.29999998</v>
      </c>
      <c r="AH176" s="71">
        <f t="shared" si="60"/>
        <v>138160438.41599998</v>
      </c>
      <c r="AI176" s="69">
        <v>130</v>
      </c>
      <c r="AJ176" s="60">
        <f t="shared" si="61"/>
        <v>1160682.25</v>
      </c>
      <c r="AK176" s="70">
        <f t="shared" si="62"/>
        <v>150888692.5</v>
      </c>
      <c r="AL176" s="71">
        <f t="shared" si="63"/>
        <v>168995335.60000002</v>
      </c>
      <c r="AM176" s="69">
        <v>123</v>
      </c>
      <c r="AN176" s="60">
        <f t="shared" si="64"/>
        <v>1201306.13</v>
      </c>
      <c r="AO176" s="70">
        <f t="shared" si="65"/>
        <v>147760653.98999998</v>
      </c>
      <c r="AP176" s="71">
        <f t="shared" si="66"/>
        <v>165491932.46879998</v>
      </c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5"/>
      <c r="EF176" s="65"/>
      <c r="EG176" s="65"/>
      <c r="EH176" s="65"/>
      <c r="EI176" s="65"/>
      <c r="EJ176" s="65"/>
      <c r="EK176" s="65"/>
      <c r="EL176" s="65"/>
      <c r="EM176" s="65">
        <f t="shared" si="67"/>
        <v>363</v>
      </c>
      <c r="EN176" s="65">
        <v>0</v>
      </c>
      <c r="EO176" s="65">
        <v>0</v>
      </c>
      <c r="EP176" s="58" t="s">
        <v>1534</v>
      </c>
      <c r="EQ176" s="72" t="s">
        <v>2177</v>
      </c>
      <c r="ER176" s="81" t="s">
        <v>2178</v>
      </c>
      <c r="ES176" s="72"/>
      <c r="ET176" s="72"/>
      <c r="EU176" s="72"/>
      <c r="EV176" s="72"/>
      <c r="EW176" s="72"/>
      <c r="EX176" s="72"/>
      <c r="EY176" s="72"/>
      <c r="EZ176" s="72"/>
      <c r="FA176" s="72"/>
    </row>
    <row r="177" spans="1:157" ht="19.5" customHeight="1">
      <c r="A177" s="63"/>
      <c r="B177" s="63" t="s">
        <v>1776</v>
      </c>
      <c r="C177" s="63"/>
      <c r="D177" s="58" t="s">
        <v>2232</v>
      </c>
      <c r="E177" s="58" t="s">
        <v>1714</v>
      </c>
      <c r="F177" s="58" t="s">
        <v>1715</v>
      </c>
      <c r="G177" s="58" t="s">
        <v>1715</v>
      </c>
      <c r="H177" s="58" t="s">
        <v>857</v>
      </c>
      <c r="I177" s="58"/>
      <c r="J177" s="58"/>
      <c r="K177" s="58">
        <v>30</v>
      </c>
      <c r="L177" s="58">
        <v>710000000</v>
      </c>
      <c r="M177" s="58" t="s">
        <v>1533</v>
      </c>
      <c r="N177" s="72" t="s">
        <v>2227</v>
      </c>
      <c r="O177" s="58" t="s">
        <v>359</v>
      </c>
      <c r="P177" s="58" t="s">
        <v>1717</v>
      </c>
      <c r="Q177" s="58" t="s">
        <v>2138</v>
      </c>
      <c r="R177" s="58"/>
      <c r="S177" s="58" t="s">
        <v>1560</v>
      </c>
      <c r="T177" s="58"/>
      <c r="U177" s="58"/>
      <c r="V177" s="58">
        <v>30</v>
      </c>
      <c r="W177" s="58">
        <v>0</v>
      </c>
      <c r="X177" s="58">
        <v>70</v>
      </c>
      <c r="Y177" s="58" t="s">
        <v>2166</v>
      </c>
      <c r="Z177" s="58" t="s">
        <v>888</v>
      </c>
      <c r="AA177" s="60"/>
      <c r="AB177" s="60"/>
      <c r="AC177" s="60"/>
      <c r="AD177" s="60"/>
      <c r="AE177" s="69">
        <v>110</v>
      </c>
      <c r="AF177" s="60">
        <v>1121432.13</v>
      </c>
      <c r="AG177" s="70">
        <f>AE177*AF177</f>
        <v>123357534.29999998</v>
      </c>
      <c r="AH177" s="71">
        <f>AG177*1.12</f>
        <v>138160438.41599998</v>
      </c>
      <c r="AI177" s="69">
        <v>130</v>
      </c>
      <c r="AJ177" s="60">
        <f>ROUND((AF177*0.035+AF177),2)</f>
        <v>1160682.25</v>
      </c>
      <c r="AK177" s="70">
        <f>AI177*AJ177</f>
        <v>150888692.5</v>
      </c>
      <c r="AL177" s="71">
        <f>AK177*1.12</f>
        <v>168995335.60000002</v>
      </c>
      <c r="AM177" s="69">
        <v>123</v>
      </c>
      <c r="AN177" s="60">
        <f>ROUND((AJ177*0.035+AJ177),2)</f>
        <v>1201306.13</v>
      </c>
      <c r="AO177" s="70">
        <f>AM177*AN177</f>
        <v>147760653.98999998</v>
      </c>
      <c r="AP177" s="71">
        <f>AO177*1.12</f>
        <v>165491932.46879998</v>
      </c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5"/>
      <c r="EF177" s="65"/>
      <c r="EG177" s="65"/>
      <c r="EH177" s="65"/>
      <c r="EI177" s="65"/>
      <c r="EJ177" s="65"/>
      <c r="EK177" s="65"/>
      <c r="EL177" s="65"/>
      <c r="EM177" s="65">
        <f>SUM(AA177,AE177,AI177,AM177,AQ177,AU177,AY177,BC177,BG177,BK177,BO177,BS177,BW177)</f>
        <v>363</v>
      </c>
      <c r="EN177" s="65">
        <f>SUM(AW177,AS177,AO177,AG177,AC177,AK177,BA177,BE177,BI177,BM177,BQ177,BU177,BY177)</f>
        <v>422006880.78999996</v>
      </c>
      <c r="EO177" s="65">
        <f>IF(Z177="С НДС",EN177*1.12,EN177)</f>
        <v>472647706.4848</v>
      </c>
      <c r="EP177" s="58" t="s">
        <v>1534</v>
      </c>
      <c r="EQ177" s="72" t="s">
        <v>2177</v>
      </c>
      <c r="ER177" s="81" t="s">
        <v>2178</v>
      </c>
      <c r="ES177" s="72"/>
      <c r="ET177" s="72"/>
      <c r="EU177" s="72"/>
      <c r="EV177" s="72"/>
      <c r="EW177" s="72"/>
      <c r="EX177" s="72"/>
      <c r="EY177" s="72"/>
      <c r="EZ177" s="72"/>
      <c r="FA177" s="72"/>
    </row>
    <row r="178" spans="1:157" ht="19.5" customHeight="1">
      <c r="A178" s="63"/>
      <c r="B178" s="63" t="s">
        <v>1593</v>
      </c>
      <c r="C178" s="63"/>
      <c r="D178" s="58" t="s">
        <v>2149</v>
      </c>
      <c r="E178" s="58" t="s">
        <v>1714</v>
      </c>
      <c r="F178" s="58" t="s">
        <v>1715</v>
      </c>
      <c r="G178" s="58" t="s">
        <v>1715</v>
      </c>
      <c r="H178" s="58" t="s">
        <v>857</v>
      </c>
      <c r="I178" s="58"/>
      <c r="J178" s="58"/>
      <c r="K178" s="58">
        <v>30</v>
      </c>
      <c r="L178" s="58">
        <v>710000000</v>
      </c>
      <c r="M178" s="58" t="s">
        <v>1533</v>
      </c>
      <c r="N178" s="58" t="s">
        <v>2165</v>
      </c>
      <c r="O178" s="58" t="s">
        <v>359</v>
      </c>
      <c r="P178" s="58" t="s">
        <v>1717</v>
      </c>
      <c r="Q178" s="58" t="s">
        <v>2138</v>
      </c>
      <c r="R178" s="58"/>
      <c r="S178" s="58" t="s">
        <v>1560</v>
      </c>
      <c r="T178" s="58"/>
      <c r="U178" s="58"/>
      <c r="V178" s="58">
        <v>30</v>
      </c>
      <c r="W178" s="58">
        <v>0</v>
      </c>
      <c r="X178" s="58">
        <v>70</v>
      </c>
      <c r="Y178" s="58" t="s">
        <v>2166</v>
      </c>
      <c r="Z178" s="58" t="s">
        <v>888</v>
      </c>
      <c r="AA178" s="60"/>
      <c r="AB178" s="60"/>
      <c r="AC178" s="60"/>
      <c r="AD178" s="60"/>
      <c r="AE178" s="69">
        <v>48</v>
      </c>
      <c r="AF178" s="60">
        <v>4576739.59</v>
      </c>
      <c r="AG178" s="70">
        <f t="shared" si="59"/>
        <v>219683500.32</v>
      </c>
      <c r="AH178" s="71">
        <f t="shared" si="60"/>
        <v>246045520.35840002</v>
      </c>
      <c r="AI178" s="69">
        <v>60</v>
      </c>
      <c r="AJ178" s="60">
        <f t="shared" si="61"/>
        <v>4736925.48</v>
      </c>
      <c r="AK178" s="70">
        <f t="shared" si="62"/>
        <v>284215528.8</v>
      </c>
      <c r="AL178" s="71">
        <f t="shared" si="63"/>
        <v>318321392.25600004</v>
      </c>
      <c r="AM178" s="69">
        <v>50</v>
      </c>
      <c r="AN178" s="60">
        <f t="shared" si="64"/>
        <v>4902717.87</v>
      </c>
      <c r="AO178" s="70">
        <f t="shared" si="65"/>
        <v>245135893.5</v>
      </c>
      <c r="AP178" s="71">
        <f t="shared" si="66"/>
        <v>274552200.72</v>
      </c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5"/>
      <c r="EF178" s="65"/>
      <c r="EG178" s="65"/>
      <c r="EH178" s="65"/>
      <c r="EI178" s="65"/>
      <c r="EJ178" s="65"/>
      <c r="EK178" s="65"/>
      <c r="EL178" s="65"/>
      <c r="EM178" s="65">
        <f t="shared" si="67"/>
        <v>158</v>
      </c>
      <c r="EN178" s="65">
        <v>0</v>
      </c>
      <c r="EO178" s="65">
        <v>0</v>
      </c>
      <c r="EP178" s="58" t="s">
        <v>1534</v>
      </c>
      <c r="EQ178" s="72" t="s">
        <v>2179</v>
      </c>
      <c r="ER178" s="81" t="s">
        <v>2180</v>
      </c>
      <c r="ES178" s="72"/>
      <c r="ET178" s="72"/>
      <c r="EU178" s="72"/>
      <c r="EV178" s="72"/>
      <c r="EW178" s="72"/>
      <c r="EX178" s="72"/>
      <c r="EY178" s="72"/>
      <c r="EZ178" s="72"/>
      <c r="FA178" s="72"/>
    </row>
    <row r="179" spans="1:157" ht="19.5" customHeight="1">
      <c r="A179" s="63"/>
      <c r="B179" s="63" t="s">
        <v>1776</v>
      </c>
      <c r="C179" s="63"/>
      <c r="D179" s="58" t="s">
        <v>2233</v>
      </c>
      <c r="E179" s="58" t="s">
        <v>1714</v>
      </c>
      <c r="F179" s="58" t="s">
        <v>1715</v>
      </c>
      <c r="G179" s="58" t="s">
        <v>1715</v>
      </c>
      <c r="H179" s="58" t="s">
        <v>857</v>
      </c>
      <c r="I179" s="58"/>
      <c r="J179" s="58"/>
      <c r="K179" s="58">
        <v>30</v>
      </c>
      <c r="L179" s="58">
        <v>710000000</v>
      </c>
      <c r="M179" s="58" t="s">
        <v>1533</v>
      </c>
      <c r="N179" s="72" t="s">
        <v>2227</v>
      </c>
      <c r="O179" s="58" t="s">
        <v>359</v>
      </c>
      <c r="P179" s="58" t="s">
        <v>1717</v>
      </c>
      <c r="Q179" s="58" t="s">
        <v>2138</v>
      </c>
      <c r="R179" s="58"/>
      <c r="S179" s="58" t="s">
        <v>1560</v>
      </c>
      <c r="T179" s="58"/>
      <c r="U179" s="58"/>
      <c r="V179" s="58">
        <v>30</v>
      </c>
      <c r="W179" s="58">
        <v>0</v>
      </c>
      <c r="X179" s="58">
        <v>70</v>
      </c>
      <c r="Y179" s="58" t="s">
        <v>2166</v>
      </c>
      <c r="Z179" s="58" t="s">
        <v>888</v>
      </c>
      <c r="AA179" s="60"/>
      <c r="AB179" s="60"/>
      <c r="AC179" s="60"/>
      <c r="AD179" s="60"/>
      <c r="AE179" s="69">
        <v>48</v>
      </c>
      <c r="AF179" s="60">
        <v>4576739.59</v>
      </c>
      <c r="AG179" s="70">
        <f>AE179*AF179</f>
        <v>219683500.32</v>
      </c>
      <c r="AH179" s="71">
        <f>AG179*1.12</f>
        <v>246045520.35840002</v>
      </c>
      <c r="AI179" s="69">
        <v>60</v>
      </c>
      <c r="AJ179" s="60">
        <f>ROUND((AF179*0.035+AF179),2)</f>
        <v>4736925.48</v>
      </c>
      <c r="AK179" s="70">
        <f>AI179*AJ179</f>
        <v>284215528.8</v>
      </c>
      <c r="AL179" s="71">
        <f>AK179*1.12</f>
        <v>318321392.25600004</v>
      </c>
      <c r="AM179" s="69">
        <v>50</v>
      </c>
      <c r="AN179" s="60">
        <f>ROUND((AJ179*0.035+AJ179),2)</f>
        <v>4902717.87</v>
      </c>
      <c r="AO179" s="70">
        <f>AM179*AN179</f>
        <v>245135893.5</v>
      </c>
      <c r="AP179" s="71">
        <f>AO179*1.12</f>
        <v>274552200.72</v>
      </c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5"/>
      <c r="EF179" s="65"/>
      <c r="EG179" s="65"/>
      <c r="EH179" s="65"/>
      <c r="EI179" s="65"/>
      <c r="EJ179" s="65"/>
      <c r="EK179" s="65"/>
      <c r="EL179" s="65"/>
      <c r="EM179" s="65">
        <f>SUM(AA179,AE179,AI179,AM179,AQ179,AU179,AY179,BC179,BG179,BK179,BO179,BS179,BW179)</f>
        <v>158</v>
      </c>
      <c r="EN179" s="65">
        <f>SUM(AW179,AS179,AO179,AG179,AC179,AK179,BA179,BE179,BI179,BM179,BQ179,BU179,BY179)</f>
        <v>749034922.62</v>
      </c>
      <c r="EO179" s="65">
        <f>IF(Z179="С НДС",EN179*1.12,EN179)</f>
        <v>838919113.3344</v>
      </c>
      <c r="EP179" s="58" t="s">
        <v>1534</v>
      </c>
      <c r="EQ179" s="72" t="s">
        <v>2179</v>
      </c>
      <c r="ER179" s="81" t="s">
        <v>2180</v>
      </c>
      <c r="ES179" s="72"/>
      <c r="ET179" s="72"/>
      <c r="EU179" s="72"/>
      <c r="EV179" s="72"/>
      <c r="EW179" s="72"/>
      <c r="EX179" s="72"/>
      <c r="EY179" s="72"/>
      <c r="EZ179" s="72"/>
      <c r="FA179" s="72"/>
    </row>
    <row r="180" spans="1:157" ht="19.5" customHeight="1">
      <c r="A180" s="63"/>
      <c r="B180" s="63" t="s">
        <v>1593</v>
      </c>
      <c r="C180" s="63"/>
      <c r="D180" s="58" t="s">
        <v>2150</v>
      </c>
      <c r="E180" s="58" t="s">
        <v>1714</v>
      </c>
      <c r="F180" s="58" t="s">
        <v>1715</v>
      </c>
      <c r="G180" s="58" t="s">
        <v>1715</v>
      </c>
      <c r="H180" s="58" t="s">
        <v>857</v>
      </c>
      <c r="I180" s="58"/>
      <c r="J180" s="58"/>
      <c r="K180" s="58">
        <v>30</v>
      </c>
      <c r="L180" s="58">
        <v>710000000</v>
      </c>
      <c r="M180" s="58" t="s">
        <v>1533</v>
      </c>
      <c r="N180" s="58" t="s">
        <v>2165</v>
      </c>
      <c r="O180" s="58" t="s">
        <v>359</v>
      </c>
      <c r="P180" s="58" t="s">
        <v>1717</v>
      </c>
      <c r="Q180" s="58" t="s">
        <v>2138</v>
      </c>
      <c r="R180" s="58"/>
      <c r="S180" s="58" t="s">
        <v>1560</v>
      </c>
      <c r="T180" s="58"/>
      <c r="U180" s="58"/>
      <c r="V180" s="58">
        <v>30</v>
      </c>
      <c r="W180" s="58">
        <v>0</v>
      </c>
      <c r="X180" s="58">
        <v>70</v>
      </c>
      <c r="Y180" s="58" t="s">
        <v>2166</v>
      </c>
      <c r="Z180" s="58" t="s">
        <v>888</v>
      </c>
      <c r="AA180" s="60"/>
      <c r="AB180" s="60"/>
      <c r="AC180" s="60"/>
      <c r="AD180" s="60"/>
      <c r="AE180" s="69">
        <v>40</v>
      </c>
      <c r="AF180" s="60">
        <v>11779613.36</v>
      </c>
      <c r="AG180" s="70">
        <f t="shared" si="59"/>
        <v>471184534.4</v>
      </c>
      <c r="AH180" s="71">
        <f t="shared" si="60"/>
        <v>527726678.528</v>
      </c>
      <c r="AI180" s="69">
        <v>44</v>
      </c>
      <c r="AJ180" s="60">
        <f t="shared" si="61"/>
        <v>12191899.83</v>
      </c>
      <c r="AK180" s="70">
        <f t="shared" si="62"/>
        <v>536443592.52</v>
      </c>
      <c r="AL180" s="71">
        <f t="shared" si="63"/>
        <v>600816823.6224</v>
      </c>
      <c r="AM180" s="69">
        <v>55</v>
      </c>
      <c r="AN180" s="60">
        <f t="shared" si="64"/>
        <v>12618616.32</v>
      </c>
      <c r="AO180" s="70">
        <f t="shared" si="65"/>
        <v>694023897.6</v>
      </c>
      <c r="AP180" s="71">
        <f t="shared" si="66"/>
        <v>777306765.3120002</v>
      </c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5"/>
      <c r="EF180" s="65"/>
      <c r="EG180" s="65"/>
      <c r="EH180" s="65"/>
      <c r="EI180" s="65"/>
      <c r="EJ180" s="65"/>
      <c r="EK180" s="65"/>
      <c r="EL180" s="65"/>
      <c r="EM180" s="65">
        <f t="shared" si="67"/>
        <v>139</v>
      </c>
      <c r="EN180" s="65">
        <v>0</v>
      </c>
      <c r="EO180" s="65">
        <v>0</v>
      </c>
      <c r="EP180" s="58" t="s">
        <v>1534</v>
      </c>
      <c r="EQ180" s="72" t="s">
        <v>2181</v>
      </c>
      <c r="ER180" s="81" t="s">
        <v>2182</v>
      </c>
      <c r="ES180" s="72"/>
      <c r="ET180" s="72"/>
      <c r="EU180" s="72"/>
      <c r="EV180" s="72"/>
      <c r="EW180" s="72"/>
      <c r="EX180" s="72"/>
      <c r="EY180" s="72"/>
      <c r="EZ180" s="72"/>
      <c r="FA180" s="72"/>
    </row>
    <row r="181" spans="1:157" ht="19.5" customHeight="1">
      <c r="A181" s="63"/>
      <c r="B181" s="63" t="s">
        <v>1776</v>
      </c>
      <c r="C181" s="63"/>
      <c r="D181" s="58" t="s">
        <v>2234</v>
      </c>
      <c r="E181" s="58" t="s">
        <v>1714</v>
      </c>
      <c r="F181" s="58" t="s">
        <v>1715</v>
      </c>
      <c r="G181" s="58" t="s">
        <v>1715</v>
      </c>
      <c r="H181" s="58" t="s">
        <v>857</v>
      </c>
      <c r="I181" s="58"/>
      <c r="J181" s="58"/>
      <c r="K181" s="58">
        <v>30</v>
      </c>
      <c r="L181" s="58">
        <v>710000000</v>
      </c>
      <c r="M181" s="58" t="s">
        <v>1533</v>
      </c>
      <c r="N181" s="72" t="s">
        <v>2227</v>
      </c>
      <c r="O181" s="58" t="s">
        <v>359</v>
      </c>
      <c r="P181" s="58" t="s">
        <v>1717</v>
      </c>
      <c r="Q181" s="58" t="s">
        <v>2138</v>
      </c>
      <c r="R181" s="58"/>
      <c r="S181" s="58" t="s">
        <v>1560</v>
      </c>
      <c r="T181" s="58"/>
      <c r="U181" s="58"/>
      <c r="V181" s="58">
        <v>30</v>
      </c>
      <c r="W181" s="58">
        <v>0</v>
      </c>
      <c r="X181" s="58">
        <v>70</v>
      </c>
      <c r="Y181" s="58" t="s">
        <v>2166</v>
      </c>
      <c r="Z181" s="58" t="s">
        <v>888</v>
      </c>
      <c r="AA181" s="60"/>
      <c r="AB181" s="60"/>
      <c r="AC181" s="60"/>
      <c r="AD181" s="60"/>
      <c r="AE181" s="69">
        <v>40</v>
      </c>
      <c r="AF181" s="60">
        <v>11779613.36</v>
      </c>
      <c r="AG181" s="70">
        <f>AE181*AF181</f>
        <v>471184534.4</v>
      </c>
      <c r="AH181" s="71">
        <f>AG181*1.12</f>
        <v>527726678.528</v>
      </c>
      <c r="AI181" s="69">
        <v>44</v>
      </c>
      <c r="AJ181" s="60">
        <f>ROUND((AF181*0.035+AF181),2)</f>
        <v>12191899.83</v>
      </c>
      <c r="AK181" s="70">
        <f>AI181*AJ181</f>
        <v>536443592.52</v>
      </c>
      <c r="AL181" s="71">
        <f>AK181*1.12</f>
        <v>600816823.6224</v>
      </c>
      <c r="AM181" s="69">
        <v>55</v>
      </c>
      <c r="AN181" s="60">
        <f>ROUND((AJ181*0.035+AJ181),2)</f>
        <v>12618616.32</v>
      </c>
      <c r="AO181" s="70">
        <f>AM181*AN181</f>
        <v>694023897.6</v>
      </c>
      <c r="AP181" s="71">
        <f>AO181*1.12</f>
        <v>777306765.3120002</v>
      </c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5"/>
      <c r="EF181" s="65"/>
      <c r="EG181" s="65"/>
      <c r="EH181" s="65"/>
      <c r="EI181" s="65"/>
      <c r="EJ181" s="65"/>
      <c r="EK181" s="65"/>
      <c r="EL181" s="65"/>
      <c r="EM181" s="65">
        <f>SUM(AA181,AE181,AI181,AM181,AQ181,AU181,AY181,BC181,BG181,BK181,BO181,BS181,BW181)</f>
        <v>139</v>
      </c>
      <c r="EN181" s="65">
        <f>SUM(AW181,AS181,AO181,AG181,AC181,AK181,BA181,BE181,BI181,BM181,BQ181,BU181,BY181)</f>
        <v>1701652024.52</v>
      </c>
      <c r="EO181" s="65">
        <f>IF(Z181="С НДС",EN181*1.12,EN181)</f>
        <v>1905850267.4624002</v>
      </c>
      <c r="EP181" s="58" t="s">
        <v>1534</v>
      </c>
      <c r="EQ181" s="72" t="s">
        <v>2181</v>
      </c>
      <c r="ER181" s="81" t="s">
        <v>2182</v>
      </c>
      <c r="ES181" s="72"/>
      <c r="ET181" s="72"/>
      <c r="EU181" s="72"/>
      <c r="EV181" s="72"/>
      <c r="EW181" s="72"/>
      <c r="EX181" s="72"/>
      <c r="EY181" s="72"/>
      <c r="EZ181" s="72"/>
      <c r="FA181" s="72"/>
    </row>
    <row r="182" spans="1:157" ht="19.5" customHeight="1">
      <c r="A182" s="63"/>
      <c r="B182" s="63" t="s">
        <v>1593</v>
      </c>
      <c r="C182" s="63"/>
      <c r="D182" s="58" t="s">
        <v>2151</v>
      </c>
      <c r="E182" s="58" t="s">
        <v>1714</v>
      </c>
      <c r="F182" s="58" t="s">
        <v>1715</v>
      </c>
      <c r="G182" s="58" t="s">
        <v>1715</v>
      </c>
      <c r="H182" s="58" t="s">
        <v>857</v>
      </c>
      <c r="I182" s="58"/>
      <c r="J182" s="58"/>
      <c r="K182" s="58">
        <v>30</v>
      </c>
      <c r="L182" s="58">
        <v>710000000</v>
      </c>
      <c r="M182" s="58" t="s">
        <v>1533</v>
      </c>
      <c r="N182" s="58" t="s">
        <v>2165</v>
      </c>
      <c r="O182" s="58" t="s">
        <v>359</v>
      </c>
      <c r="P182" s="58" t="s">
        <v>1717</v>
      </c>
      <c r="Q182" s="58" t="s">
        <v>2138</v>
      </c>
      <c r="R182" s="58"/>
      <c r="S182" s="58" t="s">
        <v>1560</v>
      </c>
      <c r="T182" s="58"/>
      <c r="U182" s="58"/>
      <c r="V182" s="58">
        <v>30</v>
      </c>
      <c r="W182" s="58">
        <v>0</v>
      </c>
      <c r="X182" s="58">
        <v>70</v>
      </c>
      <c r="Y182" s="58" t="s">
        <v>2166</v>
      </c>
      <c r="Z182" s="58" t="s">
        <v>888</v>
      </c>
      <c r="AA182" s="60"/>
      <c r="AB182" s="60"/>
      <c r="AC182" s="60"/>
      <c r="AD182" s="60"/>
      <c r="AE182" s="69">
        <v>8</v>
      </c>
      <c r="AF182" s="60">
        <v>43562297.06</v>
      </c>
      <c r="AG182" s="70">
        <f t="shared" si="59"/>
        <v>348498376.48</v>
      </c>
      <c r="AH182" s="71">
        <f t="shared" si="60"/>
        <v>390318181.65760005</v>
      </c>
      <c r="AI182" s="69">
        <v>10</v>
      </c>
      <c r="AJ182" s="60">
        <f t="shared" si="61"/>
        <v>45086977.46</v>
      </c>
      <c r="AK182" s="70">
        <f t="shared" si="62"/>
        <v>450869774.6</v>
      </c>
      <c r="AL182" s="71">
        <f t="shared" si="63"/>
        <v>504974147.55200005</v>
      </c>
      <c r="AM182" s="69">
        <v>12</v>
      </c>
      <c r="AN182" s="60">
        <f t="shared" si="64"/>
        <v>46665021.67</v>
      </c>
      <c r="AO182" s="70">
        <f t="shared" si="65"/>
        <v>559980260.04</v>
      </c>
      <c r="AP182" s="71">
        <f t="shared" si="66"/>
        <v>627177891.2448</v>
      </c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5"/>
      <c r="EF182" s="65"/>
      <c r="EG182" s="65"/>
      <c r="EH182" s="65"/>
      <c r="EI182" s="65"/>
      <c r="EJ182" s="65"/>
      <c r="EK182" s="65"/>
      <c r="EL182" s="65"/>
      <c r="EM182" s="65">
        <f t="shared" si="67"/>
        <v>30</v>
      </c>
      <c r="EN182" s="65">
        <v>0</v>
      </c>
      <c r="EO182" s="65">
        <v>0</v>
      </c>
      <c r="EP182" s="58" t="s">
        <v>1534</v>
      </c>
      <c r="EQ182" s="72" t="s">
        <v>2183</v>
      </c>
      <c r="ER182" s="81" t="s">
        <v>2184</v>
      </c>
      <c r="ES182" s="72"/>
      <c r="ET182" s="72"/>
      <c r="EU182" s="72"/>
      <c r="EV182" s="72"/>
      <c r="EW182" s="72"/>
      <c r="EX182" s="72"/>
      <c r="EY182" s="72"/>
      <c r="EZ182" s="72"/>
      <c r="FA182" s="72"/>
    </row>
    <row r="183" spans="1:157" ht="19.5" customHeight="1">
      <c r="A183" s="63"/>
      <c r="B183" s="63" t="s">
        <v>1776</v>
      </c>
      <c r="C183" s="63"/>
      <c r="D183" s="58" t="s">
        <v>2235</v>
      </c>
      <c r="E183" s="58" t="s">
        <v>1714</v>
      </c>
      <c r="F183" s="58" t="s">
        <v>1715</v>
      </c>
      <c r="G183" s="58" t="s">
        <v>1715</v>
      </c>
      <c r="H183" s="58" t="s">
        <v>857</v>
      </c>
      <c r="I183" s="58"/>
      <c r="J183" s="58"/>
      <c r="K183" s="58">
        <v>30</v>
      </c>
      <c r="L183" s="58">
        <v>710000000</v>
      </c>
      <c r="M183" s="58" t="s">
        <v>1533</v>
      </c>
      <c r="N183" s="72" t="s">
        <v>2227</v>
      </c>
      <c r="O183" s="58" t="s">
        <v>359</v>
      </c>
      <c r="P183" s="58" t="s">
        <v>1717</v>
      </c>
      <c r="Q183" s="58" t="s">
        <v>2138</v>
      </c>
      <c r="R183" s="58"/>
      <c r="S183" s="58" t="s">
        <v>1560</v>
      </c>
      <c r="T183" s="58"/>
      <c r="U183" s="58"/>
      <c r="V183" s="58">
        <v>30</v>
      </c>
      <c r="W183" s="58">
        <v>0</v>
      </c>
      <c r="X183" s="58">
        <v>70</v>
      </c>
      <c r="Y183" s="58" t="s">
        <v>2166</v>
      </c>
      <c r="Z183" s="58" t="s">
        <v>888</v>
      </c>
      <c r="AA183" s="60"/>
      <c r="AB183" s="60"/>
      <c r="AC183" s="60"/>
      <c r="AD183" s="60"/>
      <c r="AE183" s="69">
        <v>8</v>
      </c>
      <c r="AF183" s="60">
        <v>43562297.06</v>
      </c>
      <c r="AG183" s="70">
        <f>AE183*AF183</f>
        <v>348498376.48</v>
      </c>
      <c r="AH183" s="71">
        <f>AG183*1.12</f>
        <v>390318181.65760005</v>
      </c>
      <c r="AI183" s="69">
        <v>10</v>
      </c>
      <c r="AJ183" s="60">
        <f>ROUND((AF183*0.035+AF183),2)</f>
        <v>45086977.46</v>
      </c>
      <c r="AK183" s="70">
        <f>AI183*AJ183</f>
        <v>450869774.6</v>
      </c>
      <c r="AL183" s="71">
        <f>AK183*1.12</f>
        <v>504974147.55200005</v>
      </c>
      <c r="AM183" s="69">
        <v>12</v>
      </c>
      <c r="AN183" s="60">
        <f>ROUND((AJ183*0.035+AJ183),2)</f>
        <v>46665021.67</v>
      </c>
      <c r="AO183" s="70">
        <f>AM183*AN183</f>
        <v>559980260.04</v>
      </c>
      <c r="AP183" s="71">
        <f>AO183*1.12</f>
        <v>627177891.2448</v>
      </c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5"/>
      <c r="EF183" s="65"/>
      <c r="EG183" s="65"/>
      <c r="EH183" s="65"/>
      <c r="EI183" s="65"/>
      <c r="EJ183" s="65"/>
      <c r="EK183" s="65"/>
      <c r="EL183" s="65"/>
      <c r="EM183" s="65">
        <f>SUM(AA183,AE183,AI183,AM183,AQ183,AU183,AY183,BC183,BG183,BK183,BO183,BS183,BW183)</f>
        <v>30</v>
      </c>
      <c r="EN183" s="65">
        <f>SUM(AW183,AS183,AO183,AG183,AC183,AK183,BA183,BE183,BI183,BM183,BQ183,BU183,BY183)</f>
        <v>1359348411.12</v>
      </c>
      <c r="EO183" s="65">
        <f>IF(Z183="С НДС",EN183*1.12,EN183)</f>
        <v>1522470220.4544</v>
      </c>
      <c r="EP183" s="58" t="s">
        <v>1534</v>
      </c>
      <c r="EQ183" s="72" t="s">
        <v>2183</v>
      </c>
      <c r="ER183" s="81" t="s">
        <v>2184</v>
      </c>
      <c r="ES183" s="72"/>
      <c r="ET183" s="72"/>
      <c r="EU183" s="72"/>
      <c r="EV183" s="72"/>
      <c r="EW183" s="72"/>
      <c r="EX183" s="72"/>
      <c r="EY183" s="72"/>
      <c r="EZ183" s="72"/>
      <c r="FA183" s="72"/>
    </row>
    <row r="184" spans="1:157" ht="19.5" customHeight="1">
      <c r="A184" s="63"/>
      <c r="B184" s="63" t="s">
        <v>1593</v>
      </c>
      <c r="C184" s="63"/>
      <c r="D184" s="58" t="s">
        <v>2152</v>
      </c>
      <c r="E184" s="58" t="s">
        <v>1714</v>
      </c>
      <c r="F184" s="58" t="s">
        <v>1715</v>
      </c>
      <c r="G184" s="58" t="s">
        <v>1715</v>
      </c>
      <c r="H184" s="58" t="s">
        <v>857</v>
      </c>
      <c r="I184" s="58"/>
      <c r="J184" s="58"/>
      <c r="K184" s="58">
        <v>30</v>
      </c>
      <c r="L184" s="58">
        <v>710000000</v>
      </c>
      <c r="M184" s="58" t="s">
        <v>1533</v>
      </c>
      <c r="N184" s="58" t="s">
        <v>2165</v>
      </c>
      <c r="O184" s="58" t="s">
        <v>359</v>
      </c>
      <c r="P184" s="58" t="s">
        <v>1717</v>
      </c>
      <c r="Q184" s="58" t="s">
        <v>2138</v>
      </c>
      <c r="R184" s="58"/>
      <c r="S184" s="58" t="s">
        <v>1560</v>
      </c>
      <c r="T184" s="58"/>
      <c r="U184" s="58"/>
      <c r="V184" s="58">
        <v>30</v>
      </c>
      <c r="W184" s="58">
        <v>0</v>
      </c>
      <c r="X184" s="58">
        <v>70</v>
      </c>
      <c r="Y184" s="58" t="s">
        <v>2166</v>
      </c>
      <c r="Z184" s="58" t="s">
        <v>888</v>
      </c>
      <c r="AA184" s="60"/>
      <c r="AB184" s="60"/>
      <c r="AC184" s="60"/>
      <c r="AD184" s="60"/>
      <c r="AE184" s="69">
        <v>15</v>
      </c>
      <c r="AF184" s="60">
        <v>114338.37</v>
      </c>
      <c r="AG184" s="70">
        <f t="shared" si="59"/>
        <v>1715075.5499999998</v>
      </c>
      <c r="AH184" s="71">
        <f t="shared" si="60"/>
        <v>1920884.616</v>
      </c>
      <c r="AI184" s="69">
        <v>15</v>
      </c>
      <c r="AJ184" s="60">
        <f t="shared" si="61"/>
        <v>118340.21</v>
      </c>
      <c r="AK184" s="70">
        <f t="shared" si="62"/>
        <v>1775103.1500000001</v>
      </c>
      <c r="AL184" s="71">
        <f t="shared" si="63"/>
        <v>1988115.5280000004</v>
      </c>
      <c r="AM184" s="69">
        <v>15</v>
      </c>
      <c r="AN184" s="60">
        <f t="shared" si="64"/>
        <v>122482.12</v>
      </c>
      <c r="AO184" s="70">
        <f t="shared" si="65"/>
        <v>1837231.7999999998</v>
      </c>
      <c r="AP184" s="71">
        <f t="shared" si="66"/>
        <v>2057699.616</v>
      </c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5"/>
      <c r="EF184" s="65"/>
      <c r="EG184" s="65"/>
      <c r="EH184" s="65"/>
      <c r="EI184" s="65"/>
      <c r="EJ184" s="65"/>
      <c r="EK184" s="65"/>
      <c r="EL184" s="65"/>
      <c r="EM184" s="65">
        <f t="shared" si="67"/>
        <v>45</v>
      </c>
      <c r="EN184" s="65">
        <v>0</v>
      </c>
      <c r="EO184" s="65">
        <v>0</v>
      </c>
      <c r="EP184" s="58" t="s">
        <v>1534</v>
      </c>
      <c r="EQ184" s="72" t="s">
        <v>2185</v>
      </c>
      <c r="ER184" s="81" t="s">
        <v>2186</v>
      </c>
      <c r="ES184" s="72"/>
      <c r="ET184" s="72"/>
      <c r="EU184" s="72"/>
      <c r="EV184" s="72"/>
      <c r="EW184" s="72"/>
      <c r="EX184" s="72"/>
      <c r="EY184" s="72"/>
      <c r="EZ184" s="72"/>
      <c r="FA184" s="72"/>
    </row>
    <row r="185" spans="1:157" ht="19.5" customHeight="1">
      <c r="A185" s="63"/>
      <c r="B185" s="63" t="s">
        <v>1776</v>
      </c>
      <c r="C185" s="63"/>
      <c r="D185" s="58" t="s">
        <v>2236</v>
      </c>
      <c r="E185" s="58" t="s">
        <v>1714</v>
      </c>
      <c r="F185" s="58" t="s">
        <v>1715</v>
      </c>
      <c r="G185" s="58" t="s">
        <v>1715</v>
      </c>
      <c r="H185" s="58" t="s">
        <v>857</v>
      </c>
      <c r="I185" s="58"/>
      <c r="J185" s="58"/>
      <c r="K185" s="58">
        <v>30</v>
      </c>
      <c r="L185" s="58">
        <v>710000000</v>
      </c>
      <c r="M185" s="58" t="s">
        <v>1533</v>
      </c>
      <c r="N185" s="72" t="s">
        <v>2227</v>
      </c>
      <c r="O185" s="58" t="s">
        <v>359</v>
      </c>
      <c r="P185" s="58" t="s">
        <v>1717</v>
      </c>
      <c r="Q185" s="58" t="s">
        <v>2138</v>
      </c>
      <c r="R185" s="58"/>
      <c r="S185" s="58" t="s">
        <v>1560</v>
      </c>
      <c r="T185" s="58"/>
      <c r="U185" s="58"/>
      <c r="V185" s="58">
        <v>30</v>
      </c>
      <c r="W185" s="58">
        <v>0</v>
      </c>
      <c r="X185" s="58">
        <v>70</v>
      </c>
      <c r="Y185" s="58" t="s">
        <v>2166</v>
      </c>
      <c r="Z185" s="58" t="s">
        <v>888</v>
      </c>
      <c r="AA185" s="60"/>
      <c r="AB185" s="60"/>
      <c r="AC185" s="60"/>
      <c r="AD185" s="60"/>
      <c r="AE185" s="69">
        <v>15</v>
      </c>
      <c r="AF185" s="60">
        <v>114338.37</v>
      </c>
      <c r="AG185" s="70">
        <f>AE185*AF185</f>
        <v>1715075.5499999998</v>
      </c>
      <c r="AH185" s="71">
        <f>AG185*1.12</f>
        <v>1920884.616</v>
      </c>
      <c r="AI185" s="69">
        <v>15</v>
      </c>
      <c r="AJ185" s="60">
        <f>ROUND((AF185*0.035+AF185),2)</f>
        <v>118340.21</v>
      </c>
      <c r="AK185" s="70">
        <f>AI185*AJ185</f>
        <v>1775103.1500000001</v>
      </c>
      <c r="AL185" s="71">
        <f>AK185*1.12</f>
        <v>1988115.5280000004</v>
      </c>
      <c r="AM185" s="69">
        <v>15</v>
      </c>
      <c r="AN185" s="60">
        <f>ROUND((AJ185*0.035+AJ185),2)</f>
        <v>122482.12</v>
      </c>
      <c r="AO185" s="70">
        <f>AM185*AN185</f>
        <v>1837231.7999999998</v>
      </c>
      <c r="AP185" s="71">
        <f>AO185*1.12</f>
        <v>2057699.616</v>
      </c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5"/>
      <c r="EF185" s="65"/>
      <c r="EG185" s="65"/>
      <c r="EH185" s="65"/>
      <c r="EI185" s="65"/>
      <c r="EJ185" s="65"/>
      <c r="EK185" s="65"/>
      <c r="EL185" s="65"/>
      <c r="EM185" s="65">
        <f>SUM(AA185,AE185,AI185,AM185,AQ185,AU185,AY185,BC185,BG185,BK185,BO185,BS185,BW185)</f>
        <v>45</v>
      </c>
      <c r="EN185" s="65">
        <f>SUM(AW185,AS185,AO185,AG185,AC185,AK185,BA185,BE185,BI185,BM185,BQ185,BU185,BY185)</f>
        <v>5327410.5</v>
      </c>
      <c r="EO185" s="65">
        <f>IF(Z185="С НДС",EN185*1.12,EN185)</f>
        <v>5966699.760000001</v>
      </c>
      <c r="EP185" s="58" t="s">
        <v>1534</v>
      </c>
      <c r="EQ185" s="72" t="s">
        <v>2185</v>
      </c>
      <c r="ER185" s="81" t="s">
        <v>2186</v>
      </c>
      <c r="ES185" s="72"/>
      <c r="ET185" s="72"/>
      <c r="EU185" s="72"/>
      <c r="EV185" s="72"/>
      <c r="EW185" s="72"/>
      <c r="EX185" s="72"/>
      <c r="EY185" s="72"/>
      <c r="EZ185" s="72"/>
      <c r="FA185" s="72"/>
    </row>
    <row r="186" spans="1:157" ht="19.5" customHeight="1">
      <c r="A186" s="63"/>
      <c r="B186" s="63" t="s">
        <v>1593</v>
      </c>
      <c r="C186" s="63"/>
      <c r="D186" s="58" t="s">
        <v>2153</v>
      </c>
      <c r="E186" s="58" t="s">
        <v>1714</v>
      </c>
      <c r="F186" s="58" t="s">
        <v>1715</v>
      </c>
      <c r="G186" s="58" t="s">
        <v>1715</v>
      </c>
      <c r="H186" s="58" t="s">
        <v>857</v>
      </c>
      <c r="I186" s="58"/>
      <c r="J186" s="58"/>
      <c r="K186" s="58">
        <v>30</v>
      </c>
      <c r="L186" s="58">
        <v>710000000</v>
      </c>
      <c r="M186" s="58" t="s">
        <v>1533</v>
      </c>
      <c r="N186" s="58" t="s">
        <v>2165</v>
      </c>
      <c r="O186" s="58" t="s">
        <v>359</v>
      </c>
      <c r="P186" s="58" t="s">
        <v>1717</v>
      </c>
      <c r="Q186" s="58" t="s">
        <v>2138</v>
      </c>
      <c r="R186" s="58"/>
      <c r="S186" s="58" t="s">
        <v>1560</v>
      </c>
      <c r="T186" s="58"/>
      <c r="U186" s="58"/>
      <c r="V186" s="58">
        <v>30</v>
      </c>
      <c r="W186" s="58">
        <v>0</v>
      </c>
      <c r="X186" s="58">
        <v>70</v>
      </c>
      <c r="Y186" s="58" t="s">
        <v>2166</v>
      </c>
      <c r="Z186" s="58" t="s">
        <v>888</v>
      </c>
      <c r="AA186" s="60"/>
      <c r="AB186" s="60"/>
      <c r="AC186" s="60"/>
      <c r="AD186" s="60"/>
      <c r="AE186" s="69">
        <v>15</v>
      </c>
      <c r="AF186" s="60">
        <v>73568.86</v>
      </c>
      <c r="AG186" s="70">
        <f t="shared" si="59"/>
        <v>1103532.9</v>
      </c>
      <c r="AH186" s="71">
        <f t="shared" si="60"/>
        <v>1235956.848</v>
      </c>
      <c r="AI186" s="69">
        <v>15</v>
      </c>
      <c r="AJ186" s="60">
        <f t="shared" si="61"/>
        <v>76143.77</v>
      </c>
      <c r="AK186" s="70">
        <f t="shared" si="62"/>
        <v>1142156.55</v>
      </c>
      <c r="AL186" s="71">
        <f t="shared" si="63"/>
        <v>1279215.3360000001</v>
      </c>
      <c r="AM186" s="69">
        <v>15</v>
      </c>
      <c r="AN186" s="60">
        <f t="shared" si="64"/>
        <v>78808.8</v>
      </c>
      <c r="AO186" s="70">
        <f t="shared" si="65"/>
        <v>1182132</v>
      </c>
      <c r="AP186" s="71">
        <f t="shared" si="66"/>
        <v>1323987.84</v>
      </c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5"/>
      <c r="EF186" s="65"/>
      <c r="EG186" s="65"/>
      <c r="EH186" s="65"/>
      <c r="EI186" s="65"/>
      <c r="EJ186" s="65"/>
      <c r="EK186" s="65"/>
      <c r="EL186" s="65"/>
      <c r="EM186" s="65">
        <f t="shared" si="67"/>
        <v>45</v>
      </c>
      <c r="EN186" s="65">
        <v>0</v>
      </c>
      <c r="EO186" s="65">
        <v>0</v>
      </c>
      <c r="EP186" s="58" t="s">
        <v>1534</v>
      </c>
      <c r="EQ186" s="72" t="s">
        <v>2187</v>
      </c>
      <c r="ER186" s="81" t="s">
        <v>2188</v>
      </c>
      <c r="ES186" s="72"/>
      <c r="ET186" s="72"/>
      <c r="EU186" s="72"/>
      <c r="EV186" s="72"/>
      <c r="EW186" s="72"/>
      <c r="EX186" s="72"/>
      <c r="EY186" s="72"/>
      <c r="EZ186" s="72"/>
      <c r="FA186" s="72"/>
    </row>
    <row r="187" spans="1:157" ht="19.5" customHeight="1">
      <c r="A187" s="63"/>
      <c r="B187" s="63" t="s">
        <v>1776</v>
      </c>
      <c r="C187" s="63"/>
      <c r="D187" s="58" t="s">
        <v>2237</v>
      </c>
      <c r="E187" s="58" t="s">
        <v>1714</v>
      </c>
      <c r="F187" s="58" t="s">
        <v>1715</v>
      </c>
      <c r="G187" s="58" t="s">
        <v>1715</v>
      </c>
      <c r="H187" s="58" t="s">
        <v>857</v>
      </c>
      <c r="I187" s="58"/>
      <c r="J187" s="58"/>
      <c r="K187" s="58">
        <v>30</v>
      </c>
      <c r="L187" s="58">
        <v>710000000</v>
      </c>
      <c r="M187" s="58" t="s">
        <v>1533</v>
      </c>
      <c r="N187" s="72" t="s">
        <v>2227</v>
      </c>
      <c r="O187" s="58" t="s">
        <v>359</v>
      </c>
      <c r="P187" s="58" t="s">
        <v>1717</v>
      </c>
      <c r="Q187" s="58" t="s">
        <v>2138</v>
      </c>
      <c r="R187" s="58"/>
      <c r="S187" s="58" t="s">
        <v>1560</v>
      </c>
      <c r="T187" s="58"/>
      <c r="U187" s="58"/>
      <c r="V187" s="58">
        <v>30</v>
      </c>
      <c r="W187" s="58">
        <v>0</v>
      </c>
      <c r="X187" s="58">
        <v>70</v>
      </c>
      <c r="Y187" s="58" t="s">
        <v>2166</v>
      </c>
      <c r="Z187" s="58" t="s">
        <v>888</v>
      </c>
      <c r="AA187" s="60"/>
      <c r="AB187" s="60"/>
      <c r="AC187" s="60"/>
      <c r="AD187" s="60"/>
      <c r="AE187" s="69">
        <v>15</v>
      </c>
      <c r="AF187" s="60">
        <v>73568.86</v>
      </c>
      <c r="AG187" s="70">
        <f>AE187*AF187</f>
        <v>1103532.9</v>
      </c>
      <c r="AH187" s="71">
        <f>AG187*1.12</f>
        <v>1235956.848</v>
      </c>
      <c r="AI187" s="69">
        <v>15</v>
      </c>
      <c r="AJ187" s="60">
        <f>ROUND((AF187*0.035+AF187),2)</f>
        <v>76143.77</v>
      </c>
      <c r="AK187" s="70">
        <f>AI187*AJ187</f>
        <v>1142156.55</v>
      </c>
      <c r="AL187" s="71">
        <f>AK187*1.12</f>
        <v>1279215.3360000001</v>
      </c>
      <c r="AM187" s="69">
        <v>15</v>
      </c>
      <c r="AN187" s="60">
        <f>ROUND((AJ187*0.035+AJ187),2)</f>
        <v>78808.8</v>
      </c>
      <c r="AO187" s="70">
        <f>AM187*AN187</f>
        <v>1182132</v>
      </c>
      <c r="AP187" s="71">
        <f>AO187*1.12</f>
        <v>1323987.84</v>
      </c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5"/>
      <c r="EF187" s="65"/>
      <c r="EG187" s="65"/>
      <c r="EH187" s="65"/>
      <c r="EI187" s="65"/>
      <c r="EJ187" s="65"/>
      <c r="EK187" s="65"/>
      <c r="EL187" s="65"/>
      <c r="EM187" s="65">
        <f>SUM(AA187,AE187,AI187,AM187,AQ187,AU187,AY187,BC187,BG187,BK187,BO187,BS187,BW187)</f>
        <v>45</v>
      </c>
      <c r="EN187" s="65">
        <f>SUM(AW187,AS187,AO187,AG187,AC187,AK187,BA187,BE187,BI187,BM187,BQ187,BU187,BY187)</f>
        <v>3427821.45</v>
      </c>
      <c r="EO187" s="65">
        <f>IF(Z187="С НДС",EN187*1.12,EN187)</f>
        <v>3839160.0240000007</v>
      </c>
      <c r="EP187" s="58" t="s">
        <v>1534</v>
      </c>
      <c r="EQ187" s="72" t="s">
        <v>2187</v>
      </c>
      <c r="ER187" s="81" t="s">
        <v>2188</v>
      </c>
      <c r="ES187" s="72"/>
      <c r="ET187" s="72"/>
      <c r="EU187" s="72"/>
      <c r="EV187" s="72"/>
      <c r="EW187" s="72"/>
      <c r="EX187" s="72"/>
      <c r="EY187" s="72"/>
      <c r="EZ187" s="72"/>
      <c r="FA187" s="72"/>
    </row>
    <row r="188" spans="1:157" ht="19.5" customHeight="1">
      <c r="A188" s="63"/>
      <c r="B188" s="63" t="s">
        <v>1593</v>
      </c>
      <c r="C188" s="63"/>
      <c r="D188" s="58" t="s">
        <v>2154</v>
      </c>
      <c r="E188" s="58" t="s">
        <v>1714</v>
      </c>
      <c r="F188" s="58" t="s">
        <v>1715</v>
      </c>
      <c r="G188" s="58" t="s">
        <v>1715</v>
      </c>
      <c r="H188" s="58" t="s">
        <v>857</v>
      </c>
      <c r="I188" s="58"/>
      <c r="J188" s="58"/>
      <c r="K188" s="58">
        <v>30</v>
      </c>
      <c r="L188" s="58">
        <v>710000000</v>
      </c>
      <c r="M188" s="58" t="s">
        <v>1533</v>
      </c>
      <c r="N188" s="58" t="s">
        <v>2165</v>
      </c>
      <c r="O188" s="58" t="s">
        <v>359</v>
      </c>
      <c r="P188" s="58" t="s">
        <v>1717</v>
      </c>
      <c r="Q188" s="58" t="s">
        <v>2138</v>
      </c>
      <c r="R188" s="58"/>
      <c r="S188" s="58" t="s">
        <v>1560</v>
      </c>
      <c r="T188" s="58"/>
      <c r="U188" s="58"/>
      <c r="V188" s="58">
        <v>30</v>
      </c>
      <c r="W188" s="58">
        <v>0</v>
      </c>
      <c r="X188" s="58">
        <v>70</v>
      </c>
      <c r="Y188" s="58" t="s">
        <v>2166</v>
      </c>
      <c r="Z188" s="58" t="s">
        <v>888</v>
      </c>
      <c r="AA188" s="60"/>
      <c r="AB188" s="60"/>
      <c r="AC188" s="60"/>
      <c r="AD188" s="60"/>
      <c r="AE188" s="69">
        <v>200</v>
      </c>
      <c r="AF188" s="60">
        <v>19633.95</v>
      </c>
      <c r="AG188" s="70">
        <f t="shared" si="59"/>
        <v>3926790</v>
      </c>
      <c r="AH188" s="71">
        <f t="shared" si="60"/>
        <v>4398004.800000001</v>
      </c>
      <c r="AI188" s="69">
        <v>200</v>
      </c>
      <c r="AJ188" s="60">
        <f t="shared" si="61"/>
        <v>20321.14</v>
      </c>
      <c r="AK188" s="70">
        <f t="shared" si="62"/>
        <v>4064228</v>
      </c>
      <c r="AL188" s="71">
        <f t="shared" si="63"/>
        <v>4551935.36</v>
      </c>
      <c r="AM188" s="69">
        <v>200</v>
      </c>
      <c r="AN188" s="60">
        <f t="shared" si="64"/>
        <v>21032.38</v>
      </c>
      <c r="AO188" s="70">
        <f t="shared" si="65"/>
        <v>4206476</v>
      </c>
      <c r="AP188" s="71">
        <f t="shared" si="66"/>
        <v>4711253.12</v>
      </c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5"/>
      <c r="EF188" s="65"/>
      <c r="EG188" s="65"/>
      <c r="EH188" s="65"/>
      <c r="EI188" s="65"/>
      <c r="EJ188" s="65"/>
      <c r="EK188" s="65"/>
      <c r="EL188" s="65"/>
      <c r="EM188" s="65">
        <f t="shared" si="67"/>
        <v>600</v>
      </c>
      <c r="EN188" s="65">
        <v>0</v>
      </c>
      <c r="EO188" s="65">
        <v>0</v>
      </c>
      <c r="EP188" s="58" t="s">
        <v>1534</v>
      </c>
      <c r="EQ188" s="72" t="s">
        <v>2189</v>
      </c>
      <c r="ER188" s="81" t="s">
        <v>2190</v>
      </c>
      <c r="ES188" s="72"/>
      <c r="ET188" s="72"/>
      <c r="EU188" s="72"/>
      <c r="EV188" s="72"/>
      <c r="EW188" s="72"/>
      <c r="EX188" s="72"/>
      <c r="EY188" s="72"/>
      <c r="EZ188" s="72"/>
      <c r="FA188" s="72"/>
    </row>
    <row r="189" spans="1:157" ht="19.5" customHeight="1">
      <c r="A189" s="63"/>
      <c r="B189" s="63" t="s">
        <v>1776</v>
      </c>
      <c r="C189" s="63"/>
      <c r="D189" s="58" t="s">
        <v>2238</v>
      </c>
      <c r="E189" s="58" t="s">
        <v>1714</v>
      </c>
      <c r="F189" s="58" t="s">
        <v>1715</v>
      </c>
      <c r="G189" s="58" t="s">
        <v>1715</v>
      </c>
      <c r="H189" s="58" t="s">
        <v>857</v>
      </c>
      <c r="I189" s="58"/>
      <c r="J189" s="58"/>
      <c r="K189" s="58">
        <v>30</v>
      </c>
      <c r="L189" s="58">
        <v>710000000</v>
      </c>
      <c r="M189" s="58" t="s">
        <v>1533</v>
      </c>
      <c r="N189" s="72" t="s">
        <v>2227</v>
      </c>
      <c r="O189" s="58" t="s">
        <v>359</v>
      </c>
      <c r="P189" s="58" t="s">
        <v>1717</v>
      </c>
      <c r="Q189" s="58" t="s">
        <v>2138</v>
      </c>
      <c r="R189" s="58"/>
      <c r="S189" s="58" t="s">
        <v>1560</v>
      </c>
      <c r="T189" s="58"/>
      <c r="U189" s="58"/>
      <c r="V189" s="58">
        <v>30</v>
      </c>
      <c r="W189" s="58">
        <v>0</v>
      </c>
      <c r="X189" s="58">
        <v>70</v>
      </c>
      <c r="Y189" s="58" t="s">
        <v>2166</v>
      </c>
      <c r="Z189" s="58" t="s">
        <v>888</v>
      </c>
      <c r="AA189" s="60"/>
      <c r="AB189" s="60"/>
      <c r="AC189" s="60"/>
      <c r="AD189" s="60"/>
      <c r="AE189" s="69">
        <v>200</v>
      </c>
      <c r="AF189" s="60">
        <v>19633.95</v>
      </c>
      <c r="AG189" s="70">
        <f>AE189*AF189</f>
        <v>3926790</v>
      </c>
      <c r="AH189" s="71">
        <f>AG189*1.12</f>
        <v>4398004.800000001</v>
      </c>
      <c r="AI189" s="69">
        <v>200</v>
      </c>
      <c r="AJ189" s="60">
        <f>ROUND((AF189*0.035+AF189),2)</f>
        <v>20321.14</v>
      </c>
      <c r="AK189" s="70">
        <f>AI189*AJ189</f>
        <v>4064228</v>
      </c>
      <c r="AL189" s="71">
        <f>AK189*1.12</f>
        <v>4551935.36</v>
      </c>
      <c r="AM189" s="69">
        <v>200</v>
      </c>
      <c r="AN189" s="60">
        <f>ROUND((AJ189*0.035+AJ189),2)</f>
        <v>21032.38</v>
      </c>
      <c r="AO189" s="70">
        <f>AM189*AN189</f>
        <v>4206476</v>
      </c>
      <c r="AP189" s="71">
        <f>AO189*1.12</f>
        <v>4711253.12</v>
      </c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5"/>
      <c r="EF189" s="65"/>
      <c r="EG189" s="65"/>
      <c r="EH189" s="65"/>
      <c r="EI189" s="65"/>
      <c r="EJ189" s="65"/>
      <c r="EK189" s="65"/>
      <c r="EL189" s="65"/>
      <c r="EM189" s="65">
        <f>SUM(AA189,AE189,AI189,AM189,AQ189,AU189,AY189,BC189,BG189,BK189,BO189,BS189,BW189)</f>
        <v>600</v>
      </c>
      <c r="EN189" s="65">
        <f>SUM(AW189,AS189,AO189,AG189,AC189,AK189,BA189,BE189,BI189,BM189,BQ189,BU189,BY189)</f>
        <v>12197494</v>
      </c>
      <c r="EO189" s="65">
        <f>IF(Z189="С НДС",EN189*1.12,EN189)</f>
        <v>13661193.280000001</v>
      </c>
      <c r="EP189" s="58" t="s">
        <v>1534</v>
      </c>
      <c r="EQ189" s="72" t="s">
        <v>2189</v>
      </c>
      <c r="ER189" s="81" t="s">
        <v>2190</v>
      </c>
      <c r="ES189" s="72"/>
      <c r="ET189" s="72"/>
      <c r="EU189" s="72"/>
      <c r="EV189" s="72"/>
      <c r="EW189" s="72"/>
      <c r="EX189" s="72"/>
      <c r="EY189" s="72"/>
      <c r="EZ189" s="72"/>
      <c r="FA189" s="72"/>
    </row>
    <row r="190" spans="1:157" ht="19.5" customHeight="1">
      <c r="A190" s="63"/>
      <c r="B190" s="63" t="s">
        <v>1593</v>
      </c>
      <c r="C190" s="63"/>
      <c r="D190" s="58" t="s">
        <v>2155</v>
      </c>
      <c r="E190" s="58" t="s">
        <v>1714</v>
      </c>
      <c r="F190" s="58" t="s">
        <v>1715</v>
      </c>
      <c r="G190" s="58" t="s">
        <v>1715</v>
      </c>
      <c r="H190" s="58" t="s">
        <v>857</v>
      </c>
      <c r="I190" s="58"/>
      <c r="J190" s="58"/>
      <c r="K190" s="58">
        <v>30</v>
      </c>
      <c r="L190" s="58">
        <v>710000000</v>
      </c>
      <c r="M190" s="58" t="s">
        <v>1533</v>
      </c>
      <c r="N190" s="58" t="s">
        <v>2165</v>
      </c>
      <c r="O190" s="58" t="s">
        <v>359</v>
      </c>
      <c r="P190" s="58" t="s">
        <v>1717</v>
      </c>
      <c r="Q190" s="58" t="s">
        <v>2138</v>
      </c>
      <c r="R190" s="58"/>
      <c r="S190" s="58" t="s">
        <v>1560</v>
      </c>
      <c r="T190" s="58"/>
      <c r="U190" s="58"/>
      <c r="V190" s="58">
        <v>30</v>
      </c>
      <c r="W190" s="58">
        <v>0</v>
      </c>
      <c r="X190" s="58">
        <v>70</v>
      </c>
      <c r="Y190" s="58" t="s">
        <v>2166</v>
      </c>
      <c r="Z190" s="58" t="s">
        <v>888</v>
      </c>
      <c r="AA190" s="60"/>
      <c r="AB190" s="60"/>
      <c r="AC190" s="60"/>
      <c r="AD190" s="60"/>
      <c r="AE190" s="69">
        <v>70</v>
      </c>
      <c r="AF190" s="60">
        <v>10590.31</v>
      </c>
      <c r="AG190" s="70">
        <f t="shared" si="59"/>
        <v>741321.7</v>
      </c>
      <c r="AH190" s="71">
        <f t="shared" si="60"/>
        <v>830280.304</v>
      </c>
      <c r="AI190" s="69">
        <v>96</v>
      </c>
      <c r="AJ190" s="60">
        <f t="shared" si="61"/>
        <v>10960.97</v>
      </c>
      <c r="AK190" s="70">
        <f t="shared" si="62"/>
        <v>1052253.1199999999</v>
      </c>
      <c r="AL190" s="71">
        <f t="shared" si="63"/>
        <v>1178523.4944</v>
      </c>
      <c r="AM190" s="69">
        <v>96</v>
      </c>
      <c r="AN190" s="60">
        <f t="shared" si="64"/>
        <v>11344.6</v>
      </c>
      <c r="AO190" s="70">
        <f t="shared" si="65"/>
        <v>1089081.6</v>
      </c>
      <c r="AP190" s="71">
        <f t="shared" si="66"/>
        <v>1219771.3920000002</v>
      </c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5"/>
      <c r="EF190" s="65"/>
      <c r="EG190" s="65"/>
      <c r="EH190" s="65"/>
      <c r="EI190" s="65"/>
      <c r="EJ190" s="65"/>
      <c r="EK190" s="65"/>
      <c r="EL190" s="65"/>
      <c r="EM190" s="65">
        <f t="shared" si="67"/>
        <v>262</v>
      </c>
      <c r="EN190" s="65">
        <v>0</v>
      </c>
      <c r="EO190" s="65">
        <v>0</v>
      </c>
      <c r="EP190" s="58" t="s">
        <v>1534</v>
      </c>
      <c r="EQ190" s="72" t="s">
        <v>2173</v>
      </c>
      <c r="ER190" s="81" t="s">
        <v>2191</v>
      </c>
      <c r="ES190" s="72"/>
      <c r="ET190" s="72"/>
      <c r="EU190" s="72"/>
      <c r="EV190" s="72"/>
      <c r="EW190" s="72"/>
      <c r="EX190" s="72"/>
      <c r="EY190" s="72"/>
      <c r="EZ190" s="72"/>
      <c r="FA190" s="72"/>
    </row>
    <row r="191" spans="1:157" ht="19.5" customHeight="1">
      <c r="A191" s="63"/>
      <c r="B191" s="63" t="s">
        <v>1776</v>
      </c>
      <c r="C191" s="63"/>
      <c r="D191" s="58" t="s">
        <v>2239</v>
      </c>
      <c r="E191" s="58" t="s">
        <v>1714</v>
      </c>
      <c r="F191" s="58" t="s">
        <v>1715</v>
      </c>
      <c r="G191" s="58" t="s">
        <v>1715</v>
      </c>
      <c r="H191" s="58" t="s">
        <v>857</v>
      </c>
      <c r="I191" s="58"/>
      <c r="J191" s="58"/>
      <c r="K191" s="58">
        <v>30</v>
      </c>
      <c r="L191" s="58">
        <v>710000000</v>
      </c>
      <c r="M191" s="58" t="s">
        <v>1533</v>
      </c>
      <c r="N191" s="72" t="s">
        <v>2227</v>
      </c>
      <c r="O191" s="58" t="s">
        <v>359</v>
      </c>
      <c r="P191" s="58" t="s">
        <v>1717</v>
      </c>
      <c r="Q191" s="58" t="s">
        <v>2138</v>
      </c>
      <c r="R191" s="58"/>
      <c r="S191" s="58" t="s">
        <v>1560</v>
      </c>
      <c r="T191" s="58"/>
      <c r="U191" s="58"/>
      <c r="V191" s="58">
        <v>30</v>
      </c>
      <c r="W191" s="58">
        <v>0</v>
      </c>
      <c r="X191" s="58">
        <v>70</v>
      </c>
      <c r="Y191" s="58" t="s">
        <v>2166</v>
      </c>
      <c r="Z191" s="58" t="s">
        <v>888</v>
      </c>
      <c r="AA191" s="60"/>
      <c r="AB191" s="60"/>
      <c r="AC191" s="60"/>
      <c r="AD191" s="60"/>
      <c r="AE191" s="69">
        <v>70</v>
      </c>
      <c r="AF191" s="60">
        <v>10590.31</v>
      </c>
      <c r="AG191" s="70">
        <f>AE191*AF191</f>
        <v>741321.7</v>
      </c>
      <c r="AH191" s="71">
        <f>AG191*1.12</f>
        <v>830280.304</v>
      </c>
      <c r="AI191" s="69">
        <v>96</v>
      </c>
      <c r="AJ191" s="60">
        <f>ROUND((AF191*0.035+AF191),2)</f>
        <v>10960.97</v>
      </c>
      <c r="AK191" s="70">
        <f>AI191*AJ191</f>
        <v>1052253.1199999999</v>
      </c>
      <c r="AL191" s="71">
        <f>AK191*1.12</f>
        <v>1178523.4944</v>
      </c>
      <c r="AM191" s="69">
        <v>96</v>
      </c>
      <c r="AN191" s="60">
        <f>ROUND((AJ191*0.035+AJ191),2)</f>
        <v>11344.6</v>
      </c>
      <c r="AO191" s="70">
        <f>AM191*AN191</f>
        <v>1089081.6</v>
      </c>
      <c r="AP191" s="71">
        <f>AO191*1.12</f>
        <v>1219771.3920000002</v>
      </c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5"/>
      <c r="EF191" s="65"/>
      <c r="EG191" s="65"/>
      <c r="EH191" s="65"/>
      <c r="EI191" s="65"/>
      <c r="EJ191" s="65"/>
      <c r="EK191" s="65"/>
      <c r="EL191" s="65"/>
      <c r="EM191" s="65">
        <f>SUM(AA191,AE191,AI191,AM191,AQ191,AU191,AY191,BC191,BG191,BK191,BO191,BS191,BW191)</f>
        <v>262</v>
      </c>
      <c r="EN191" s="65">
        <f>SUM(AW191,AS191,AO191,AG191,AC191,AK191,BA191,BE191,BI191,BM191,BQ191,BU191,BY191)</f>
        <v>2882656.42</v>
      </c>
      <c r="EO191" s="65">
        <f>IF(Z191="С НДС",EN191*1.12,EN191)</f>
        <v>3228575.1904</v>
      </c>
      <c r="EP191" s="58" t="s">
        <v>1534</v>
      </c>
      <c r="EQ191" s="72" t="s">
        <v>2173</v>
      </c>
      <c r="ER191" s="81" t="s">
        <v>2191</v>
      </c>
      <c r="ES191" s="72"/>
      <c r="ET191" s="72"/>
      <c r="EU191" s="72"/>
      <c r="EV191" s="72"/>
      <c r="EW191" s="72"/>
      <c r="EX191" s="72"/>
      <c r="EY191" s="72"/>
      <c r="EZ191" s="72"/>
      <c r="FA191" s="72"/>
    </row>
    <row r="192" spans="1:157" ht="19.5" customHeight="1">
      <c r="A192" s="63"/>
      <c r="B192" s="63" t="s">
        <v>1593</v>
      </c>
      <c r="C192" s="63"/>
      <c r="D192" s="58" t="s">
        <v>2156</v>
      </c>
      <c r="E192" s="58" t="s">
        <v>1714</v>
      </c>
      <c r="F192" s="58" t="s">
        <v>1715</v>
      </c>
      <c r="G192" s="58" t="s">
        <v>1715</v>
      </c>
      <c r="H192" s="58" t="s">
        <v>857</v>
      </c>
      <c r="I192" s="58"/>
      <c r="J192" s="58"/>
      <c r="K192" s="58">
        <v>30</v>
      </c>
      <c r="L192" s="58">
        <v>710000000</v>
      </c>
      <c r="M192" s="58" t="s">
        <v>1533</v>
      </c>
      <c r="N192" s="58" t="s">
        <v>2165</v>
      </c>
      <c r="O192" s="58" t="s">
        <v>359</v>
      </c>
      <c r="P192" s="58" t="s">
        <v>1717</v>
      </c>
      <c r="Q192" s="58" t="s">
        <v>2138</v>
      </c>
      <c r="R192" s="58"/>
      <c r="S192" s="58" t="s">
        <v>1560</v>
      </c>
      <c r="T192" s="58"/>
      <c r="U192" s="58"/>
      <c r="V192" s="58">
        <v>30</v>
      </c>
      <c r="W192" s="58">
        <v>0</v>
      </c>
      <c r="X192" s="58">
        <v>70</v>
      </c>
      <c r="Y192" s="58" t="s">
        <v>2166</v>
      </c>
      <c r="Z192" s="58" t="s">
        <v>888</v>
      </c>
      <c r="AA192" s="60"/>
      <c r="AB192" s="60"/>
      <c r="AC192" s="60"/>
      <c r="AD192" s="60"/>
      <c r="AE192" s="69">
        <v>89</v>
      </c>
      <c r="AF192" s="60">
        <v>486310.32</v>
      </c>
      <c r="AG192" s="70">
        <f t="shared" si="59"/>
        <v>43281618.480000004</v>
      </c>
      <c r="AH192" s="71">
        <f t="shared" si="60"/>
        <v>48475412.69760001</v>
      </c>
      <c r="AI192" s="69">
        <v>99</v>
      </c>
      <c r="AJ192" s="60">
        <f t="shared" si="61"/>
        <v>503331.18</v>
      </c>
      <c r="AK192" s="70">
        <f t="shared" si="62"/>
        <v>49829786.82</v>
      </c>
      <c r="AL192" s="71">
        <f t="shared" si="63"/>
        <v>55809361.238400005</v>
      </c>
      <c r="AM192" s="69">
        <v>89</v>
      </c>
      <c r="AN192" s="60">
        <f t="shared" si="64"/>
        <v>520947.77</v>
      </c>
      <c r="AO192" s="70">
        <f t="shared" si="65"/>
        <v>46364351.53</v>
      </c>
      <c r="AP192" s="71">
        <f t="shared" si="66"/>
        <v>51928073.71360001</v>
      </c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5"/>
      <c r="EF192" s="65"/>
      <c r="EG192" s="65"/>
      <c r="EH192" s="65"/>
      <c r="EI192" s="65"/>
      <c r="EJ192" s="65"/>
      <c r="EK192" s="65"/>
      <c r="EL192" s="65"/>
      <c r="EM192" s="65">
        <f t="shared" si="67"/>
        <v>277</v>
      </c>
      <c r="EN192" s="65">
        <v>0</v>
      </c>
      <c r="EO192" s="65">
        <v>0</v>
      </c>
      <c r="EP192" s="58" t="s">
        <v>1534</v>
      </c>
      <c r="EQ192" s="72" t="s">
        <v>2192</v>
      </c>
      <c r="ER192" s="81" t="s">
        <v>2193</v>
      </c>
      <c r="ES192" s="72"/>
      <c r="ET192" s="72"/>
      <c r="EU192" s="72"/>
      <c r="EV192" s="72"/>
      <c r="EW192" s="72"/>
      <c r="EX192" s="72"/>
      <c r="EY192" s="72"/>
      <c r="EZ192" s="72"/>
      <c r="FA192" s="72"/>
    </row>
    <row r="193" spans="1:157" ht="19.5" customHeight="1">
      <c r="A193" s="63"/>
      <c r="B193" s="63" t="s">
        <v>1776</v>
      </c>
      <c r="C193" s="63"/>
      <c r="D193" s="58" t="s">
        <v>2240</v>
      </c>
      <c r="E193" s="58" t="s">
        <v>1714</v>
      </c>
      <c r="F193" s="58" t="s">
        <v>1715</v>
      </c>
      <c r="G193" s="58" t="s">
        <v>1715</v>
      </c>
      <c r="H193" s="58" t="s">
        <v>857</v>
      </c>
      <c r="I193" s="58"/>
      <c r="J193" s="58"/>
      <c r="K193" s="58">
        <v>30</v>
      </c>
      <c r="L193" s="58">
        <v>710000000</v>
      </c>
      <c r="M193" s="58" t="s">
        <v>1533</v>
      </c>
      <c r="N193" s="72" t="s">
        <v>2227</v>
      </c>
      <c r="O193" s="58" t="s">
        <v>359</v>
      </c>
      <c r="P193" s="58" t="s">
        <v>1717</v>
      </c>
      <c r="Q193" s="58" t="s">
        <v>2138</v>
      </c>
      <c r="R193" s="58"/>
      <c r="S193" s="58" t="s">
        <v>1560</v>
      </c>
      <c r="T193" s="58"/>
      <c r="U193" s="58"/>
      <c r="V193" s="58">
        <v>30</v>
      </c>
      <c r="W193" s="58">
        <v>0</v>
      </c>
      <c r="X193" s="58">
        <v>70</v>
      </c>
      <c r="Y193" s="58" t="s">
        <v>2166</v>
      </c>
      <c r="Z193" s="58" t="s">
        <v>888</v>
      </c>
      <c r="AA193" s="60"/>
      <c r="AB193" s="60"/>
      <c r="AC193" s="60"/>
      <c r="AD193" s="60"/>
      <c r="AE193" s="69">
        <v>89</v>
      </c>
      <c r="AF193" s="60">
        <v>486310.32</v>
      </c>
      <c r="AG193" s="70">
        <f>AE193*AF193</f>
        <v>43281618.480000004</v>
      </c>
      <c r="AH193" s="71">
        <f>AG193*1.12</f>
        <v>48475412.69760001</v>
      </c>
      <c r="AI193" s="69">
        <v>99</v>
      </c>
      <c r="AJ193" s="60">
        <f>ROUND((AF193*0.035+AF193),2)</f>
        <v>503331.18</v>
      </c>
      <c r="AK193" s="70">
        <f>AI193*AJ193</f>
        <v>49829786.82</v>
      </c>
      <c r="AL193" s="71">
        <f>AK193*1.12</f>
        <v>55809361.238400005</v>
      </c>
      <c r="AM193" s="69">
        <v>89</v>
      </c>
      <c r="AN193" s="60">
        <f>ROUND((AJ193*0.035+AJ193),2)</f>
        <v>520947.77</v>
      </c>
      <c r="AO193" s="70">
        <f>AM193*AN193</f>
        <v>46364351.53</v>
      </c>
      <c r="AP193" s="71">
        <f>AO193*1.12</f>
        <v>51928073.71360001</v>
      </c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5"/>
      <c r="EF193" s="65"/>
      <c r="EG193" s="65"/>
      <c r="EH193" s="65"/>
      <c r="EI193" s="65"/>
      <c r="EJ193" s="65"/>
      <c r="EK193" s="65"/>
      <c r="EL193" s="65"/>
      <c r="EM193" s="65">
        <f>SUM(AA193,AE193,AI193,AM193,AQ193,AU193,AY193,BC193,BG193,BK193,BO193,BS193,BW193)</f>
        <v>277</v>
      </c>
      <c r="EN193" s="65">
        <f>SUM(AW193,AS193,AO193,AG193,AC193,AK193,BA193,BE193,BI193,BM193,BQ193,BU193,BY193)</f>
        <v>139475756.83</v>
      </c>
      <c r="EO193" s="65">
        <f>IF(Z193="С НДС",EN193*1.12,EN193)</f>
        <v>156212847.64960003</v>
      </c>
      <c r="EP193" s="58" t="s">
        <v>1534</v>
      </c>
      <c r="EQ193" s="72" t="s">
        <v>2192</v>
      </c>
      <c r="ER193" s="81" t="s">
        <v>2193</v>
      </c>
      <c r="ES193" s="72"/>
      <c r="ET193" s="72"/>
      <c r="EU193" s="72"/>
      <c r="EV193" s="72"/>
      <c r="EW193" s="72"/>
      <c r="EX193" s="72"/>
      <c r="EY193" s="72"/>
      <c r="EZ193" s="72"/>
      <c r="FA193" s="72"/>
    </row>
    <row r="194" spans="1:157" ht="19.5" customHeight="1">
      <c r="A194" s="63"/>
      <c r="B194" s="63" t="s">
        <v>1593</v>
      </c>
      <c r="C194" s="63"/>
      <c r="D194" s="58" t="s">
        <v>2157</v>
      </c>
      <c r="E194" s="58" t="s">
        <v>1714</v>
      </c>
      <c r="F194" s="58" t="s">
        <v>1715</v>
      </c>
      <c r="G194" s="58" t="s">
        <v>1715</v>
      </c>
      <c r="H194" s="58" t="s">
        <v>857</v>
      </c>
      <c r="I194" s="58"/>
      <c r="J194" s="58"/>
      <c r="K194" s="58">
        <v>30</v>
      </c>
      <c r="L194" s="58">
        <v>710000000</v>
      </c>
      <c r="M194" s="58" t="s">
        <v>1533</v>
      </c>
      <c r="N194" s="58" t="s">
        <v>2165</v>
      </c>
      <c r="O194" s="58" t="s">
        <v>359</v>
      </c>
      <c r="P194" s="58" t="s">
        <v>1717</v>
      </c>
      <c r="Q194" s="58" t="s">
        <v>2138</v>
      </c>
      <c r="R194" s="58"/>
      <c r="S194" s="58" t="s">
        <v>1560</v>
      </c>
      <c r="T194" s="58"/>
      <c r="U194" s="58"/>
      <c r="V194" s="58">
        <v>30</v>
      </c>
      <c r="W194" s="58">
        <v>0</v>
      </c>
      <c r="X194" s="58">
        <v>70</v>
      </c>
      <c r="Y194" s="58" t="s">
        <v>2166</v>
      </c>
      <c r="Z194" s="58" t="s">
        <v>888</v>
      </c>
      <c r="AA194" s="60"/>
      <c r="AB194" s="60"/>
      <c r="AC194" s="60"/>
      <c r="AD194" s="60"/>
      <c r="AE194" s="69">
        <v>1</v>
      </c>
      <c r="AF194" s="60">
        <v>12878861.91</v>
      </c>
      <c r="AG194" s="70">
        <f t="shared" si="59"/>
        <v>12878861.91</v>
      </c>
      <c r="AH194" s="71">
        <f t="shared" si="60"/>
        <v>14424325.339200001</v>
      </c>
      <c r="AI194" s="69">
        <v>3</v>
      </c>
      <c r="AJ194" s="60">
        <f t="shared" si="61"/>
        <v>13329622.08</v>
      </c>
      <c r="AK194" s="70">
        <f t="shared" si="62"/>
        <v>39988866.24</v>
      </c>
      <c r="AL194" s="71">
        <f t="shared" si="63"/>
        <v>44787530.18880001</v>
      </c>
      <c r="AM194" s="69">
        <v>13</v>
      </c>
      <c r="AN194" s="60">
        <f t="shared" si="64"/>
        <v>13796158.85</v>
      </c>
      <c r="AO194" s="70">
        <f t="shared" si="65"/>
        <v>179350065.04999998</v>
      </c>
      <c r="AP194" s="71">
        <f t="shared" si="66"/>
        <v>200872072.856</v>
      </c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5"/>
      <c r="EF194" s="65"/>
      <c r="EG194" s="65"/>
      <c r="EH194" s="65"/>
      <c r="EI194" s="65"/>
      <c r="EJ194" s="65"/>
      <c r="EK194" s="65"/>
      <c r="EL194" s="65"/>
      <c r="EM194" s="65">
        <f t="shared" si="67"/>
        <v>17</v>
      </c>
      <c r="EN194" s="65">
        <v>0</v>
      </c>
      <c r="EO194" s="65">
        <v>0</v>
      </c>
      <c r="EP194" s="58" t="s">
        <v>1534</v>
      </c>
      <c r="EQ194" s="72" t="s">
        <v>2194</v>
      </c>
      <c r="ER194" s="81" t="s">
        <v>2195</v>
      </c>
      <c r="ES194" s="72"/>
      <c r="ET194" s="72"/>
      <c r="EU194" s="72"/>
      <c r="EV194" s="72"/>
      <c r="EW194" s="72"/>
      <c r="EX194" s="72"/>
      <c r="EY194" s="72"/>
      <c r="EZ194" s="72"/>
      <c r="FA194" s="72"/>
    </row>
    <row r="195" spans="1:157" ht="19.5" customHeight="1">
      <c r="A195" s="63"/>
      <c r="B195" s="63" t="s">
        <v>1776</v>
      </c>
      <c r="C195" s="63"/>
      <c r="D195" s="58" t="s">
        <v>2241</v>
      </c>
      <c r="E195" s="58" t="s">
        <v>1714</v>
      </c>
      <c r="F195" s="58" t="s">
        <v>1715</v>
      </c>
      <c r="G195" s="58" t="s">
        <v>1715</v>
      </c>
      <c r="H195" s="58" t="s">
        <v>857</v>
      </c>
      <c r="I195" s="58"/>
      <c r="J195" s="58"/>
      <c r="K195" s="58">
        <v>30</v>
      </c>
      <c r="L195" s="58">
        <v>710000000</v>
      </c>
      <c r="M195" s="58" t="s">
        <v>1533</v>
      </c>
      <c r="N195" s="72" t="s">
        <v>2227</v>
      </c>
      <c r="O195" s="58" t="s">
        <v>359</v>
      </c>
      <c r="P195" s="58" t="s">
        <v>1717</v>
      </c>
      <c r="Q195" s="58" t="s">
        <v>2138</v>
      </c>
      <c r="R195" s="58"/>
      <c r="S195" s="58" t="s">
        <v>1560</v>
      </c>
      <c r="T195" s="58"/>
      <c r="U195" s="58"/>
      <c r="V195" s="58">
        <v>30</v>
      </c>
      <c r="W195" s="58">
        <v>0</v>
      </c>
      <c r="X195" s="58">
        <v>70</v>
      </c>
      <c r="Y195" s="58" t="s">
        <v>2166</v>
      </c>
      <c r="Z195" s="58" t="s">
        <v>888</v>
      </c>
      <c r="AA195" s="60"/>
      <c r="AB195" s="60"/>
      <c r="AC195" s="60"/>
      <c r="AD195" s="60"/>
      <c r="AE195" s="69">
        <v>1</v>
      </c>
      <c r="AF195" s="60">
        <v>12878861.91</v>
      </c>
      <c r="AG195" s="70">
        <f>AE195*AF195</f>
        <v>12878861.91</v>
      </c>
      <c r="AH195" s="71">
        <f>AG195*1.12</f>
        <v>14424325.339200001</v>
      </c>
      <c r="AI195" s="69">
        <v>3</v>
      </c>
      <c r="AJ195" s="60">
        <f>ROUND((AF195*0.035+AF195),2)</f>
        <v>13329622.08</v>
      </c>
      <c r="AK195" s="70">
        <f>AI195*AJ195</f>
        <v>39988866.24</v>
      </c>
      <c r="AL195" s="71">
        <f>AK195*1.12</f>
        <v>44787530.18880001</v>
      </c>
      <c r="AM195" s="69">
        <v>13</v>
      </c>
      <c r="AN195" s="60">
        <f>ROUND((AJ195*0.035+AJ195),2)</f>
        <v>13796158.85</v>
      </c>
      <c r="AO195" s="70">
        <f>AM195*AN195</f>
        <v>179350065.04999998</v>
      </c>
      <c r="AP195" s="71">
        <f>AO195*1.12</f>
        <v>200872072.856</v>
      </c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5"/>
      <c r="EF195" s="65"/>
      <c r="EG195" s="65"/>
      <c r="EH195" s="65"/>
      <c r="EI195" s="65"/>
      <c r="EJ195" s="65"/>
      <c r="EK195" s="65"/>
      <c r="EL195" s="65"/>
      <c r="EM195" s="65">
        <f>SUM(AA195,AE195,AI195,AM195,AQ195,AU195,AY195,BC195,BG195,BK195,BO195,BS195,BW195)</f>
        <v>17</v>
      </c>
      <c r="EN195" s="65">
        <f>SUM(AW195,AS195,AO195,AG195,AC195,AK195,BA195,BE195,BI195,BM195,BQ195,BU195,BY195)</f>
        <v>232217793.2</v>
      </c>
      <c r="EO195" s="65">
        <f>IF(Z195="С НДС",EN195*1.12,EN195)</f>
        <v>260083928.384</v>
      </c>
      <c r="EP195" s="58" t="s">
        <v>1534</v>
      </c>
      <c r="EQ195" s="72" t="s">
        <v>2194</v>
      </c>
      <c r="ER195" s="81" t="s">
        <v>2195</v>
      </c>
      <c r="ES195" s="72"/>
      <c r="ET195" s="72"/>
      <c r="EU195" s="72"/>
      <c r="EV195" s="72"/>
      <c r="EW195" s="72"/>
      <c r="EX195" s="72"/>
      <c r="EY195" s="72"/>
      <c r="EZ195" s="72"/>
      <c r="FA195" s="72"/>
    </row>
    <row r="196" spans="1:157" ht="19.5" customHeight="1">
      <c r="A196" s="63"/>
      <c r="B196" s="63" t="s">
        <v>1593</v>
      </c>
      <c r="C196" s="63"/>
      <c r="D196" s="58" t="s">
        <v>2158</v>
      </c>
      <c r="E196" s="58" t="s">
        <v>1714</v>
      </c>
      <c r="F196" s="58" t="s">
        <v>1715</v>
      </c>
      <c r="G196" s="58" t="s">
        <v>1715</v>
      </c>
      <c r="H196" s="58" t="s">
        <v>857</v>
      </c>
      <c r="I196" s="58"/>
      <c r="J196" s="58"/>
      <c r="K196" s="58">
        <v>30</v>
      </c>
      <c r="L196" s="58">
        <v>710000000</v>
      </c>
      <c r="M196" s="58" t="s">
        <v>1533</v>
      </c>
      <c r="N196" s="58" t="s">
        <v>2227</v>
      </c>
      <c r="O196" s="58" t="s">
        <v>359</v>
      </c>
      <c r="P196" s="58" t="s">
        <v>1717</v>
      </c>
      <c r="Q196" s="58" t="s">
        <v>2138</v>
      </c>
      <c r="R196" s="58"/>
      <c r="S196" s="58" t="s">
        <v>1560</v>
      </c>
      <c r="T196" s="58"/>
      <c r="U196" s="58"/>
      <c r="V196" s="58">
        <v>30</v>
      </c>
      <c r="W196" s="58">
        <v>0</v>
      </c>
      <c r="X196" s="58">
        <v>70</v>
      </c>
      <c r="Y196" s="58" t="s">
        <v>2166</v>
      </c>
      <c r="Z196" s="58" t="s">
        <v>888</v>
      </c>
      <c r="AA196" s="60"/>
      <c r="AB196" s="60"/>
      <c r="AC196" s="60"/>
      <c r="AD196" s="60"/>
      <c r="AE196" s="69">
        <v>400</v>
      </c>
      <c r="AF196" s="60">
        <v>228676.76</v>
      </c>
      <c r="AG196" s="70">
        <f t="shared" si="59"/>
        <v>91470704</v>
      </c>
      <c r="AH196" s="71">
        <f t="shared" si="60"/>
        <v>102447188.48</v>
      </c>
      <c r="AI196" s="69">
        <v>400</v>
      </c>
      <c r="AJ196" s="60">
        <f t="shared" si="61"/>
        <v>236680.45</v>
      </c>
      <c r="AK196" s="70">
        <f t="shared" si="62"/>
        <v>94672180</v>
      </c>
      <c r="AL196" s="71">
        <f t="shared" si="63"/>
        <v>106032841.60000001</v>
      </c>
      <c r="AM196" s="69">
        <v>400</v>
      </c>
      <c r="AN196" s="60">
        <f t="shared" si="64"/>
        <v>244964.27</v>
      </c>
      <c r="AO196" s="70">
        <f t="shared" si="65"/>
        <v>97985708</v>
      </c>
      <c r="AP196" s="71">
        <f t="shared" si="66"/>
        <v>109743992.96000001</v>
      </c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5"/>
      <c r="EF196" s="65"/>
      <c r="EG196" s="65"/>
      <c r="EH196" s="65"/>
      <c r="EI196" s="65"/>
      <c r="EJ196" s="65"/>
      <c r="EK196" s="65"/>
      <c r="EL196" s="65"/>
      <c r="EM196" s="65">
        <f t="shared" si="67"/>
        <v>1200</v>
      </c>
      <c r="EN196" s="65">
        <f>SUM(AW196,AS196,AO196,AG196,AC196,AK196,BA196,BE196,BI196,BM196,BQ196,BU196,BY196)</f>
        <v>284128592</v>
      </c>
      <c r="EO196" s="65">
        <f>IF(Z196="С НДС",EN196*1.12,EN196)</f>
        <v>318224023.04</v>
      </c>
      <c r="EP196" s="58" t="s">
        <v>1534</v>
      </c>
      <c r="EQ196" s="72" t="s">
        <v>2196</v>
      </c>
      <c r="ER196" s="81" t="s">
        <v>2197</v>
      </c>
      <c r="ES196" s="72"/>
      <c r="ET196" s="72"/>
      <c r="EU196" s="72"/>
      <c r="EV196" s="72"/>
      <c r="EW196" s="72"/>
      <c r="EX196" s="72"/>
      <c r="EY196" s="72"/>
      <c r="EZ196" s="72"/>
      <c r="FA196" s="72"/>
    </row>
    <row r="197" spans="1:157" ht="19.5" customHeight="1">
      <c r="A197" s="63"/>
      <c r="B197" s="63" t="s">
        <v>1593</v>
      </c>
      <c r="C197" s="63"/>
      <c r="D197" s="58" t="s">
        <v>2159</v>
      </c>
      <c r="E197" s="58" t="s">
        <v>1714</v>
      </c>
      <c r="F197" s="58" t="s">
        <v>1715</v>
      </c>
      <c r="G197" s="58" t="s">
        <v>1715</v>
      </c>
      <c r="H197" s="58" t="s">
        <v>857</v>
      </c>
      <c r="I197" s="58"/>
      <c r="J197" s="58"/>
      <c r="K197" s="58">
        <v>30</v>
      </c>
      <c r="L197" s="58">
        <v>710000000</v>
      </c>
      <c r="M197" s="58" t="s">
        <v>1533</v>
      </c>
      <c r="N197" s="58" t="s">
        <v>2165</v>
      </c>
      <c r="O197" s="58" t="s">
        <v>359</v>
      </c>
      <c r="P197" s="58" t="s">
        <v>1717</v>
      </c>
      <c r="Q197" s="58" t="s">
        <v>2138</v>
      </c>
      <c r="R197" s="58"/>
      <c r="S197" s="58" t="s">
        <v>1560</v>
      </c>
      <c r="T197" s="58"/>
      <c r="U197" s="58"/>
      <c r="V197" s="58">
        <v>30</v>
      </c>
      <c r="W197" s="58">
        <v>0</v>
      </c>
      <c r="X197" s="58">
        <v>70</v>
      </c>
      <c r="Y197" s="58" t="s">
        <v>2166</v>
      </c>
      <c r="Z197" s="58" t="s">
        <v>888</v>
      </c>
      <c r="AA197" s="60"/>
      <c r="AB197" s="60"/>
      <c r="AC197" s="60"/>
      <c r="AD197" s="60"/>
      <c r="AE197" s="69">
        <v>400</v>
      </c>
      <c r="AF197" s="60">
        <v>147138.88</v>
      </c>
      <c r="AG197" s="70">
        <f t="shared" si="59"/>
        <v>58855552</v>
      </c>
      <c r="AH197" s="71">
        <f t="shared" si="60"/>
        <v>65918218.24000001</v>
      </c>
      <c r="AI197" s="69">
        <v>400</v>
      </c>
      <c r="AJ197" s="60">
        <f t="shared" si="61"/>
        <v>152288.74</v>
      </c>
      <c r="AK197" s="70">
        <f t="shared" si="62"/>
        <v>60915496</v>
      </c>
      <c r="AL197" s="71">
        <f t="shared" si="63"/>
        <v>68225355.52000001</v>
      </c>
      <c r="AM197" s="69">
        <v>400</v>
      </c>
      <c r="AN197" s="60">
        <f t="shared" si="64"/>
        <v>157618.85</v>
      </c>
      <c r="AO197" s="70">
        <f t="shared" si="65"/>
        <v>63047540</v>
      </c>
      <c r="AP197" s="71">
        <f t="shared" si="66"/>
        <v>70613244.80000001</v>
      </c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5"/>
      <c r="EF197" s="65"/>
      <c r="EG197" s="65"/>
      <c r="EH197" s="65"/>
      <c r="EI197" s="65"/>
      <c r="EJ197" s="65"/>
      <c r="EK197" s="65"/>
      <c r="EL197" s="65"/>
      <c r="EM197" s="65">
        <f t="shared" si="67"/>
        <v>1200</v>
      </c>
      <c r="EN197" s="65">
        <v>0</v>
      </c>
      <c r="EO197" s="65">
        <v>0</v>
      </c>
      <c r="EP197" s="58" t="s">
        <v>1534</v>
      </c>
      <c r="EQ197" s="72" t="s">
        <v>2198</v>
      </c>
      <c r="ER197" s="81" t="s">
        <v>2199</v>
      </c>
      <c r="ES197" s="72"/>
      <c r="ET197" s="72"/>
      <c r="EU197" s="72"/>
      <c r="EV197" s="72"/>
      <c r="EW197" s="72"/>
      <c r="EX197" s="72"/>
      <c r="EY197" s="72"/>
      <c r="EZ197" s="72"/>
      <c r="FA197" s="72"/>
    </row>
    <row r="198" spans="1:157" ht="19.5" customHeight="1">
      <c r="A198" s="63"/>
      <c r="B198" s="63" t="s">
        <v>1776</v>
      </c>
      <c r="C198" s="63"/>
      <c r="D198" s="58" t="s">
        <v>2242</v>
      </c>
      <c r="E198" s="58" t="s">
        <v>1714</v>
      </c>
      <c r="F198" s="58" t="s">
        <v>1715</v>
      </c>
      <c r="G198" s="58" t="s">
        <v>1715</v>
      </c>
      <c r="H198" s="58" t="s">
        <v>857</v>
      </c>
      <c r="I198" s="58"/>
      <c r="J198" s="58"/>
      <c r="K198" s="58">
        <v>30</v>
      </c>
      <c r="L198" s="58">
        <v>710000000</v>
      </c>
      <c r="M198" s="58" t="s">
        <v>1533</v>
      </c>
      <c r="N198" s="72" t="s">
        <v>2227</v>
      </c>
      <c r="O198" s="58" t="s">
        <v>359</v>
      </c>
      <c r="P198" s="58" t="s">
        <v>1717</v>
      </c>
      <c r="Q198" s="58" t="s">
        <v>2138</v>
      </c>
      <c r="R198" s="58"/>
      <c r="S198" s="58" t="s">
        <v>1560</v>
      </c>
      <c r="T198" s="58"/>
      <c r="U198" s="58"/>
      <c r="V198" s="58">
        <v>30</v>
      </c>
      <c r="W198" s="58">
        <v>0</v>
      </c>
      <c r="X198" s="58">
        <v>70</v>
      </c>
      <c r="Y198" s="58" t="s">
        <v>2166</v>
      </c>
      <c r="Z198" s="58" t="s">
        <v>888</v>
      </c>
      <c r="AA198" s="60"/>
      <c r="AB198" s="60"/>
      <c r="AC198" s="60"/>
      <c r="AD198" s="60"/>
      <c r="AE198" s="69">
        <v>400</v>
      </c>
      <c r="AF198" s="60">
        <v>147138.88</v>
      </c>
      <c r="AG198" s="70">
        <f>AE198*AF198</f>
        <v>58855552</v>
      </c>
      <c r="AH198" s="71">
        <f>AG198*1.12</f>
        <v>65918218.24000001</v>
      </c>
      <c r="AI198" s="69">
        <v>400</v>
      </c>
      <c r="AJ198" s="60">
        <f>ROUND((AF198*0.035+AF198),2)</f>
        <v>152288.74</v>
      </c>
      <c r="AK198" s="70">
        <f>AI198*AJ198</f>
        <v>60915496</v>
      </c>
      <c r="AL198" s="71">
        <f>AK198*1.12</f>
        <v>68225355.52000001</v>
      </c>
      <c r="AM198" s="69">
        <v>400</v>
      </c>
      <c r="AN198" s="60">
        <f>ROUND((AJ198*0.035+AJ198),2)</f>
        <v>157618.85</v>
      </c>
      <c r="AO198" s="70">
        <f>AM198*AN198</f>
        <v>63047540</v>
      </c>
      <c r="AP198" s="71">
        <f>AO198*1.12</f>
        <v>70613244.80000001</v>
      </c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5"/>
      <c r="EF198" s="65"/>
      <c r="EG198" s="65"/>
      <c r="EH198" s="65"/>
      <c r="EI198" s="65"/>
      <c r="EJ198" s="65"/>
      <c r="EK198" s="65"/>
      <c r="EL198" s="65"/>
      <c r="EM198" s="65">
        <f>SUM(AA198,AE198,AI198,AM198,AQ198,AU198,AY198,BC198,BG198,BK198,BO198,BS198,BW198)</f>
        <v>1200</v>
      </c>
      <c r="EN198" s="65">
        <f>SUM(AW198,AS198,AO198,AG198,AC198,AK198,BA198,BE198,BI198,BM198,BQ198,BU198,BY198)</f>
        <v>182818588</v>
      </c>
      <c r="EO198" s="65">
        <f>IF(Z198="С НДС",EN198*1.12,EN198)</f>
        <v>204756818.56000003</v>
      </c>
      <c r="EP198" s="58" t="s">
        <v>1534</v>
      </c>
      <c r="EQ198" s="72" t="s">
        <v>2198</v>
      </c>
      <c r="ER198" s="81" t="s">
        <v>2199</v>
      </c>
      <c r="ES198" s="72"/>
      <c r="ET198" s="72"/>
      <c r="EU198" s="72"/>
      <c r="EV198" s="72"/>
      <c r="EW198" s="72"/>
      <c r="EX198" s="72"/>
      <c r="EY198" s="72"/>
      <c r="EZ198" s="72"/>
      <c r="FA198" s="72"/>
    </row>
    <row r="199" spans="1:157" ht="19.5" customHeight="1">
      <c r="A199" s="63"/>
      <c r="B199" s="63" t="s">
        <v>1593</v>
      </c>
      <c r="C199" s="63"/>
      <c r="D199" s="58" t="s">
        <v>2160</v>
      </c>
      <c r="E199" s="58" t="s">
        <v>1714</v>
      </c>
      <c r="F199" s="58" t="s">
        <v>1715</v>
      </c>
      <c r="G199" s="58" t="s">
        <v>1715</v>
      </c>
      <c r="H199" s="58" t="s">
        <v>857</v>
      </c>
      <c r="I199" s="58"/>
      <c r="J199" s="58"/>
      <c r="K199" s="58">
        <v>30</v>
      </c>
      <c r="L199" s="58">
        <v>710000000</v>
      </c>
      <c r="M199" s="58" t="s">
        <v>1533</v>
      </c>
      <c r="N199" s="58" t="s">
        <v>2165</v>
      </c>
      <c r="O199" s="58" t="s">
        <v>359</v>
      </c>
      <c r="P199" s="58" t="s">
        <v>1717</v>
      </c>
      <c r="Q199" s="58" t="s">
        <v>2138</v>
      </c>
      <c r="R199" s="58"/>
      <c r="S199" s="58" t="s">
        <v>1560</v>
      </c>
      <c r="T199" s="58"/>
      <c r="U199" s="58"/>
      <c r="V199" s="58">
        <v>30</v>
      </c>
      <c r="W199" s="58">
        <v>0</v>
      </c>
      <c r="X199" s="58">
        <v>70</v>
      </c>
      <c r="Y199" s="58" t="s">
        <v>2166</v>
      </c>
      <c r="Z199" s="58" t="s">
        <v>888</v>
      </c>
      <c r="AA199" s="60"/>
      <c r="AB199" s="60"/>
      <c r="AC199" s="60"/>
      <c r="AD199" s="60"/>
      <c r="AE199" s="69">
        <v>300</v>
      </c>
      <c r="AF199" s="60">
        <v>25002.1</v>
      </c>
      <c r="AG199" s="70">
        <f t="shared" si="59"/>
        <v>7500630</v>
      </c>
      <c r="AH199" s="71">
        <f t="shared" si="60"/>
        <v>8400705.600000001</v>
      </c>
      <c r="AI199" s="69">
        <v>300</v>
      </c>
      <c r="AJ199" s="60">
        <f t="shared" si="61"/>
        <v>25877.17</v>
      </c>
      <c r="AK199" s="70">
        <f t="shared" si="62"/>
        <v>7763150.999999999</v>
      </c>
      <c r="AL199" s="71">
        <f t="shared" si="63"/>
        <v>8694729.12</v>
      </c>
      <c r="AM199" s="69">
        <v>300</v>
      </c>
      <c r="AN199" s="60">
        <f t="shared" si="64"/>
        <v>26782.87</v>
      </c>
      <c r="AO199" s="70">
        <f t="shared" si="65"/>
        <v>8034861</v>
      </c>
      <c r="AP199" s="71">
        <f t="shared" si="66"/>
        <v>8999044.32</v>
      </c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5"/>
      <c r="EF199" s="65"/>
      <c r="EG199" s="65"/>
      <c r="EH199" s="65"/>
      <c r="EI199" s="65"/>
      <c r="EJ199" s="65"/>
      <c r="EK199" s="65"/>
      <c r="EL199" s="65"/>
      <c r="EM199" s="65">
        <f t="shared" si="67"/>
        <v>900</v>
      </c>
      <c r="EN199" s="65">
        <v>0</v>
      </c>
      <c r="EO199" s="65">
        <v>0</v>
      </c>
      <c r="EP199" s="58" t="s">
        <v>1534</v>
      </c>
      <c r="EQ199" s="72" t="s">
        <v>2200</v>
      </c>
      <c r="ER199" s="81" t="s">
        <v>2201</v>
      </c>
      <c r="ES199" s="72"/>
      <c r="ET199" s="72"/>
      <c r="EU199" s="72"/>
      <c r="EV199" s="72"/>
      <c r="EW199" s="72"/>
      <c r="EX199" s="72"/>
      <c r="EY199" s="72"/>
      <c r="EZ199" s="72"/>
      <c r="FA199" s="72"/>
    </row>
    <row r="200" spans="1:157" ht="19.5" customHeight="1">
      <c r="A200" s="63"/>
      <c r="B200" s="63" t="s">
        <v>1776</v>
      </c>
      <c r="C200" s="63"/>
      <c r="D200" s="58" t="s">
        <v>2243</v>
      </c>
      <c r="E200" s="58" t="s">
        <v>1714</v>
      </c>
      <c r="F200" s="58" t="s">
        <v>1715</v>
      </c>
      <c r="G200" s="58" t="s">
        <v>1715</v>
      </c>
      <c r="H200" s="58" t="s">
        <v>857</v>
      </c>
      <c r="I200" s="58"/>
      <c r="J200" s="58"/>
      <c r="K200" s="58">
        <v>30</v>
      </c>
      <c r="L200" s="58">
        <v>710000000</v>
      </c>
      <c r="M200" s="58" t="s">
        <v>1533</v>
      </c>
      <c r="N200" s="72" t="s">
        <v>2227</v>
      </c>
      <c r="O200" s="58" t="s">
        <v>359</v>
      </c>
      <c r="P200" s="58" t="s">
        <v>1717</v>
      </c>
      <c r="Q200" s="58" t="s">
        <v>2138</v>
      </c>
      <c r="R200" s="58"/>
      <c r="S200" s="58" t="s">
        <v>1560</v>
      </c>
      <c r="T200" s="58"/>
      <c r="U200" s="58"/>
      <c r="V200" s="58">
        <v>30</v>
      </c>
      <c r="W200" s="58">
        <v>0</v>
      </c>
      <c r="X200" s="58">
        <v>70</v>
      </c>
      <c r="Y200" s="58" t="s">
        <v>2166</v>
      </c>
      <c r="Z200" s="58" t="s">
        <v>888</v>
      </c>
      <c r="AA200" s="60"/>
      <c r="AB200" s="60"/>
      <c r="AC200" s="60"/>
      <c r="AD200" s="60"/>
      <c r="AE200" s="69">
        <v>300</v>
      </c>
      <c r="AF200" s="60">
        <v>25002.1</v>
      </c>
      <c r="AG200" s="70">
        <f>AE200*AF200</f>
        <v>7500630</v>
      </c>
      <c r="AH200" s="71">
        <f>AG200*1.12</f>
        <v>8400705.600000001</v>
      </c>
      <c r="AI200" s="69">
        <v>300</v>
      </c>
      <c r="AJ200" s="60">
        <f>ROUND((AF200*0.035+AF200),2)</f>
        <v>25877.17</v>
      </c>
      <c r="AK200" s="70">
        <f>AI200*AJ200</f>
        <v>7763150.999999999</v>
      </c>
      <c r="AL200" s="71">
        <f>AK200*1.12</f>
        <v>8694729.12</v>
      </c>
      <c r="AM200" s="69">
        <v>300</v>
      </c>
      <c r="AN200" s="60">
        <f>ROUND((AJ200*0.035+AJ200),2)</f>
        <v>26782.87</v>
      </c>
      <c r="AO200" s="70">
        <f>AM200*AN200</f>
        <v>8034861</v>
      </c>
      <c r="AP200" s="71">
        <f>AO200*1.12</f>
        <v>8999044.32</v>
      </c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5"/>
      <c r="EF200" s="65"/>
      <c r="EG200" s="65"/>
      <c r="EH200" s="65"/>
      <c r="EI200" s="65"/>
      <c r="EJ200" s="65"/>
      <c r="EK200" s="65"/>
      <c r="EL200" s="65"/>
      <c r="EM200" s="65">
        <f>SUM(AA200,AE200,AI200,AM200,AQ200,AU200,AY200,BC200,BG200,BK200,BO200,BS200,BW200)</f>
        <v>900</v>
      </c>
      <c r="EN200" s="65">
        <f>SUM(AW200,AS200,AO200,AG200,AC200,AK200,BA200,BE200,BI200,BM200,BQ200,BU200,BY200)</f>
        <v>23298642</v>
      </c>
      <c r="EO200" s="65">
        <f>IF(Z200="С НДС",EN200*1.12,EN200)</f>
        <v>26094479.040000003</v>
      </c>
      <c r="EP200" s="58" t="s">
        <v>1534</v>
      </c>
      <c r="EQ200" s="72" t="s">
        <v>2200</v>
      </c>
      <c r="ER200" s="81" t="s">
        <v>2201</v>
      </c>
      <c r="ES200" s="72"/>
      <c r="ET200" s="72"/>
      <c r="EU200" s="72"/>
      <c r="EV200" s="72"/>
      <c r="EW200" s="72"/>
      <c r="EX200" s="72"/>
      <c r="EY200" s="72"/>
      <c r="EZ200" s="72"/>
      <c r="FA200" s="72"/>
    </row>
    <row r="201" spans="1:157" ht="19.5" customHeight="1">
      <c r="A201" s="63"/>
      <c r="B201" s="63" t="s">
        <v>1593</v>
      </c>
      <c r="C201" s="63"/>
      <c r="D201" s="58" t="s">
        <v>2161</v>
      </c>
      <c r="E201" s="58" t="s">
        <v>1714</v>
      </c>
      <c r="F201" s="58" t="s">
        <v>1715</v>
      </c>
      <c r="G201" s="58" t="s">
        <v>1715</v>
      </c>
      <c r="H201" s="58" t="s">
        <v>857</v>
      </c>
      <c r="I201" s="58"/>
      <c r="J201" s="58"/>
      <c r="K201" s="58">
        <v>30</v>
      </c>
      <c r="L201" s="58">
        <v>710000000</v>
      </c>
      <c r="M201" s="58" t="s">
        <v>1533</v>
      </c>
      <c r="N201" s="58" t="s">
        <v>2165</v>
      </c>
      <c r="O201" s="58" t="s">
        <v>359</v>
      </c>
      <c r="P201" s="58" t="s">
        <v>1717</v>
      </c>
      <c r="Q201" s="58" t="s">
        <v>2138</v>
      </c>
      <c r="R201" s="58"/>
      <c r="S201" s="58" t="s">
        <v>1560</v>
      </c>
      <c r="T201" s="58"/>
      <c r="U201" s="58"/>
      <c r="V201" s="58">
        <v>30</v>
      </c>
      <c r="W201" s="58">
        <v>0</v>
      </c>
      <c r="X201" s="58">
        <v>70</v>
      </c>
      <c r="Y201" s="58" t="s">
        <v>2166</v>
      </c>
      <c r="Z201" s="58" t="s">
        <v>888</v>
      </c>
      <c r="AA201" s="60"/>
      <c r="AB201" s="60"/>
      <c r="AC201" s="60"/>
      <c r="AD201" s="60"/>
      <c r="AE201" s="69">
        <v>9990</v>
      </c>
      <c r="AF201" s="60">
        <v>10590.31</v>
      </c>
      <c r="AG201" s="70">
        <f t="shared" si="59"/>
        <v>105797196.89999999</v>
      </c>
      <c r="AH201" s="71">
        <f t="shared" si="60"/>
        <v>118492860.528</v>
      </c>
      <c r="AI201" s="69">
        <v>10000</v>
      </c>
      <c r="AJ201" s="60">
        <f t="shared" si="61"/>
        <v>10960.97</v>
      </c>
      <c r="AK201" s="70">
        <f t="shared" si="62"/>
        <v>109609700</v>
      </c>
      <c r="AL201" s="71">
        <f t="shared" si="63"/>
        <v>122762864.00000001</v>
      </c>
      <c r="AM201" s="69">
        <v>10000</v>
      </c>
      <c r="AN201" s="60">
        <f t="shared" si="64"/>
        <v>11344.6</v>
      </c>
      <c r="AO201" s="70">
        <f t="shared" si="65"/>
        <v>113446000</v>
      </c>
      <c r="AP201" s="71">
        <f t="shared" si="66"/>
        <v>127059520.00000001</v>
      </c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5"/>
      <c r="EF201" s="65"/>
      <c r="EG201" s="65"/>
      <c r="EH201" s="65"/>
      <c r="EI201" s="65"/>
      <c r="EJ201" s="65"/>
      <c r="EK201" s="65"/>
      <c r="EL201" s="65"/>
      <c r="EM201" s="65">
        <f t="shared" si="67"/>
        <v>29990</v>
      </c>
      <c r="EN201" s="65">
        <v>0</v>
      </c>
      <c r="EO201" s="65">
        <v>0</v>
      </c>
      <c r="EP201" s="58" t="s">
        <v>1534</v>
      </c>
      <c r="EQ201" s="72" t="s">
        <v>2173</v>
      </c>
      <c r="ER201" s="81" t="s">
        <v>2202</v>
      </c>
      <c r="ES201" s="72"/>
      <c r="ET201" s="72"/>
      <c r="EU201" s="72"/>
      <c r="EV201" s="72"/>
      <c r="EW201" s="72"/>
      <c r="EX201" s="72"/>
      <c r="EY201" s="72"/>
      <c r="EZ201" s="72"/>
      <c r="FA201" s="72"/>
    </row>
    <row r="202" spans="1:157" ht="19.5" customHeight="1">
      <c r="A202" s="63"/>
      <c r="B202" s="63" t="s">
        <v>1776</v>
      </c>
      <c r="C202" s="63"/>
      <c r="D202" s="58" t="s">
        <v>2244</v>
      </c>
      <c r="E202" s="58" t="s">
        <v>1714</v>
      </c>
      <c r="F202" s="58" t="s">
        <v>1715</v>
      </c>
      <c r="G202" s="58" t="s">
        <v>1715</v>
      </c>
      <c r="H202" s="58" t="s">
        <v>857</v>
      </c>
      <c r="I202" s="58"/>
      <c r="J202" s="58"/>
      <c r="K202" s="58">
        <v>30</v>
      </c>
      <c r="L202" s="58">
        <v>710000000</v>
      </c>
      <c r="M202" s="58" t="s">
        <v>1533</v>
      </c>
      <c r="N202" s="72" t="s">
        <v>2227</v>
      </c>
      <c r="O202" s="58" t="s">
        <v>359</v>
      </c>
      <c r="P202" s="58" t="s">
        <v>1717</v>
      </c>
      <c r="Q202" s="58" t="s">
        <v>2138</v>
      </c>
      <c r="R202" s="58"/>
      <c r="S202" s="58" t="s">
        <v>1560</v>
      </c>
      <c r="T202" s="58"/>
      <c r="U202" s="58"/>
      <c r="V202" s="58">
        <v>30</v>
      </c>
      <c r="W202" s="58">
        <v>0</v>
      </c>
      <c r="X202" s="58">
        <v>70</v>
      </c>
      <c r="Y202" s="58" t="s">
        <v>2166</v>
      </c>
      <c r="Z202" s="58" t="s">
        <v>888</v>
      </c>
      <c r="AA202" s="60"/>
      <c r="AB202" s="60"/>
      <c r="AC202" s="60"/>
      <c r="AD202" s="60"/>
      <c r="AE202" s="69">
        <v>9990</v>
      </c>
      <c r="AF202" s="60">
        <v>10590.31</v>
      </c>
      <c r="AG202" s="70">
        <f>AE202*AF202</f>
        <v>105797196.89999999</v>
      </c>
      <c r="AH202" s="71">
        <f>AG202*1.12</f>
        <v>118492860.528</v>
      </c>
      <c r="AI202" s="69">
        <v>10000</v>
      </c>
      <c r="AJ202" s="60">
        <f>ROUND((AF202*0.035+AF202),2)</f>
        <v>10960.97</v>
      </c>
      <c r="AK202" s="70">
        <f>AI202*AJ202</f>
        <v>109609700</v>
      </c>
      <c r="AL202" s="71">
        <f>AK202*1.12</f>
        <v>122762864.00000001</v>
      </c>
      <c r="AM202" s="69">
        <v>10000</v>
      </c>
      <c r="AN202" s="60">
        <f>ROUND((AJ202*0.035+AJ202),2)</f>
        <v>11344.6</v>
      </c>
      <c r="AO202" s="70">
        <f>AM202*AN202</f>
        <v>113446000</v>
      </c>
      <c r="AP202" s="71">
        <f>AO202*1.12</f>
        <v>127059520.00000001</v>
      </c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5"/>
      <c r="EF202" s="65"/>
      <c r="EG202" s="65"/>
      <c r="EH202" s="65"/>
      <c r="EI202" s="65"/>
      <c r="EJ202" s="65"/>
      <c r="EK202" s="65"/>
      <c r="EL202" s="65"/>
      <c r="EM202" s="65">
        <f>SUM(AA202,AE202,AI202,AM202,AQ202,AU202,AY202,BC202,BG202,BK202,BO202,BS202,BW202)</f>
        <v>29990</v>
      </c>
      <c r="EN202" s="65">
        <f>SUM(AW202,AS202,AO202,AG202,AC202,AK202,BA202,BE202,BI202,BM202,BQ202,BU202,BY202)</f>
        <v>328852896.9</v>
      </c>
      <c r="EO202" s="65">
        <f>IF(Z202="С НДС",EN202*1.12,EN202)</f>
        <v>368315244.528</v>
      </c>
      <c r="EP202" s="58" t="s">
        <v>1534</v>
      </c>
      <c r="EQ202" s="72" t="s">
        <v>2173</v>
      </c>
      <c r="ER202" s="81" t="s">
        <v>2202</v>
      </c>
      <c r="ES202" s="72"/>
      <c r="ET202" s="72"/>
      <c r="EU202" s="72"/>
      <c r="EV202" s="72"/>
      <c r="EW202" s="72"/>
      <c r="EX202" s="72"/>
      <c r="EY202" s="72"/>
      <c r="EZ202" s="72"/>
      <c r="FA202" s="72"/>
    </row>
    <row r="203" spans="1:157" ht="19.5" customHeight="1">
      <c r="A203" s="63"/>
      <c r="B203" s="63" t="s">
        <v>1593</v>
      </c>
      <c r="C203" s="63"/>
      <c r="D203" s="58" t="s">
        <v>2162</v>
      </c>
      <c r="E203" s="58" t="s">
        <v>1714</v>
      </c>
      <c r="F203" s="58" t="s">
        <v>1715</v>
      </c>
      <c r="G203" s="58" t="s">
        <v>1715</v>
      </c>
      <c r="H203" s="58" t="s">
        <v>857</v>
      </c>
      <c r="I203" s="58"/>
      <c r="J203" s="58"/>
      <c r="K203" s="58">
        <v>30</v>
      </c>
      <c r="L203" s="58">
        <v>710000000</v>
      </c>
      <c r="M203" s="58" t="s">
        <v>1533</v>
      </c>
      <c r="N203" s="58" t="s">
        <v>2165</v>
      </c>
      <c r="O203" s="58" t="s">
        <v>359</v>
      </c>
      <c r="P203" s="58" t="s">
        <v>1717</v>
      </c>
      <c r="Q203" s="58" t="s">
        <v>2138</v>
      </c>
      <c r="R203" s="58"/>
      <c r="S203" s="58" t="s">
        <v>1560</v>
      </c>
      <c r="T203" s="58"/>
      <c r="U203" s="58"/>
      <c r="V203" s="58">
        <v>30</v>
      </c>
      <c r="W203" s="58">
        <v>0</v>
      </c>
      <c r="X203" s="58">
        <v>70</v>
      </c>
      <c r="Y203" s="58" t="s">
        <v>2166</v>
      </c>
      <c r="Z203" s="58" t="s">
        <v>888</v>
      </c>
      <c r="AA203" s="60"/>
      <c r="AB203" s="60"/>
      <c r="AC203" s="60"/>
      <c r="AD203" s="60"/>
      <c r="AE203" s="69">
        <v>3035</v>
      </c>
      <c r="AF203" s="60">
        <v>1852705</v>
      </c>
      <c r="AG203" s="70">
        <f t="shared" si="59"/>
        <v>5622959675</v>
      </c>
      <c r="AH203" s="71">
        <f t="shared" si="60"/>
        <v>6297714836.000001</v>
      </c>
      <c r="AI203" s="69">
        <v>3050</v>
      </c>
      <c r="AJ203" s="60">
        <f t="shared" si="61"/>
        <v>1917549.68</v>
      </c>
      <c r="AK203" s="70">
        <f t="shared" si="62"/>
        <v>5848526524</v>
      </c>
      <c r="AL203" s="71">
        <f t="shared" si="63"/>
        <v>6550349706.880001</v>
      </c>
      <c r="AM203" s="69">
        <v>3000</v>
      </c>
      <c r="AN203" s="60">
        <f t="shared" si="64"/>
        <v>1984663.92</v>
      </c>
      <c r="AO203" s="70">
        <f t="shared" si="65"/>
        <v>5953991760</v>
      </c>
      <c r="AP203" s="71">
        <f t="shared" si="66"/>
        <v>6668470771.200001</v>
      </c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5"/>
      <c r="EF203" s="65"/>
      <c r="EG203" s="65"/>
      <c r="EH203" s="65"/>
      <c r="EI203" s="65"/>
      <c r="EJ203" s="65"/>
      <c r="EK203" s="65"/>
      <c r="EL203" s="65"/>
      <c r="EM203" s="65">
        <f t="shared" si="67"/>
        <v>9085</v>
      </c>
      <c r="EN203" s="65">
        <v>0</v>
      </c>
      <c r="EO203" s="65">
        <v>0</v>
      </c>
      <c r="EP203" s="58" t="s">
        <v>1534</v>
      </c>
      <c r="EQ203" s="72" t="s">
        <v>2203</v>
      </c>
      <c r="ER203" s="81" t="s">
        <v>2204</v>
      </c>
      <c r="ES203" s="72"/>
      <c r="ET203" s="72"/>
      <c r="EU203" s="72"/>
      <c r="EV203" s="72"/>
      <c r="EW203" s="72"/>
      <c r="EX203" s="72"/>
      <c r="EY203" s="72"/>
      <c r="EZ203" s="72"/>
      <c r="FA203" s="72"/>
    </row>
    <row r="204" spans="1:157" ht="19.5" customHeight="1">
      <c r="A204" s="63"/>
      <c r="B204" s="63" t="s">
        <v>1776</v>
      </c>
      <c r="C204" s="63"/>
      <c r="D204" s="58" t="s">
        <v>2245</v>
      </c>
      <c r="E204" s="58" t="s">
        <v>1714</v>
      </c>
      <c r="F204" s="58" t="s">
        <v>1715</v>
      </c>
      <c r="G204" s="58" t="s">
        <v>1715</v>
      </c>
      <c r="H204" s="58" t="s">
        <v>857</v>
      </c>
      <c r="I204" s="58"/>
      <c r="J204" s="58"/>
      <c r="K204" s="58">
        <v>30</v>
      </c>
      <c r="L204" s="58">
        <v>710000000</v>
      </c>
      <c r="M204" s="58" t="s">
        <v>1533</v>
      </c>
      <c r="N204" s="72" t="s">
        <v>2227</v>
      </c>
      <c r="O204" s="58" t="s">
        <v>359</v>
      </c>
      <c r="P204" s="58" t="s">
        <v>1717</v>
      </c>
      <c r="Q204" s="58" t="s">
        <v>2138</v>
      </c>
      <c r="R204" s="58"/>
      <c r="S204" s="58" t="s">
        <v>1560</v>
      </c>
      <c r="T204" s="58"/>
      <c r="U204" s="58"/>
      <c r="V204" s="58">
        <v>30</v>
      </c>
      <c r="W204" s="58">
        <v>0</v>
      </c>
      <c r="X204" s="58">
        <v>70</v>
      </c>
      <c r="Y204" s="58" t="s">
        <v>2166</v>
      </c>
      <c r="Z204" s="58" t="s">
        <v>888</v>
      </c>
      <c r="AA204" s="60"/>
      <c r="AB204" s="60"/>
      <c r="AC204" s="60"/>
      <c r="AD204" s="60"/>
      <c r="AE204" s="69">
        <v>3035</v>
      </c>
      <c r="AF204" s="60">
        <v>1852705</v>
      </c>
      <c r="AG204" s="70">
        <f>AE204*AF204</f>
        <v>5622959675</v>
      </c>
      <c r="AH204" s="71">
        <f>AG204*1.12</f>
        <v>6297714836.000001</v>
      </c>
      <c r="AI204" s="69">
        <v>3050</v>
      </c>
      <c r="AJ204" s="60">
        <f>ROUND((AF204*0.035+AF204),2)</f>
        <v>1917549.68</v>
      </c>
      <c r="AK204" s="70">
        <f>AI204*AJ204</f>
        <v>5848526524</v>
      </c>
      <c r="AL204" s="71">
        <f>AK204*1.12</f>
        <v>6550349706.880001</v>
      </c>
      <c r="AM204" s="69">
        <v>3000</v>
      </c>
      <c r="AN204" s="60">
        <f>ROUND((AJ204*0.035+AJ204),2)</f>
        <v>1984663.92</v>
      </c>
      <c r="AO204" s="70">
        <f>AM204*AN204</f>
        <v>5953991760</v>
      </c>
      <c r="AP204" s="71">
        <f>AO204*1.12</f>
        <v>6668470771.200001</v>
      </c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5"/>
      <c r="EF204" s="65"/>
      <c r="EG204" s="65"/>
      <c r="EH204" s="65"/>
      <c r="EI204" s="65"/>
      <c r="EJ204" s="65"/>
      <c r="EK204" s="65"/>
      <c r="EL204" s="65"/>
      <c r="EM204" s="65">
        <f>SUM(AA204,AE204,AI204,AM204,AQ204,AU204,AY204,BC204,BG204,BK204,BO204,BS204,BW204)</f>
        <v>9085</v>
      </c>
      <c r="EN204" s="65">
        <f>SUM(AW204,AS204,AO204,AG204,AC204,AK204,BA204,BE204,BI204,BM204,BQ204,BU204,BY204)</f>
        <v>17425477959</v>
      </c>
      <c r="EO204" s="65">
        <f>IF(Z204="С НДС",EN204*1.12,EN204)</f>
        <v>19516535314.08</v>
      </c>
      <c r="EP204" s="58" t="s">
        <v>1534</v>
      </c>
      <c r="EQ204" s="72" t="s">
        <v>2203</v>
      </c>
      <c r="ER204" s="81" t="s">
        <v>2204</v>
      </c>
      <c r="ES204" s="72"/>
      <c r="ET204" s="72"/>
      <c r="EU204" s="72"/>
      <c r="EV204" s="72"/>
      <c r="EW204" s="72"/>
      <c r="EX204" s="72"/>
      <c r="EY204" s="72"/>
      <c r="EZ204" s="72"/>
      <c r="FA204" s="72"/>
    </row>
    <row r="205" spans="1:157" ht="19.5" customHeight="1">
      <c r="A205" s="63"/>
      <c r="B205" s="63" t="s">
        <v>1593</v>
      </c>
      <c r="C205" s="63"/>
      <c r="D205" s="58" t="s">
        <v>2163</v>
      </c>
      <c r="E205" s="58" t="s">
        <v>1714</v>
      </c>
      <c r="F205" s="58" t="s">
        <v>1715</v>
      </c>
      <c r="G205" s="58" t="s">
        <v>1715</v>
      </c>
      <c r="H205" s="58" t="s">
        <v>857</v>
      </c>
      <c r="I205" s="58"/>
      <c r="J205" s="58"/>
      <c r="K205" s="58">
        <v>30</v>
      </c>
      <c r="L205" s="58">
        <v>710000000</v>
      </c>
      <c r="M205" s="58" t="s">
        <v>1533</v>
      </c>
      <c r="N205" s="58" t="s">
        <v>2165</v>
      </c>
      <c r="O205" s="58" t="s">
        <v>359</v>
      </c>
      <c r="P205" s="58" t="s">
        <v>1717</v>
      </c>
      <c r="Q205" s="58" t="s">
        <v>2138</v>
      </c>
      <c r="R205" s="58"/>
      <c r="S205" s="58" t="s">
        <v>1560</v>
      </c>
      <c r="T205" s="58"/>
      <c r="U205" s="58"/>
      <c r="V205" s="58">
        <v>30</v>
      </c>
      <c r="W205" s="58">
        <v>0</v>
      </c>
      <c r="X205" s="58">
        <v>70</v>
      </c>
      <c r="Y205" s="58" t="s">
        <v>2166</v>
      </c>
      <c r="Z205" s="58" t="s">
        <v>888</v>
      </c>
      <c r="AA205" s="60"/>
      <c r="AB205" s="60"/>
      <c r="AC205" s="60"/>
      <c r="AD205" s="60"/>
      <c r="AE205" s="69">
        <v>131</v>
      </c>
      <c r="AF205" s="60">
        <v>25757723.82</v>
      </c>
      <c r="AG205" s="70">
        <f t="shared" si="59"/>
        <v>3374261820.42</v>
      </c>
      <c r="AH205" s="71">
        <f t="shared" si="60"/>
        <v>3779173238.8704004</v>
      </c>
      <c r="AI205" s="69">
        <v>140</v>
      </c>
      <c r="AJ205" s="60">
        <f t="shared" si="61"/>
        <v>26659244.15</v>
      </c>
      <c r="AK205" s="70">
        <f t="shared" si="62"/>
        <v>3732294181</v>
      </c>
      <c r="AL205" s="71">
        <f t="shared" si="63"/>
        <v>4180169482.7200003</v>
      </c>
      <c r="AM205" s="69">
        <v>172</v>
      </c>
      <c r="AN205" s="60">
        <f t="shared" si="64"/>
        <v>27592317.7</v>
      </c>
      <c r="AO205" s="70">
        <f t="shared" si="65"/>
        <v>4745878644.4</v>
      </c>
      <c r="AP205" s="71">
        <f t="shared" si="66"/>
        <v>5315384081.728</v>
      </c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5"/>
      <c r="EF205" s="65"/>
      <c r="EG205" s="65"/>
      <c r="EH205" s="65"/>
      <c r="EI205" s="65"/>
      <c r="EJ205" s="65"/>
      <c r="EK205" s="65"/>
      <c r="EL205" s="65"/>
      <c r="EM205" s="65">
        <f t="shared" si="67"/>
        <v>443</v>
      </c>
      <c r="EN205" s="65">
        <v>0</v>
      </c>
      <c r="EO205" s="65">
        <f>IF(Z205="С НДС",EN205*1.12,EN205)</f>
        <v>0</v>
      </c>
      <c r="EP205" s="58" t="s">
        <v>1534</v>
      </c>
      <c r="EQ205" s="72" t="s">
        <v>2205</v>
      </c>
      <c r="ER205" s="81" t="s">
        <v>2206</v>
      </c>
      <c r="ES205" s="72"/>
      <c r="ET205" s="72"/>
      <c r="EU205" s="72"/>
      <c r="EV205" s="72"/>
      <c r="EW205" s="72"/>
      <c r="EX205" s="72"/>
      <c r="EY205" s="72"/>
      <c r="EZ205" s="72"/>
      <c r="FA205" s="72"/>
    </row>
    <row r="206" spans="1:157" ht="19.5" customHeight="1">
      <c r="A206" s="63"/>
      <c r="B206" s="63" t="s">
        <v>1776</v>
      </c>
      <c r="C206" s="63"/>
      <c r="D206" s="58" t="s">
        <v>2246</v>
      </c>
      <c r="E206" s="58" t="s">
        <v>1714</v>
      </c>
      <c r="F206" s="58" t="s">
        <v>1715</v>
      </c>
      <c r="G206" s="58" t="s">
        <v>1715</v>
      </c>
      <c r="H206" s="58" t="s">
        <v>857</v>
      </c>
      <c r="I206" s="58"/>
      <c r="J206" s="58"/>
      <c r="K206" s="58">
        <v>30</v>
      </c>
      <c r="L206" s="58">
        <v>710000000</v>
      </c>
      <c r="M206" s="58" t="s">
        <v>1533</v>
      </c>
      <c r="N206" s="72" t="s">
        <v>2227</v>
      </c>
      <c r="O206" s="58" t="s">
        <v>359</v>
      </c>
      <c r="P206" s="58" t="s">
        <v>1717</v>
      </c>
      <c r="Q206" s="58" t="s">
        <v>2138</v>
      </c>
      <c r="R206" s="58"/>
      <c r="S206" s="58" t="s">
        <v>1560</v>
      </c>
      <c r="T206" s="58"/>
      <c r="U206" s="58"/>
      <c r="V206" s="58">
        <v>30</v>
      </c>
      <c r="W206" s="58">
        <v>0</v>
      </c>
      <c r="X206" s="58">
        <v>70</v>
      </c>
      <c r="Y206" s="58" t="s">
        <v>2166</v>
      </c>
      <c r="Z206" s="58" t="s">
        <v>888</v>
      </c>
      <c r="AA206" s="60"/>
      <c r="AB206" s="60"/>
      <c r="AC206" s="60"/>
      <c r="AD206" s="60"/>
      <c r="AE206" s="69">
        <v>131</v>
      </c>
      <c r="AF206" s="60">
        <v>25757723.82</v>
      </c>
      <c r="AG206" s="70">
        <f>AE206*AF206</f>
        <v>3374261820.42</v>
      </c>
      <c r="AH206" s="71">
        <f>AG206*1.12</f>
        <v>3779173238.8704004</v>
      </c>
      <c r="AI206" s="69">
        <v>140</v>
      </c>
      <c r="AJ206" s="60">
        <f>ROUND((AF206*0.035+AF206),2)</f>
        <v>26659244.15</v>
      </c>
      <c r="AK206" s="70">
        <f>AI206*AJ206</f>
        <v>3732294181</v>
      </c>
      <c r="AL206" s="71">
        <f>AK206*1.12</f>
        <v>4180169482.7200003</v>
      </c>
      <c r="AM206" s="69">
        <v>172</v>
      </c>
      <c r="AN206" s="60">
        <f>ROUND((AJ206*0.035+AJ206),2)</f>
        <v>27592317.7</v>
      </c>
      <c r="AO206" s="70">
        <f>AM206*AN206</f>
        <v>4745878644.4</v>
      </c>
      <c r="AP206" s="71">
        <f>AO206*1.12</f>
        <v>5315384081.728</v>
      </c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5"/>
      <c r="EF206" s="65"/>
      <c r="EG206" s="65"/>
      <c r="EH206" s="65"/>
      <c r="EI206" s="65"/>
      <c r="EJ206" s="65"/>
      <c r="EK206" s="65"/>
      <c r="EL206" s="65"/>
      <c r="EM206" s="65">
        <f>SUM(AA206,AE206,AI206,AM206,AQ206,AU206,AY206,BC206,BG206,BK206,BO206,BS206,BW206)</f>
        <v>443</v>
      </c>
      <c r="EN206" s="65">
        <f>SUM(AW206,AS206,AO206,AG206,AC206,AK206,BA206,BE206,BI206,BM206,BQ206,BU206,BY206)</f>
        <v>11852434645.82</v>
      </c>
      <c r="EO206" s="65">
        <f>IF(Z206="С НДС",EN206*1.12,EN206)</f>
        <v>13274726803.318401</v>
      </c>
      <c r="EP206" s="58" t="s">
        <v>1534</v>
      </c>
      <c r="EQ206" s="72" t="s">
        <v>2205</v>
      </c>
      <c r="ER206" s="81" t="s">
        <v>2206</v>
      </c>
      <c r="ES206" s="72"/>
      <c r="ET206" s="72"/>
      <c r="EU206" s="72"/>
      <c r="EV206" s="72"/>
      <c r="EW206" s="72"/>
      <c r="EX206" s="72"/>
      <c r="EY206" s="72"/>
      <c r="EZ206" s="72"/>
      <c r="FA206" s="72"/>
    </row>
    <row r="207" spans="1:157" ht="19.5" customHeight="1">
      <c r="A207" s="63"/>
      <c r="B207" s="63" t="s">
        <v>1593</v>
      </c>
      <c r="C207" s="63"/>
      <c r="D207" s="58" t="s">
        <v>2164</v>
      </c>
      <c r="E207" s="58" t="s">
        <v>1714</v>
      </c>
      <c r="F207" s="58" t="s">
        <v>1715</v>
      </c>
      <c r="G207" s="58" t="s">
        <v>1715</v>
      </c>
      <c r="H207" s="58" t="s">
        <v>857</v>
      </c>
      <c r="I207" s="58"/>
      <c r="J207" s="58"/>
      <c r="K207" s="58">
        <v>30</v>
      </c>
      <c r="L207" s="58">
        <v>710000000</v>
      </c>
      <c r="M207" s="58" t="s">
        <v>1533</v>
      </c>
      <c r="N207" s="58" t="s">
        <v>2165</v>
      </c>
      <c r="O207" s="58" t="s">
        <v>359</v>
      </c>
      <c r="P207" s="58" t="s">
        <v>1717</v>
      </c>
      <c r="Q207" s="58" t="s">
        <v>2138</v>
      </c>
      <c r="R207" s="58"/>
      <c r="S207" s="58" t="s">
        <v>1560</v>
      </c>
      <c r="T207" s="58"/>
      <c r="U207" s="58"/>
      <c r="V207" s="58">
        <v>30</v>
      </c>
      <c r="W207" s="58">
        <v>0</v>
      </c>
      <c r="X207" s="58">
        <v>70</v>
      </c>
      <c r="Y207" s="58" t="s">
        <v>2166</v>
      </c>
      <c r="Z207" s="58" t="s">
        <v>888</v>
      </c>
      <c r="AA207" s="60"/>
      <c r="AB207" s="60"/>
      <c r="AC207" s="60"/>
      <c r="AD207" s="60"/>
      <c r="AE207" s="69">
        <v>30</v>
      </c>
      <c r="AF207" s="60">
        <v>80146922.71</v>
      </c>
      <c r="AG207" s="70">
        <f t="shared" si="59"/>
        <v>2404407681.2999997</v>
      </c>
      <c r="AH207" s="71">
        <f t="shared" si="60"/>
        <v>2692936603.0559998</v>
      </c>
      <c r="AI207" s="69">
        <v>22</v>
      </c>
      <c r="AJ207" s="60">
        <f t="shared" si="61"/>
        <v>82952065</v>
      </c>
      <c r="AK207" s="70">
        <f t="shared" si="62"/>
        <v>1824945430</v>
      </c>
      <c r="AL207" s="71">
        <f t="shared" si="63"/>
        <v>2043938881.6000001</v>
      </c>
      <c r="AM207" s="69">
        <v>10</v>
      </c>
      <c r="AN207" s="60">
        <f t="shared" si="64"/>
        <v>85855387.28</v>
      </c>
      <c r="AO207" s="70">
        <f t="shared" si="65"/>
        <v>858553872.8</v>
      </c>
      <c r="AP207" s="71">
        <f t="shared" si="66"/>
        <v>961580337.536</v>
      </c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5"/>
      <c r="EF207" s="65"/>
      <c r="EG207" s="65"/>
      <c r="EH207" s="65"/>
      <c r="EI207" s="65"/>
      <c r="EJ207" s="65"/>
      <c r="EK207" s="65"/>
      <c r="EL207" s="65"/>
      <c r="EM207" s="65">
        <f t="shared" si="67"/>
        <v>62</v>
      </c>
      <c r="EN207" s="65">
        <v>0</v>
      </c>
      <c r="EO207" s="65">
        <f>IF(Z207="С НДС",EN207*1.12,EN207)</f>
        <v>0</v>
      </c>
      <c r="EP207" s="58" t="s">
        <v>1534</v>
      </c>
      <c r="EQ207" s="72" t="s">
        <v>2207</v>
      </c>
      <c r="ER207" s="81" t="s">
        <v>2208</v>
      </c>
      <c r="ES207" s="72"/>
      <c r="ET207" s="72"/>
      <c r="EU207" s="72"/>
      <c r="EV207" s="72"/>
      <c r="EW207" s="72"/>
      <c r="EX207" s="72"/>
      <c r="EY207" s="72"/>
      <c r="EZ207" s="72"/>
      <c r="FA207" s="72"/>
    </row>
    <row r="208" spans="1:157" ht="19.5" customHeight="1">
      <c r="A208" s="63"/>
      <c r="B208" s="63" t="s">
        <v>1776</v>
      </c>
      <c r="C208" s="63"/>
      <c r="D208" s="58" t="s">
        <v>2247</v>
      </c>
      <c r="E208" s="58" t="s">
        <v>1714</v>
      </c>
      <c r="F208" s="58" t="s">
        <v>1715</v>
      </c>
      <c r="G208" s="58" t="s">
        <v>1715</v>
      </c>
      <c r="H208" s="58" t="s">
        <v>857</v>
      </c>
      <c r="I208" s="58"/>
      <c r="J208" s="58"/>
      <c r="K208" s="58">
        <v>30</v>
      </c>
      <c r="L208" s="58">
        <v>710000000</v>
      </c>
      <c r="M208" s="58" t="s">
        <v>1533</v>
      </c>
      <c r="N208" s="72" t="s">
        <v>2227</v>
      </c>
      <c r="O208" s="58" t="s">
        <v>359</v>
      </c>
      <c r="P208" s="58" t="s">
        <v>1717</v>
      </c>
      <c r="Q208" s="58" t="s">
        <v>2138</v>
      </c>
      <c r="R208" s="58"/>
      <c r="S208" s="58" t="s">
        <v>1560</v>
      </c>
      <c r="T208" s="58"/>
      <c r="U208" s="58"/>
      <c r="V208" s="58">
        <v>30</v>
      </c>
      <c r="W208" s="58">
        <v>0</v>
      </c>
      <c r="X208" s="58">
        <v>70</v>
      </c>
      <c r="Y208" s="58" t="s">
        <v>2166</v>
      </c>
      <c r="Z208" s="58" t="s">
        <v>888</v>
      </c>
      <c r="AA208" s="60"/>
      <c r="AB208" s="60"/>
      <c r="AC208" s="60"/>
      <c r="AD208" s="60"/>
      <c r="AE208" s="69">
        <v>30</v>
      </c>
      <c r="AF208" s="60">
        <v>80146922.71</v>
      </c>
      <c r="AG208" s="70">
        <f>AE208*AF208</f>
        <v>2404407681.2999997</v>
      </c>
      <c r="AH208" s="71">
        <f>AG208*1.12</f>
        <v>2692936603.0559998</v>
      </c>
      <c r="AI208" s="69">
        <v>22</v>
      </c>
      <c r="AJ208" s="60">
        <f>ROUND((AF208*0.035+AF208),2)</f>
        <v>82952065</v>
      </c>
      <c r="AK208" s="70">
        <f>AI208*AJ208</f>
        <v>1824945430</v>
      </c>
      <c r="AL208" s="71">
        <f>AK208*1.12</f>
        <v>2043938881.6000001</v>
      </c>
      <c r="AM208" s="69">
        <v>10</v>
      </c>
      <c r="AN208" s="60">
        <f>ROUND((AJ208*0.035+AJ208),2)</f>
        <v>85855387.28</v>
      </c>
      <c r="AO208" s="70">
        <f>AM208*AN208</f>
        <v>858553872.8</v>
      </c>
      <c r="AP208" s="71">
        <f>AO208*1.12</f>
        <v>961580337.536</v>
      </c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5"/>
      <c r="EF208" s="65"/>
      <c r="EG208" s="65"/>
      <c r="EH208" s="65"/>
      <c r="EI208" s="65"/>
      <c r="EJ208" s="65"/>
      <c r="EK208" s="65"/>
      <c r="EL208" s="65"/>
      <c r="EM208" s="65">
        <f>SUM(AA208,AE208,AI208,AM208,AQ208,AU208,AY208,BC208,BG208,BK208,BO208,BS208,BW208)</f>
        <v>62</v>
      </c>
      <c r="EN208" s="65">
        <f>SUM(AW208,AS208,AO208,AG208,AC208,AK208,BA208,BE208,BI208,BM208,BQ208,BU208,BY208)</f>
        <v>5087906984.099999</v>
      </c>
      <c r="EO208" s="65">
        <f>IF(Z208="С НДС",EN208*1.12,EN208)</f>
        <v>5698455822.191999</v>
      </c>
      <c r="EP208" s="58" t="s">
        <v>1534</v>
      </c>
      <c r="EQ208" s="72" t="s">
        <v>2207</v>
      </c>
      <c r="ER208" s="81" t="s">
        <v>2208</v>
      </c>
      <c r="ES208" s="72"/>
      <c r="ET208" s="72"/>
      <c r="EU208" s="72"/>
      <c r="EV208" s="72"/>
      <c r="EW208" s="72"/>
      <c r="EX208" s="72"/>
      <c r="EY208" s="72"/>
      <c r="EZ208" s="72"/>
      <c r="FA208" s="72"/>
    </row>
    <row r="209" spans="1:157" ht="19.5" customHeight="1">
      <c r="A209" s="63"/>
      <c r="B209" s="63" t="s">
        <v>1593</v>
      </c>
      <c r="C209" s="63"/>
      <c r="D209" s="58" t="s">
        <v>1713</v>
      </c>
      <c r="E209" s="58" t="s">
        <v>1714</v>
      </c>
      <c r="F209" s="58" t="s">
        <v>1715</v>
      </c>
      <c r="G209" s="58" t="s">
        <v>1715</v>
      </c>
      <c r="H209" s="58" t="s">
        <v>860</v>
      </c>
      <c r="I209" s="58" t="s">
        <v>808</v>
      </c>
      <c r="J209" s="58"/>
      <c r="K209" s="58">
        <v>10</v>
      </c>
      <c r="L209" s="58">
        <v>710000000</v>
      </c>
      <c r="M209" s="58" t="s">
        <v>1533</v>
      </c>
      <c r="N209" s="58" t="s">
        <v>1716</v>
      </c>
      <c r="O209" s="58" t="s">
        <v>359</v>
      </c>
      <c r="P209" s="58" t="s">
        <v>1717</v>
      </c>
      <c r="Q209" s="58" t="s">
        <v>1718</v>
      </c>
      <c r="R209" s="58"/>
      <c r="S209" s="58" t="s">
        <v>1719</v>
      </c>
      <c r="T209" s="58"/>
      <c r="U209" s="58"/>
      <c r="V209" s="58">
        <v>30</v>
      </c>
      <c r="W209" s="58">
        <v>0</v>
      </c>
      <c r="X209" s="58">
        <v>70</v>
      </c>
      <c r="Y209" s="58"/>
      <c r="Z209" s="58" t="s">
        <v>888</v>
      </c>
      <c r="AA209" s="60">
        <v>4400000</v>
      </c>
      <c r="AB209" s="60">
        <v>286.42</v>
      </c>
      <c r="AC209" s="60">
        <v>1260248000</v>
      </c>
      <c r="AD209" s="60">
        <v>1411477760.0000002</v>
      </c>
      <c r="AE209" s="60">
        <v>6600000</v>
      </c>
      <c r="AF209" s="60">
        <v>286.42</v>
      </c>
      <c r="AG209" s="60">
        <v>1890372000</v>
      </c>
      <c r="AH209" s="60">
        <v>2117216640.0000002</v>
      </c>
      <c r="AI209" s="60">
        <v>9900000</v>
      </c>
      <c r="AJ209" s="60">
        <v>286.42</v>
      </c>
      <c r="AK209" s="60">
        <v>2835558000</v>
      </c>
      <c r="AL209" s="60">
        <v>3175824960.0000005</v>
      </c>
      <c r="AM209" s="60">
        <v>13640000</v>
      </c>
      <c r="AN209" s="60">
        <v>286.42</v>
      </c>
      <c r="AO209" s="60">
        <v>3906768800</v>
      </c>
      <c r="AP209" s="60">
        <v>4375581056</v>
      </c>
      <c r="AQ209" s="60">
        <v>17160000</v>
      </c>
      <c r="AR209" s="60">
        <v>286.42</v>
      </c>
      <c r="AS209" s="60">
        <v>4914967200</v>
      </c>
      <c r="AT209" s="60">
        <v>5504763264.000001</v>
      </c>
      <c r="AU209" s="60">
        <v>20680000</v>
      </c>
      <c r="AV209" s="60">
        <v>286.42</v>
      </c>
      <c r="AW209" s="60">
        <v>5923165600</v>
      </c>
      <c r="AX209" s="60">
        <v>6633945472.000001</v>
      </c>
      <c r="AY209" s="60">
        <v>24420000</v>
      </c>
      <c r="AZ209" s="60">
        <v>286.42</v>
      </c>
      <c r="BA209" s="60">
        <v>6994376400</v>
      </c>
      <c r="BB209" s="60">
        <v>7833701568.000001</v>
      </c>
      <c r="BC209" s="60">
        <v>27280000</v>
      </c>
      <c r="BD209" s="60">
        <v>286.42</v>
      </c>
      <c r="BE209" s="60">
        <v>7813537600</v>
      </c>
      <c r="BF209" s="60">
        <v>8751162112</v>
      </c>
      <c r="BG209" s="60">
        <v>32340000</v>
      </c>
      <c r="BH209" s="60">
        <v>286.42</v>
      </c>
      <c r="BI209" s="60">
        <v>9262822800</v>
      </c>
      <c r="BJ209" s="60">
        <v>10374361536.000002</v>
      </c>
      <c r="BK209" s="60">
        <v>38500000</v>
      </c>
      <c r="BL209" s="60">
        <v>286.42</v>
      </c>
      <c r="BM209" s="60">
        <v>11027170000</v>
      </c>
      <c r="BN209" s="60">
        <v>12350430400.000002</v>
      </c>
      <c r="BO209" s="60">
        <v>38500000</v>
      </c>
      <c r="BP209" s="60">
        <v>286.42</v>
      </c>
      <c r="BQ209" s="60">
        <v>11027170000</v>
      </c>
      <c r="BR209" s="60">
        <v>12350430400.000002</v>
      </c>
      <c r="BS209" s="60">
        <v>38500000</v>
      </c>
      <c r="BT209" s="60">
        <v>286.42</v>
      </c>
      <c r="BU209" s="60">
        <v>11027170000</v>
      </c>
      <c r="BV209" s="60">
        <v>12350430400.000002</v>
      </c>
      <c r="BW209" s="60">
        <v>38500000</v>
      </c>
      <c r="BX209" s="60">
        <v>286.42</v>
      </c>
      <c r="BY209" s="60">
        <v>11027170000</v>
      </c>
      <c r="BZ209" s="60">
        <v>12350430400.000002</v>
      </c>
      <c r="CA209" s="60">
        <v>38500000</v>
      </c>
      <c r="CB209" s="60">
        <v>286.42</v>
      </c>
      <c r="CC209" s="60">
        <v>11027170000</v>
      </c>
      <c r="CD209" s="60">
        <v>12350430400.000002</v>
      </c>
      <c r="CE209" s="60">
        <v>38500000</v>
      </c>
      <c r="CF209" s="60">
        <v>286.42</v>
      </c>
      <c r="CG209" s="60">
        <v>11027170000</v>
      </c>
      <c r="CH209" s="60">
        <v>12350430400.000002</v>
      </c>
      <c r="CI209" s="60">
        <v>38500000</v>
      </c>
      <c r="CJ209" s="60">
        <v>286.42</v>
      </c>
      <c r="CK209" s="60">
        <v>11027170000</v>
      </c>
      <c r="CL209" s="60">
        <v>12350430400.000002</v>
      </c>
      <c r="CM209" s="60">
        <v>38500000</v>
      </c>
      <c r="CN209" s="60">
        <v>286.42</v>
      </c>
      <c r="CO209" s="60">
        <v>11027170000</v>
      </c>
      <c r="CP209" s="60">
        <v>12350430400.000002</v>
      </c>
      <c r="CQ209" s="60">
        <v>38500000</v>
      </c>
      <c r="CR209" s="60">
        <v>286.42</v>
      </c>
      <c r="CS209" s="60">
        <v>11027170000</v>
      </c>
      <c r="CT209" s="60">
        <v>12350430400.000002</v>
      </c>
      <c r="CU209" s="60">
        <v>34100000</v>
      </c>
      <c r="CV209" s="60">
        <v>286.42</v>
      </c>
      <c r="CW209" s="60">
        <v>9766922000</v>
      </c>
      <c r="CX209" s="60">
        <v>10938952640.000002</v>
      </c>
      <c r="CY209" s="60">
        <v>31900000</v>
      </c>
      <c r="CZ209" s="60">
        <v>286.42</v>
      </c>
      <c r="DA209" s="60">
        <v>9136798000</v>
      </c>
      <c r="DB209" s="60">
        <v>10233213760.000002</v>
      </c>
      <c r="DC209" s="60">
        <v>28600000</v>
      </c>
      <c r="DD209" s="60">
        <v>286.42</v>
      </c>
      <c r="DE209" s="60">
        <v>8191612000</v>
      </c>
      <c r="DF209" s="60">
        <v>9174605440</v>
      </c>
      <c r="DG209" s="60">
        <v>24860000</v>
      </c>
      <c r="DH209" s="60">
        <v>286.42</v>
      </c>
      <c r="DI209" s="60">
        <v>7120401200</v>
      </c>
      <c r="DJ209" s="60">
        <v>7974849344.000001</v>
      </c>
      <c r="DK209" s="60">
        <v>21340000</v>
      </c>
      <c r="DL209" s="60">
        <v>286.42</v>
      </c>
      <c r="DM209" s="60">
        <v>6112202800</v>
      </c>
      <c r="DN209" s="60">
        <v>6845667136.000001</v>
      </c>
      <c r="DO209" s="60">
        <v>17820000</v>
      </c>
      <c r="DP209" s="60">
        <v>286.42</v>
      </c>
      <c r="DQ209" s="60">
        <v>5104004400</v>
      </c>
      <c r="DR209" s="60">
        <v>5716484928.000001</v>
      </c>
      <c r="DS209" s="60">
        <v>14080000</v>
      </c>
      <c r="DT209" s="60">
        <v>286.42</v>
      </c>
      <c r="DU209" s="60">
        <v>4032793600</v>
      </c>
      <c r="DV209" s="60">
        <v>4516728832</v>
      </c>
      <c r="DW209" s="60">
        <v>11220000</v>
      </c>
      <c r="DX209" s="60">
        <v>286.42</v>
      </c>
      <c r="DY209" s="60">
        <v>3213632400</v>
      </c>
      <c r="DZ209" s="60">
        <v>3599268288.0000005</v>
      </c>
      <c r="EA209" s="60">
        <v>6160000</v>
      </c>
      <c r="EB209" s="60">
        <v>286.42</v>
      </c>
      <c r="EC209" s="60">
        <v>1764347200</v>
      </c>
      <c r="ED209" s="60">
        <v>1976068864.0000002</v>
      </c>
      <c r="EE209" s="60"/>
      <c r="EF209" s="60"/>
      <c r="EG209" s="60"/>
      <c r="EH209" s="60"/>
      <c r="EI209" s="60"/>
      <c r="EJ209" s="60"/>
      <c r="EK209" s="60"/>
      <c r="EL209" s="60"/>
      <c r="EM209" s="60">
        <v>0</v>
      </c>
      <c r="EN209" s="60">
        <v>0</v>
      </c>
      <c r="EO209" s="60">
        <v>0</v>
      </c>
      <c r="EP209" s="58" t="s">
        <v>1534</v>
      </c>
      <c r="EQ209" s="58" t="s">
        <v>1720</v>
      </c>
      <c r="ER209" s="61" t="s">
        <v>1721</v>
      </c>
      <c r="ES209" s="58"/>
      <c r="ET209" s="58"/>
      <c r="EU209" s="58"/>
      <c r="EV209" s="58"/>
      <c r="EW209" s="58"/>
      <c r="EX209" s="58"/>
      <c r="EY209" s="58"/>
      <c r="EZ209" s="58"/>
      <c r="FA209" s="58"/>
    </row>
    <row r="210" spans="1:157" ht="19.5" customHeight="1">
      <c r="A210" s="63"/>
      <c r="B210" s="63" t="s">
        <v>1593</v>
      </c>
      <c r="C210" s="63"/>
      <c r="D210" s="58" t="s">
        <v>2259</v>
      </c>
      <c r="E210" s="58" t="s">
        <v>1714</v>
      </c>
      <c r="F210" s="58" t="s">
        <v>1715</v>
      </c>
      <c r="G210" s="58" t="s">
        <v>1715</v>
      </c>
      <c r="H210" s="58" t="s">
        <v>860</v>
      </c>
      <c r="I210" s="58" t="s">
        <v>808</v>
      </c>
      <c r="J210" s="58"/>
      <c r="K210" s="58">
        <v>10</v>
      </c>
      <c r="L210" s="58">
        <v>710000000</v>
      </c>
      <c r="M210" s="58" t="s">
        <v>1533</v>
      </c>
      <c r="N210" s="58" t="s">
        <v>1716</v>
      </c>
      <c r="O210" s="58" t="s">
        <v>359</v>
      </c>
      <c r="P210" s="58" t="s">
        <v>1717</v>
      </c>
      <c r="Q210" s="58" t="s">
        <v>1718</v>
      </c>
      <c r="R210" s="58"/>
      <c r="S210" s="58" t="s">
        <v>1719</v>
      </c>
      <c r="T210" s="58"/>
      <c r="U210" s="58"/>
      <c r="V210" s="58">
        <v>30</v>
      </c>
      <c r="W210" s="58">
        <v>0</v>
      </c>
      <c r="X210" s="58">
        <v>70</v>
      </c>
      <c r="Y210" s="58"/>
      <c r="Z210" s="58" t="s">
        <v>888</v>
      </c>
      <c r="AA210" s="60">
        <v>2517204.7059</v>
      </c>
      <c r="AB210" s="60">
        <v>286.42</v>
      </c>
      <c r="AC210" s="60">
        <f>AA210*AB210</f>
        <v>720977771.863878</v>
      </c>
      <c r="AD210" s="60">
        <f>AC210*1.12</f>
        <v>807495104.4875435</v>
      </c>
      <c r="AE210" s="60">
        <v>3668500</v>
      </c>
      <c r="AF210" s="60">
        <v>322.24</v>
      </c>
      <c r="AG210" s="60">
        <f>AE210*AF210</f>
        <v>1182137440</v>
      </c>
      <c r="AH210" s="60">
        <f>AG210*1.12</f>
        <v>1323993932.8000002</v>
      </c>
      <c r="AI210" s="60">
        <v>4400000</v>
      </c>
      <c r="AJ210" s="60">
        <v>322.24</v>
      </c>
      <c r="AK210" s="60">
        <f>AI210*AJ210</f>
        <v>1417856000</v>
      </c>
      <c r="AL210" s="60">
        <f>AK210*1.12</f>
        <v>1587998720.0000002</v>
      </c>
      <c r="AM210" s="60">
        <v>6600000</v>
      </c>
      <c r="AN210" s="60">
        <v>322.24</v>
      </c>
      <c r="AO210" s="60">
        <f>AM210*AN210</f>
        <v>2126784000</v>
      </c>
      <c r="AP210" s="60">
        <f>AO210*1.12</f>
        <v>2381998080</v>
      </c>
      <c r="AQ210" s="60">
        <v>9900000</v>
      </c>
      <c r="AR210" s="60">
        <v>322.24</v>
      </c>
      <c r="AS210" s="60">
        <f>AQ210*AR210</f>
        <v>3190176000</v>
      </c>
      <c r="AT210" s="60">
        <f>AS210*1.12</f>
        <v>3572997120.0000005</v>
      </c>
      <c r="AU210" s="60">
        <v>13640000</v>
      </c>
      <c r="AV210" s="60">
        <v>322.24</v>
      </c>
      <c r="AW210" s="60">
        <f>AU210*AV210</f>
        <v>4395353600</v>
      </c>
      <c r="AX210" s="60">
        <f>AW210*1.12</f>
        <v>4922796032</v>
      </c>
      <c r="AY210" s="60">
        <v>24420000</v>
      </c>
      <c r="AZ210" s="60">
        <v>322.24</v>
      </c>
      <c r="BA210" s="60">
        <f>AY210*AZ210</f>
        <v>7869100800</v>
      </c>
      <c r="BB210" s="60">
        <f>BA210*1.12</f>
        <v>8813392896</v>
      </c>
      <c r="BC210" s="60">
        <v>27280000</v>
      </c>
      <c r="BD210" s="60">
        <v>322.24</v>
      </c>
      <c r="BE210" s="60">
        <f>BC210*BD210</f>
        <v>8790707200</v>
      </c>
      <c r="BF210" s="60">
        <f>BE210*1.12</f>
        <v>9845592064</v>
      </c>
      <c r="BG210" s="60">
        <v>32340000</v>
      </c>
      <c r="BH210" s="60">
        <v>322.24</v>
      </c>
      <c r="BI210" s="60">
        <f>BG210*BH210</f>
        <v>10421241600</v>
      </c>
      <c r="BJ210" s="60">
        <f>BI210*1.12</f>
        <v>11671790592.000002</v>
      </c>
      <c r="BK210" s="60">
        <v>38500000</v>
      </c>
      <c r="BL210" s="60">
        <v>322.24</v>
      </c>
      <c r="BM210" s="60">
        <f>BK210*BL210</f>
        <v>12406240000</v>
      </c>
      <c r="BN210" s="60">
        <f>BM210*1.12</f>
        <v>13894988800.000002</v>
      </c>
      <c r="BO210" s="60">
        <v>38500000</v>
      </c>
      <c r="BP210" s="60">
        <v>322.24</v>
      </c>
      <c r="BQ210" s="60">
        <f>BO210*BP210</f>
        <v>12406240000</v>
      </c>
      <c r="BR210" s="60">
        <f>BQ210*1.12</f>
        <v>13894988800.000002</v>
      </c>
      <c r="BS210" s="60">
        <v>38500000</v>
      </c>
      <c r="BT210" s="60">
        <v>322.24</v>
      </c>
      <c r="BU210" s="60">
        <f>BS210*BT210</f>
        <v>12406240000</v>
      </c>
      <c r="BV210" s="60">
        <f>BU210*1.12</f>
        <v>13894988800.000002</v>
      </c>
      <c r="BW210" s="60">
        <v>38500000</v>
      </c>
      <c r="BX210" s="60">
        <v>322.24</v>
      </c>
      <c r="BY210" s="60">
        <f>BW210*BX210</f>
        <v>12406240000</v>
      </c>
      <c r="BZ210" s="60">
        <f>BY210*1.12</f>
        <v>13894988800.000002</v>
      </c>
      <c r="CA210" s="60">
        <v>38500000</v>
      </c>
      <c r="CB210" s="60">
        <v>322.24</v>
      </c>
      <c r="CC210" s="60">
        <f>CA210*CB210</f>
        <v>12406240000</v>
      </c>
      <c r="CD210" s="60">
        <f>CC210*1.12</f>
        <v>13894988800.000002</v>
      </c>
      <c r="CE210" s="60">
        <v>38500000</v>
      </c>
      <c r="CF210" s="60">
        <v>322.24</v>
      </c>
      <c r="CG210" s="60">
        <f>CE210*CF210</f>
        <v>12406240000</v>
      </c>
      <c r="CH210" s="60">
        <f>CG210*1.12</f>
        <v>13894988800.000002</v>
      </c>
      <c r="CI210" s="60">
        <v>38500000</v>
      </c>
      <c r="CJ210" s="60">
        <v>322.24</v>
      </c>
      <c r="CK210" s="60">
        <f>CI210*CJ210</f>
        <v>12406240000</v>
      </c>
      <c r="CL210" s="60">
        <f>CK210*1.12</f>
        <v>13894988800.000002</v>
      </c>
      <c r="CM210" s="60">
        <v>38500000</v>
      </c>
      <c r="CN210" s="60">
        <v>322.24</v>
      </c>
      <c r="CO210" s="60">
        <f>CM210*CN210</f>
        <v>12406240000</v>
      </c>
      <c r="CP210" s="60">
        <f>CO210*1.12</f>
        <v>13894988800.000002</v>
      </c>
      <c r="CQ210" s="60">
        <v>38500000</v>
      </c>
      <c r="CR210" s="60">
        <v>322.24</v>
      </c>
      <c r="CS210" s="60">
        <f>CQ210*CR210</f>
        <v>12406240000</v>
      </c>
      <c r="CT210" s="60">
        <f>CS210*1.12</f>
        <v>13894988800.000002</v>
      </c>
      <c r="CU210" s="60">
        <v>34100000</v>
      </c>
      <c r="CV210" s="60">
        <v>322.24</v>
      </c>
      <c r="CW210" s="60">
        <f>CU210*CV210</f>
        <v>10988384000</v>
      </c>
      <c r="CX210" s="60">
        <f>CW210*1.12</f>
        <v>12306990080.000002</v>
      </c>
      <c r="CY210" s="60">
        <v>34100000</v>
      </c>
      <c r="CZ210" s="60">
        <v>322.24</v>
      </c>
      <c r="DA210" s="60">
        <f>CY210*CZ210</f>
        <v>10988384000</v>
      </c>
      <c r="DB210" s="60">
        <f>DA210*1.12</f>
        <v>12306990080.000002</v>
      </c>
      <c r="DC210" s="60">
        <v>34100000</v>
      </c>
      <c r="DD210" s="60">
        <v>322.24</v>
      </c>
      <c r="DE210" s="60">
        <f>DC210*DD210</f>
        <v>10988384000</v>
      </c>
      <c r="DF210" s="60">
        <f>DE210*1.12</f>
        <v>12306990080.000002</v>
      </c>
      <c r="DG210" s="60">
        <v>31900000</v>
      </c>
      <c r="DH210" s="60">
        <v>322.24</v>
      </c>
      <c r="DI210" s="60">
        <f>DG210*DH210</f>
        <v>10279456000</v>
      </c>
      <c r="DJ210" s="60">
        <f>DI210*1.12</f>
        <v>11512990720.000002</v>
      </c>
      <c r="DK210" s="60">
        <v>28600000</v>
      </c>
      <c r="DL210" s="60">
        <v>322.24</v>
      </c>
      <c r="DM210" s="60">
        <f>DK210*DL210</f>
        <v>9216064000</v>
      </c>
      <c r="DN210" s="60">
        <f>DM210*1.12</f>
        <v>10321991680.000002</v>
      </c>
      <c r="DO210" s="60">
        <v>24860000</v>
      </c>
      <c r="DP210" s="60">
        <v>322.24</v>
      </c>
      <c r="DQ210" s="60">
        <f>DO210*DP210</f>
        <v>8010886400</v>
      </c>
      <c r="DR210" s="60">
        <f>DQ210*1.12</f>
        <v>8972192768</v>
      </c>
      <c r="DS210" s="60">
        <v>14080000</v>
      </c>
      <c r="DT210" s="60">
        <v>322.24</v>
      </c>
      <c r="DU210" s="60">
        <f>DS210*DT210</f>
        <v>4537139200</v>
      </c>
      <c r="DV210" s="60">
        <f>DU210*1.12</f>
        <v>5081595904.000001</v>
      </c>
      <c r="DW210" s="60">
        <v>11220000</v>
      </c>
      <c r="DX210" s="60">
        <v>322.24</v>
      </c>
      <c r="DY210" s="60">
        <f>DW210*DX210</f>
        <v>3615532800</v>
      </c>
      <c r="DZ210" s="60">
        <f>DY210*1.12</f>
        <v>4049396736.0000005</v>
      </c>
      <c r="EA210" s="60">
        <v>6160000</v>
      </c>
      <c r="EB210" s="60">
        <v>322.24</v>
      </c>
      <c r="EC210" s="60">
        <f>EA210*EB210</f>
        <v>1984998400</v>
      </c>
      <c r="ED210" s="60">
        <f>EC210*1.12</f>
        <v>2223198208</v>
      </c>
      <c r="EE210" s="60"/>
      <c r="EF210" s="60"/>
      <c r="EG210" s="60"/>
      <c r="EH210" s="60"/>
      <c r="EI210" s="60"/>
      <c r="EJ210" s="60"/>
      <c r="EK210" s="60"/>
      <c r="EL210" s="60"/>
      <c r="EM210" s="60">
        <f>AA210+AE210+AI210+AM210+AQ210+AU210+AY210+BC210+BG210+BK210+BO210+BS210+BW210+CA210+CE210+CI210+CM210+CQ210+CU210+CY210+DC210+DG210+DK210+DO210+DS210+DW210+EA210</f>
        <v>690385704.7059</v>
      </c>
      <c r="EN210" s="60">
        <f>AC210+AG210+AK210+AO210+AS210+AW210+BA210+BE210+BI210+BM210+BQ210+BU210+BY210+CC210+CG210+CK210+CO210+CS210+CW210+DA210+DE210+DI210+DM210+DQ210+DU210+DY210+EC210</f>
        <v>222379723211.8639</v>
      </c>
      <c r="EO210" s="60">
        <v>249065289997.28</v>
      </c>
      <c r="EP210" s="58" t="s">
        <v>1534</v>
      </c>
      <c r="EQ210" s="58" t="s">
        <v>1720</v>
      </c>
      <c r="ER210" s="61" t="s">
        <v>1721</v>
      </c>
      <c r="ES210" s="58"/>
      <c r="ET210" s="58"/>
      <c r="EU210" s="58"/>
      <c r="EV210" s="58"/>
      <c r="EW210" s="58"/>
      <c r="EX210" s="58"/>
      <c r="EY210" s="58"/>
      <c r="EZ210" s="58"/>
      <c r="FA210" s="58"/>
    </row>
    <row r="211" spans="1:157" ht="19.5" customHeight="1">
      <c r="A211" s="67"/>
      <c r="B211" s="58"/>
      <c r="C211" s="58"/>
      <c r="D211" s="50" t="s">
        <v>1722</v>
      </c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8">
        <f>SUM(EN166:EN210)</f>
        <v>264700291485.5139</v>
      </c>
      <c r="EO211" s="68">
        <f>SUM(EO166:EO210)</f>
        <v>296464326463.768</v>
      </c>
      <c r="EP211" s="58"/>
      <c r="EQ211" s="58"/>
      <c r="ER211" s="61"/>
      <c r="ES211" s="58"/>
      <c r="ET211" s="58"/>
      <c r="EU211" s="58"/>
      <c r="EV211" s="58"/>
      <c r="EW211" s="58"/>
      <c r="EX211" s="58"/>
      <c r="EY211" s="58"/>
      <c r="EZ211" s="58"/>
      <c r="FA211" s="58"/>
    </row>
    <row r="212" spans="1:157" ht="19.5" customHeight="1">
      <c r="A212" s="61"/>
      <c r="B212" s="73"/>
      <c r="C212" s="73"/>
      <c r="D212" s="50" t="s">
        <v>1723</v>
      </c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3"/>
      <c r="EQ212" s="73"/>
      <c r="ER212" s="73"/>
      <c r="ES212" s="58"/>
      <c r="ET212" s="58"/>
      <c r="EU212" s="58"/>
      <c r="EV212" s="58"/>
      <c r="EW212" s="58"/>
      <c r="EX212" s="58"/>
      <c r="EY212" s="58"/>
      <c r="EZ212" s="58"/>
      <c r="FA212" s="58"/>
    </row>
    <row r="213" spans="1:157" ht="19.5" customHeight="1">
      <c r="A213" s="63"/>
      <c r="B213" s="63" t="s">
        <v>1593</v>
      </c>
      <c r="C213" s="63"/>
      <c r="D213" s="58" t="s">
        <v>1724</v>
      </c>
      <c r="E213" s="58" t="s">
        <v>1770</v>
      </c>
      <c r="F213" s="58" t="s">
        <v>1771</v>
      </c>
      <c r="G213" s="58" t="s">
        <v>1772</v>
      </c>
      <c r="H213" s="58" t="s">
        <v>860</v>
      </c>
      <c r="I213" s="58" t="s">
        <v>760</v>
      </c>
      <c r="J213" s="58" t="s">
        <v>862</v>
      </c>
      <c r="K213" s="58">
        <v>100</v>
      </c>
      <c r="L213" s="58">
        <v>710000000</v>
      </c>
      <c r="M213" s="58" t="s">
        <v>1750</v>
      </c>
      <c r="N213" s="58" t="s">
        <v>1631</v>
      </c>
      <c r="O213" s="58" t="s">
        <v>359</v>
      </c>
      <c r="P213" s="58" t="s">
        <v>1717</v>
      </c>
      <c r="Q213" s="58" t="s">
        <v>1718</v>
      </c>
      <c r="R213" s="58"/>
      <c r="S213" s="58" t="s">
        <v>1739</v>
      </c>
      <c r="T213" s="58"/>
      <c r="U213" s="58"/>
      <c r="V213" s="58">
        <v>0</v>
      </c>
      <c r="W213" s="58">
        <v>0</v>
      </c>
      <c r="X213" s="58">
        <v>100</v>
      </c>
      <c r="Y213" s="58" t="s">
        <v>1773</v>
      </c>
      <c r="Z213" s="58" t="s">
        <v>888</v>
      </c>
      <c r="AA213" s="60" t="s">
        <v>718</v>
      </c>
      <c r="AB213" s="60">
        <v>1063669322.17</v>
      </c>
      <c r="AC213" s="60">
        <f aca="true" t="shared" si="68" ref="AC213:AC273">AA213*AB213</f>
        <v>1063669322.17</v>
      </c>
      <c r="AD213" s="60">
        <f aca="true" t="shared" si="69" ref="AD213:AD273">IF(Z213="С НДС",AC213*1.12,AC213)</f>
        <v>1191309640.8304</v>
      </c>
      <c r="AE213" s="60" t="s">
        <v>718</v>
      </c>
      <c r="AF213" s="60">
        <v>1063669322.17</v>
      </c>
      <c r="AG213" s="60">
        <f aca="true" t="shared" si="70" ref="AG213:AG273">AE213*AF213</f>
        <v>1063669322.17</v>
      </c>
      <c r="AH213" s="60">
        <f>IF(Z213="С НДС",AG213*1.12,AG213)</f>
        <v>1191309640.8304</v>
      </c>
      <c r="AI213" s="60" t="s">
        <v>718</v>
      </c>
      <c r="AJ213" s="60">
        <v>1063669322.17</v>
      </c>
      <c r="AK213" s="60">
        <f aca="true" t="shared" si="71" ref="AK213:AK273">AI213*AJ213</f>
        <v>1063669322.17</v>
      </c>
      <c r="AL213" s="60">
        <f>IF(Z213="С НДС",AK213*1.12,AK213)</f>
        <v>1191309640.8304</v>
      </c>
      <c r="AM213" s="60" t="s">
        <v>718</v>
      </c>
      <c r="AN213" s="60">
        <v>1063669322.17</v>
      </c>
      <c r="AO213" s="60">
        <f aca="true" t="shared" si="72" ref="AO213:AO273">AM213*AN213</f>
        <v>1063669322.17</v>
      </c>
      <c r="AP213" s="60">
        <f>IF(Z213="С НДС",AO213*1.12,AO213)</f>
        <v>1191309640.8304</v>
      </c>
      <c r="AQ213" s="60" t="s">
        <v>718</v>
      </c>
      <c r="AR213" s="60">
        <v>1063669322.17</v>
      </c>
      <c r="AS213" s="60">
        <f aca="true" t="shared" si="73" ref="AS213:AS273">AQ213*AR213</f>
        <v>1063669322.17</v>
      </c>
      <c r="AT213" s="60">
        <f>IF(Z213="С НДС",AS213*1.12,AS213)</f>
        <v>1191309640.8304</v>
      </c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>
        <v>0</v>
      </c>
      <c r="ED213" s="60">
        <v>0</v>
      </c>
      <c r="EE213" s="60"/>
      <c r="EF213" s="60"/>
      <c r="EG213" s="60"/>
      <c r="EH213" s="60"/>
      <c r="EI213" s="60"/>
      <c r="EJ213" s="60"/>
      <c r="EK213" s="60"/>
      <c r="EL213" s="60"/>
      <c r="EM213" s="60">
        <f>SUM(DG213,DK213,DO213,DS213,DW213)</f>
        <v>0</v>
      </c>
      <c r="EN213" s="60">
        <f>SUM(AW213,AS213,AO213,AG213,AC213,AK213)</f>
        <v>5318346610.849999</v>
      </c>
      <c r="EO213" s="60">
        <f>IF(Z213="С НДС",EN213*1.12,EN213)</f>
        <v>5956548204.151999</v>
      </c>
      <c r="EP213" s="58" t="s">
        <v>1534</v>
      </c>
      <c r="EQ213" s="58" t="s">
        <v>1774</v>
      </c>
      <c r="ER213" s="61" t="s">
        <v>1775</v>
      </c>
      <c r="ES213" s="58"/>
      <c r="ET213" s="58"/>
      <c r="EU213" s="58"/>
      <c r="EV213" s="58"/>
      <c r="EW213" s="58"/>
      <c r="EX213" s="58"/>
      <c r="EY213" s="58"/>
      <c r="EZ213" s="58"/>
      <c r="FA213" s="58"/>
    </row>
    <row r="214" spans="1:157" ht="19.5" customHeight="1">
      <c r="A214" s="63"/>
      <c r="B214" s="58" t="s">
        <v>1593</v>
      </c>
      <c r="C214" s="58"/>
      <c r="D214" s="58" t="s">
        <v>1924</v>
      </c>
      <c r="E214" s="58" t="s">
        <v>1916</v>
      </c>
      <c r="F214" s="58" t="s">
        <v>1917</v>
      </c>
      <c r="G214" s="58" t="s">
        <v>1917</v>
      </c>
      <c r="H214" s="58" t="s">
        <v>860</v>
      </c>
      <c r="I214" s="58" t="s">
        <v>798</v>
      </c>
      <c r="J214" s="58"/>
      <c r="K214" s="58">
        <v>100</v>
      </c>
      <c r="L214" s="58">
        <v>710000000</v>
      </c>
      <c r="M214" s="58" t="s">
        <v>1750</v>
      </c>
      <c r="N214" s="58" t="s">
        <v>1918</v>
      </c>
      <c r="O214" s="58" t="s">
        <v>359</v>
      </c>
      <c r="P214" s="58">
        <v>710000000</v>
      </c>
      <c r="Q214" s="58" t="s">
        <v>1919</v>
      </c>
      <c r="R214" s="58"/>
      <c r="S214" s="58" t="s">
        <v>1739</v>
      </c>
      <c r="T214" s="58"/>
      <c r="U214" s="58"/>
      <c r="V214" s="58">
        <v>0</v>
      </c>
      <c r="W214" s="58">
        <v>0</v>
      </c>
      <c r="X214" s="58">
        <v>100</v>
      </c>
      <c r="Y214" s="58" t="s">
        <v>1920</v>
      </c>
      <c r="Z214" s="58" t="s">
        <v>888</v>
      </c>
      <c r="AA214" s="75">
        <f>1583.1*7</f>
        <v>11081.699999999999</v>
      </c>
      <c r="AB214" s="75">
        <v>5344</v>
      </c>
      <c r="AC214" s="75">
        <f t="shared" si="68"/>
        <v>59220604.8</v>
      </c>
      <c r="AD214" s="75">
        <f t="shared" si="69"/>
        <v>66327077.376</v>
      </c>
      <c r="AE214" s="75">
        <f>1583.1*12</f>
        <v>18997.199999999997</v>
      </c>
      <c r="AF214" s="75">
        <v>5344</v>
      </c>
      <c r="AG214" s="75">
        <f t="shared" si="70"/>
        <v>101521036.79999998</v>
      </c>
      <c r="AH214" s="75">
        <f aca="true" t="shared" si="74" ref="AH214:AH274">AG214*1.12</f>
        <v>113703561.21599999</v>
      </c>
      <c r="AI214" s="75">
        <f>AE214</f>
        <v>18997.199999999997</v>
      </c>
      <c r="AJ214" s="75">
        <f>AF214</f>
        <v>5344</v>
      </c>
      <c r="AK214" s="75">
        <f t="shared" si="71"/>
        <v>101521036.79999998</v>
      </c>
      <c r="AL214" s="75">
        <f aca="true" t="shared" si="75" ref="AL214:AL274">AK214*1.12</f>
        <v>113703561.21599999</v>
      </c>
      <c r="AM214" s="75">
        <f>AE214</f>
        <v>18997.199999999997</v>
      </c>
      <c r="AN214" s="75">
        <f>AF214</f>
        <v>5344</v>
      </c>
      <c r="AO214" s="75">
        <f t="shared" si="72"/>
        <v>101521036.79999998</v>
      </c>
      <c r="AP214" s="75">
        <f aca="true" t="shared" si="76" ref="AP214:AP274">AO214*1.12</f>
        <v>113703561.21599999</v>
      </c>
      <c r="AQ214" s="75">
        <f>AE214</f>
        <v>18997.199999999997</v>
      </c>
      <c r="AR214" s="75">
        <f>AF214</f>
        <v>5344</v>
      </c>
      <c r="AS214" s="75">
        <f t="shared" si="73"/>
        <v>101521036.79999998</v>
      </c>
      <c r="AT214" s="75">
        <f aca="true" t="shared" si="77" ref="AT214:AT274">AS214*1.12</f>
        <v>113703561.21599999</v>
      </c>
      <c r="AU214" s="60"/>
      <c r="AV214" s="60"/>
      <c r="AW214" s="60">
        <f aca="true" t="shared" si="78" ref="AW214:AW274">AU214*AV214</f>
        <v>0</v>
      </c>
      <c r="AX214" s="60">
        <f>IF(Z214="С НДС",AW214*1.12,AW214)</f>
        <v>0</v>
      </c>
      <c r="AY214" s="60"/>
      <c r="AZ214" s="60"/>
      <c r="BA214" s="60">
        <f aca="true" t="shared" si="79" ref="BA214:BA274">AY214*AZ214</f>
        <v>0</v>
      </c>
      <c r="BB214" s="60">
        <f>IF(AD214="С НДС",BA214*1.12,BA214)</f>
        <v>0</v>
      </c>
      <c r="BC214" s="60"/>
      <c r="BD214" s="60"/>
      <c r="BE214" s="60">
        <f aca="true" t="shared" si="80" ref="BE214:BE274">BC214*BD214</f>
        <v>0</v>
      </c>
      <c r="BF214" s="60">
        <f>IF(AH214="С НДС",BE214*1.12,BE214)</f>
        <v>0</v>
      </c>
      <c r="BG214" s="60"/>
      <c r="BH214" s="60"/>
      <c r="BI214" s="60">
        <f aca="true" t="shared" si="81" ref="BI214:BI274">BG214*BH214</f>
        <v>0</v>
      </c>
      <c r="BJ214" s="60">
        <f>IF(AL214="С НДС",BI214*1.12,BI214)</f>
        <v>0</v>
      </c>
      <c r="BK214" s="60"/>
      <c r="BL214" s="60"/>
      <c r="BM214" s="60">
        <f aca="true" t="shared" si="82" ref="BM214:BM274">BK214*BL214</f>
        <v>0</v>
      </c>
      <c r="BN214" s="60">
        <f>IF(AP214="С НДС",BM214*1.12,BM214)</f>
        <v>0</v>
      </c>
      <c r="BO214" s="60"/>
      <c r="BP214" s="60"/>
      <c r="BQ214" s="60">
        <f>BO214*BP214</f>
        <v>0</v>
      </c>
      <c r="BR214" s="60">
        <f>IF(AT214="С НДС",BQ214*1.12,BQ214)</f>
        <v>0</v>
      </c>
      <c r="BS214" s="60"/>
      <c r="BT214" s="60"/>
      <c r="BU214" s="60">
        <f>BS214*BT214</f>
        <v>0</v>
      </c>
      <c r="BV214" s="60">
        <f>IF(AX214="С НДС",BU214*1.12,BU214)</f>
        <v>0</v>
      </c>
      <c r="BW214" s="60"/>
      <c r="BX214" s="60"/>
      <c r="BY214" s="60">
        <f>BW214*BX214</f>
        <v>0</v>
      </c>
      <c r="BZ214" s="60">
        <f>IF(BB214="С НДС",BY214*1.12,BY214)</f>
        <v>0</v>
      </c>
      <c r="CA214" s="60"/>
      <c r="CB214" s="60"/>
      <c r="CC214" s="60">
        <f>CA214*CB214</f>
        <v>0</v>
      </c>
      <c r="CD214" s="60">
        <f>IF(BF214="С НДС",CC214*1.12,CC214)</f>
        <v>0</v>
      </c>
      <c r="CE214" s="60"/>
      <c r="CF214" s="60"/>
      <c r="CG214" s="60">
        <f>CE214*CF214</f>
        <v>0</v>
      </c>
      <c r="CH214" s="60">
        <f>IF(BJ214="С НДС",CG214*1.12,CG214)</f>
        <v>0</v>
      </c>
      <c r="CI214" s="60"/>
      <c r="CJ214" s="60"/>
      <c r="CK214" s="60">
        <f>CI214*CJ214</f>
        <v>0</v>
      </c>
      <c r="CL214" s="60">
        <f>IF(BN214="С НДС",CK214*1.12,CK214)</f>
        <v>0</v>
      </c>
      <c r="CM214" s="60"/>
      <c r="CN214" s="60"/>
      <c r="CO214" s="60">
        <f>CM214*CN214</f>
        <v>0</v>
      </c>
      <c r="CP214" s="60">
        <f>IF(BR214="С НДС",CO214*1.12,CO214)</f>
        <v>0</v>
      </c>
      <c r="CQ214" s="60"/>
      <c r="CR214" s="60"/>
      <c r="CS214" s="60">
        <f>CQ214*CR214</f>
        <v>0</v>
      </c>
      <c r="CT214" s="60">
        <f>IF(BV214="С НДС",CS214*1.12,CS214)</f>
        <v>0</v>
      </c>
      <c r="CU214" s="60"/>
      <c r="CV214" s="60"/>
      <c r="CW214" s="60">
        <f>CU214*CV214</f>
        <v>0</v>
      </c>
      <c r="CX214" s="60">
        <f>IF(BZ214="С НДС",CW214*1.12,CW214)</f>
        <v>0</v>
      </c>
      <c r="CY214" s="60"/>
      <c r="CZ214" s="60"/>
      <c r="DA214" s="60">
        <f>CY214*CZ214</f>
        <v>0</v>
      </c>
      <c r="DB214" s="60">
        <f>IF(CD214="С НДС",DA214*1.12,DA214)</f>
        <v>0</v>
      </c>
      <c r="DC214" s="60"/>
      <c r="DD214" s="60"/>
      <c r="DE214" s="60">
        <f>DC214*DD214</f>
        <v>0</v>
      </c>
      <c r="DF214" s="60">
        <f>IF(CH214="С НДС",DE214*1.12,DE214)</f>
        <v>0</v>
      </c>
      <c r="DG214" s="60"/>
      <c r="DH214" s="60"/>
      <c r="DI214" s="60">
        <f>DG214*DH214</f>
        <v>0</v>
      </c>
      <c r="DJ214" s="60">
        <f>IF(CL214="С НДС",DI214*1.12,DI214)</f>
        <v>0</v>
      </c>
      <c r="DK214" s="60"/>
      <c r="DL214" s="60"/>
      <c r="DM214" s="60">
        <f>DK214*DL214</f>
        <v>0</v>
      </c>
      <c r="DN214" s="60">
        <f>IF(CP214="С НДС",DM214*1.12,DM214)</f>
        <v>0</v>
      </c>
      <c r="DO214" s="60"/>
      <c r="DP214" s="60"/>
      <c r="DQ214" s="60">
        <f>DO214*DP214</f>
        <v>0</v>
      </c>
      <c r="DR214" s="60">
        <f>IF(CT214="С НДС",DQ214*1.12,DQ214)</f>
        <v>0</v>
      </c>
      <c r="DS214" s="60"/>
      <c r="DT214" s="60"/>
      <c r="DU214" s="60">
        <f>DS214*DT214</f>
        <v>0</v>
      </c>
      <c r="DV214" s="60">
        <f>IF(CX214="С НДС",DU214*1.12,DU214)</f>
        <v>0</v>
      </c>
      <c r="DW214" s="60"/>
      <c r="DX214" s="60"/>
      <c r="DY214" s="60">
        <f>DW214*DX214</f>
        <v>0</v>
      </c>
      <c r="DZ214" s="60">
        <f>IF(DB214="С НДС",DY214*1.12,DY214)</f>
        <v>0</v>
      </c>
      <c r="EA214" s="60"/>
      <c r="EB214" s="60"/>
      <c r="EC214" s="60">
        <f>EA214*EB214</f>
        <v>0</v>
      </c>
      <c r="ED214" s="60">
        <f>IF(DF214="С НДС",EC214*1.12,EC214)</f>
        <v>0</v>
      </c>
      <c r="EE214" s="60"/>
      <c r="EF214" s="60"/>
      <c r="EG214" s="60"/>
      <c r="EH214" s="60"/>
      <c r="EI214" s="60"/>
      <c r="EJ214" s="60"/>
      <c r="EK214" s="60"/>
      <c r="EL214" s="60"/>
      <c r="EM214" s="75" t="s">
        <v>1921</v>
      </c>
      <c r="EN214" s="75">
        <v>0</v>
      </c>
      <c r="EO214" s="75">
        <v>0</v>
      </c>
      <c r="EP214" s="76" t="s">
        <v>1534</v>
      </c>
      <c r="EQ214" s="58" t="s">
        <v>1922</v>
      </c>
      <c r="ER214" s="61" t="s">
        <v>1923</v>
      </c>
      <c r="ES214" s="58"/>
      <c r="ET214" s="58"/>
      <c r="EU214" s="58"/>
      <c r="EV214" s="58"/>
      <c r="EW214" s="58"/>
      <c r="EX214" s="58"/>
      <c r="EY214" s="58"/>
      <c r="EZ214" s="58"/>
      <c r="FA214" s="58"/>
    </row>
    <row r="215" spans="1:157" ht="19.5" customHeight="1">
      <c r="A215" s="63"/>
      <c r="B215" s="72" t="s">
        <v>1776</v>
      </c>
      <c r="C215" s="58"/>
      <c r="D215" s="58" t="s">
        <v>2249</v>
      </c>
      <c r="E215" s="58" t="s">
        <v>1916</v>
      </c>
      <c r="F215" s="58" t="s">
        <v>1917</v>
      </c>
      <c r="G215" s="58" t="s">
        <v>1917</v>
      </c>
      <c r="H215" s="58" t="s">
        <v>860</v>
      </c>
      <c r="I215" s="58" t="s">
        <v>798</v>
      </c>
      <c r="J215" s="58"/>
      <c r="K215" s="58">
        <v>100</v>
      </c>
      <c r="L215" s="58">
        <v>710000000</v>
      </c>
      <c r="M215" s="58" t="s">
        <v>1750</v>
      </c>
      <c r="N215" s="58" t="s">
        <v>1918</v>
      </c>
      <c r="O215" s="58" t="s">
        <v>359</v>
      </c>
      <c r="P215" s="58">
        <v>710000000</v>
      </c>
      <c r="Q215" s="58" t="s">
        <v>1919</v>
      </c>
      <c r="R215" s="58"/>
      <c r="S215" s="58" t="s">
        <v>1739</v>
      </c>
      <c r="T215" s="58"/>
      <c r="U215" s="58"/>
      <c r="V215" s="58">
        <v>0</v>
      </c>
      <c r="W215" s="58">
        <v>0</v>
      </c>
      <c r="X215" s="58">
        <v>100</v>
      </c>
      <c r="Y215" s="58" t="s">
        <v>1920</v>
      </c>
      <c r="Z215" s="58" t="s">
        <v>888</v>
      </c>
      <c r="AA215" s="75">
        <v>7272.42</v>
      </c>
      <c r="AB215" s="75">
        <v>5344</v>
      </c>
      <c r="AC215" s="75">
        <f>AA215*AB215</f>
        <v>38863812.48</v>
      </c>
      <c r="AD215" s="75">
        <f>IF(Z215="С НДС",AC215*1.12,AC215)</f>
        <v>43527469.9776</v>
      </c>
      <c r="AE215" s="75">
        <v>2048.64</v>
      </c>
      <c r="AF215" s="75">
        <v>5344</v>
      </c>
      <c r="AG215" s="75">
        <f>AE215*AF215</f>
        <v>10947932.16</v>
      </c>
      <c r="AH215" s="75">
        <f>AG215*1.12</f>
        <v>12261684.0192</v>
      </c>
      <c r="AI215" s="75">
        <v>0</v>
      </c>
      <c r="AJ215" s="75">
        <f>AF215</f>
        <v>5344</v>
      </c>
      <c r="AK215" s="75">
        <f>AI215*AJ215</f>
        <v>0</v>
      </c>
      <c r="AL215" s="75">
        <f>AK215*1.12</f>
        <v>0</v>
      </c>
      <c r="AM215" s="75">
        <v>0</v>
      </c>
      <c r="AN215" s="75">
        <f>AF215</f>
        <v>5344</v>
      </c>
      <c r="AO215" s="75">
        <f>AM215*AN215</f>
        <v>0</v>
      </c>
      <c r="AP215" s="75">
        <f>AO215*1.12</f>
        <v>0</v>
      </c>
      <c r="AQ215" s="75">
        <v>0</v>
      </c>
      <c r="AR215" s="75">
        <f>AF215</f>
        <v>5344</v>
      </c>
      <c r="AS215" s="75">
        <f>AQ215*AR215</f>
        <v>0</v>
      </c>
      <c r="AT215" s="75">
        <f>AS215*1.12</f>
        <v>0</v>
      </c>
      <c r="AU215" s="60"/>
      <c r="AV215" s="60"/>
      <c r="AW215" s="60">
        <f>AU215*AV215</f>
        <v>0</v>
      </c>
      <c r="AX215" s="60">
        <f>IF(Z215="С НДС",AW215*1.12,AW215)</f>
        <v>0</v>
      </c>
      <c r="AY215" s="60"/>
      <c r="AZ215" s="60"/>
      <c r="BA215" s="60">
        <f>AY215*AZ215</f>
        <v>0</v>
      </c>
      <c r="BB215" s="60">
        <f>IF(AD215="С НДС",BA215*1.12,BA215)</f>
        <v>0</v>
      </c>
      <c r="BC215" s="60"/>
      <c r="BD215" s="60"/>
      <c r="BE215" s="60">
        <f>BC215*BD215</f>
        <v>0</v>
      </c>
      <c r="BF215" s="60">
        <f>IF(AH215="С НДС",BE215*1.12,BE215)</f>
        <v>0</v>
      </c>
      <c r="BG215" s="60"/>
      <c r="BH215" s="60"/>
      <c r="BI215" s="60">
        <f>BG215*BH215</f>
        <v>0</v>
      </c>
      <c r="BJ215" s="60">
        <f>IF(AL215="С НДС",BI215*1.12,BI215)</f>
        <v>0</v>
      </c>
      <c r="BK215" s="60"/>
      <c r="BL215" s="60"/>
      <c r="BM215" s="60">
        <f>BK215*BL215</f>
        <v>0</v>
      </c>
      <c r="BN215" s="60">
        <f>IF(AP215="С НДС",BM215*1.12,BM215)</f>
        <v>0</v>
      </c>
      <c r="BO215" s="60"/>
      <c r="BP215" s="60"/>
      <c r="BQ215" s="60">
        <f>BO215*BP215</f>
        <v>0</v>
      </c>
      <c r="BR215" s="60">
        <f>IF(AT215="С НДС",BQ215*1.12,BQ215)</f>
        <v>0</v>
      </c>
      <c r="BS215" s="60"/>
      <c r="BT215" s="60"/>
      <c r="BU215" s="60">
        <f>BS215*BT215</f>
        <v>0</v>
      </c>
      <c r="BV215" s="60">
        <f>IF(AX215="С НДС",BU215*1.12,BU215)</f>
        <v>0</v>
      </c>
      <c r="BW215" s="60"/>
      <c r="BX215" s="60"/>
      <c r="BY215" s="60">
        <f>BW215*BX215</f>
        <v>0</v>
      </c>
      <c r="BZ215" s="60">
        <f>IF(BB215="С НДС",BY215*1.12,BY215)</f>
        <v>0</v>
      </c>
      <c r="CA215" s="60"/>
      <c r="CB215" s="60"/>
      <c r="CC215" s="60">
        <f>CA215*CB215</f>
        <v>0</v>
      </c>
      <c r="CD215" s="60">
        <f>IF(BF215="С НДС",CC215*1.12,CC215)</f>
        <v>0</v>
      </c>
      <c r="CE215" s="60"/>
      <c r="CF215" s="60"/>
      <c r="CG215" s="60">
        <f>CE215*CF215</f>
        <v>0</v>
      </c>
      <c r="CH215" s="60">
        <f>IF(BJ215="С НДС",CG215*1.12,CG215)</f>
        <v>0</v>
      </c>
      <c r="CI215" s="60"/>
      <c r="CJ215" s="60"/>
      <c r="CK215" s="60">
        <f>CI215*CJ215</f>
        <v>0</v>
      </c>
      <c r="CL215" s="60">
        <f>IF(BN215="С НДС",CK215*1.12,CK215)</f>
        <v>0</v>
      </c>
      <c r="CM215" s="60"/>
      <c r="CN215" s="60"/>
      <c r="CO215" s="60">
        <f>CM215*CN215</f>
        <v>0</v>
      </c>
      <c r="CP215" s="60">
        <f>IF(BR215="С НДС",CO215*1.12,CO215)</f>
        <v>0</v>
      </c>
      <c r="CQ215" s="60"/>
      <c r="CR215" s="60"/>
      <c r="CS215" s="60">
        <f>CQ215*CR215</f>
        <v>0</v>
      </c>
      <c r="CT215" s="60">
        <f>IF(BV215="С НДС",CS215*1.12,CS215)</f>
        <v>0</v>
      </c>
      <c r="CU215" s="60"/>
      <c r="CV215" s="60"/>
      <c r="CW215" s="60">
        <f>CU215*CV215</f>
        <v>0</v>
      </c>
      <c r="CX215" s="60">
        <f>IF(BZ215="С НДС",CW215*1.12,CW215)</f>
        <v>0</v>
      </c>
      <c r="CY215" s="60"/>
      <c r="CZ215" s="60"/>
      <c r="DA215" s="60">
        <f>CY215*CZ215</f>
        <v>0</v>
      </c>
      <c r="DB215" s="60">
        <f>IF(CD215="С НДС",DA215*1.12,DA215)</f>
        <v>0</v>
      </c>
      <c r="DC215" s="60"/>
      <c r="DD215" s="60"/>
      <c r="DE215" s="60">
        <f>DC215*DD215</f>
        <v>0</v>
      </c>
      <c r="DF215" s="60">
        <f>IF(CH215="С НДС",DE215*1.12,DE215)</f>
        <v>0</v>
      </c>
      <c r="DG215" s="60"/>
      <c r="DH215" s="60"/>
      <c r="DI215" s="60">
        <f>DG215*DH215</f>
        <v>0</v>
      </c>
      <c r="DJ215" s="60">
        <f>IF(CL215="С НДС",DI215*1.12,DI215)</f>
        <v>0</v>
      </c>
      <c r="DK215" s="60"/>
      <c r="DL215" s="60"/>
      <c r="DM215" s="60">
        <f>DK215*DL215</f>
        <v>0</v>
      </c>
      <c r="DN215" s="60">
        <f>IF(CP215="С НДС",DM215*1.12,DM215)</f>
        <v>0</v>
      </c>
      <c r="DO215" s="60"/>
      <c r="DP215" s="60"/>
      <c r="DQ215" s="60">
        <f>DO215*DP215</f>
        <v>0</v>
      </c>
      <c r="DR215" s="60">
        <f>IF(CT215="С НДС",DQ215*1.12,DQ215)</f>
        <v>0</v>
      </c>
      <c r="DS215" s="60"/>
      <c r="DT215" s="60"/>
      <c r="DU215" s="60">
        <f>DS215*DT215</f>
        <v>0</v>
      </c>
      <c r="DV215" s="60">
        <f>IF(CX215="С НДС",DU215*1.12,DU215)</f>
        <v>0</v>
      </c>
      <c r="DW215" s="60"/>
      <c r="DX215" s="60"/>
      <c r="DY215" s="60">
        <f>DW215*DX215</f>
        <v>0</v>
      </c>
      <c r="DZ215" s="60">
        <f>IF(DB215="С НДС",DY215*1.12,DY215)</f>
        <v>0</v>
      </c>
      <c r="EA215" s="60"/>
      <c r="EB215" s="60"/>
      <c r="EC215" s="60">
        <f>EA215*EB215</f>
        <v>0</v>
      </c>
      <c r="ED215" s="60">
        <f>IF(DF215="С НДС",EC215*1.12,EC215)</f>
        <v>0</v>
      </c>
      <c r="EE215" s="60"/>
      <c r="EF215" s="60"/>
      <c r="EG215" s="60"/>
      <c r="EH215" s="60"/>
      <c r="EI215" s="60"/>
      <c r="EJ215" s="60"/>
      <c r="EK215" s="60"/>
      <c r="EL215" s="60"/>
      <c r="EM215" s="75">
        <f>AA215+AE215</f>
        <v>9321.06</v>
      </c>
      <c r="EN215" s="75">
        <f>SUM(AW215,AS215,AO215,AG215,AC215,AK215)</f>
        <v>49811744.64</v>
      </c>
      <c r="EO215" s="75">
        <f>IF(Z215="С НДС",EN215*1.12,EN215)</f>
        <v>55789153.996800005</v>
      </c>
      <c r="EP215" s="76" t="s">
        <v>1534</v>
      </c>
      <c r="EQ215" s="58" t="s">
        <v>1922</v>
      </c>
      <c r="ER215" s="61" t="s">
        <v>1923</v>
      </c>
      <c r="ES215" s="58"/>
      <c r="ET215" s="58"/>
      <c r="EU215" s="58"/>
      <c r="EV215" s="58"/>
      <c r="EW215" s="58"/>
      <c r="EX215" s="58"/>
      <c r="EY215" s="58"/>
      <c r="EZ215" s="58"/>
      <c r="FA215" s="58"/>
    </row>
    <row r="216" spans="1:157" ht="19.5" customHeight="1">
      <c r="A216" s="63"/>
      <c r="B216" s="58" t="s">
        <v>1593</v>
      </c>
      <c r="C216" s="58"/>
      <c r="D216" s="77" t="s">
        <v>1925</v>
      </c>
      <c r="E216" s="58" t="s">
        <v>1926</v>
      </c>
      <c r="F216" s="58" t="s">
        <v>1927</v>
      </c>
      <c r="G216" s="58" t="s">
        <v>1927</v>
      </c>
      <c r="H216" s="58" t="s">
        <v>857</v>
      </c>
      <c r="I216" s="58"/>
      <c r="J216" s="58"/>
      <c r="K216" s="58">
        <v>100</v>
      </c>
      <c r="L216" s="58">
        <v>710000000</v>
      </c>
      <c r="M216" s="58" t="s">
        <v>1750</v>
      </c>
      <c r="N216" s="58" t="s">
        <v>1918</v>
      </c>
      <c r="O216" s="58" t="s">
        <v>359</v>
      </c>
      <c r="P216" s="78">
        <v>270000000</v>
      </c>
      <c r="Q216" s="58" t="s">
        <v>1928</v>
      </c>
      <c r="R216" s="58"/>
      <c r="S216" s="58" t="s">
        <v>1929</v>
      </c>
      <c r="T216" s="58"/>
      <c r="U216" s="58"/>
      <c r="V216" s="58">
        <v>0</v>
      </c>
      <c r="W216" s="58">
        <v>0</v>
      </c>
      <c r="X216" s="58">
        <v>100</v>
      </c>
      <c r="Y216" s="58" t="s">
        <v>1930</v>
      </c>
      <c r="Z216" s="58" t="s">
        <v>888</v>
      </c>
      <c r="AA216" s="65">
        <v>776</v>
      </c>
      <c r="AB216" s="60">
        <v>1656</v>
      </c>
      <c r="AC216" s="60">
        <f t="shared" si="68"/>
        <v>1285056</v>
      </c>
      <c r="AD216" s="75">
        <f t="shared" si="69"/>
        <v>1439262.7200000002</v>
      </c>
      <c r="AE216" s="65">
        <v>1555</v>
      </c>
      <c r="AF216" s="60">
        <v>1656</v>
      </c>
      <c r="AG216" s="60">
        <f t="shared" si="70"/>
        <v>2575080</v>
      </c>
      <c r="AH216" s="75">
        <f t="shared" si="74"/>
        <v>2884089.6</v>
      </c>
      <c r="AI216" s="65">
        <v>1555</v>
      </c>
      <c r="AJ216" s="60">
        <v>1656</v>
      </c>
      <c r="AK216" s="60">
        <f t="shared" si="71"/>
        <v>2575080</v>
      </c>
      <c r="AL216" s="75">
        <f t="shared" si="75"/>
        <v>2884089.6</v>
      </c>
      <c r="AM216" s="65">
        <v>1555</v>
      </c>
      <c r="AN216" s="60">
        <v>1656</v>
      </c>
      <c r="AO216" s="60">
        <f t="shared" si="72"/>
        <v>2575080</v>
      </c>
      <c r="AP216" s="75">
        <f t="shared" si="76"/>
        <v>2884089.6</v>
      </c>
      <c r="AQ216" s="65">
        <v>1555</v>
      </c>
      <c r="AR216" s="60">
        <v>1656</v>
      </c>
      <c r="AS216" s="60">
        <f t="shared" si="73"/>
        <v>2575080</v>
      </c>
      <c r="AT216" s="75">
        <f t="shared" si="77"/>
        <v>2884089.6</v>
      </c>
      <c r="AU216" s="65">
        <v>1555</v>
      </c>
      <c r="AV216" s="60">
        <v>1656</v>
      </c>
      <c r="AW216" s="60">
        <f t="shared" si="78"/>
        <v>2575080</v>
      </c>
      <c r="AX216" s="75">
        <f aca="true" t="shared" si="83" ref="AX216:AX275">AW216*1.12</f>
        <v>2884089.6</v>
      </c>
      <c r="AY216" s="65">
        <v>1555</v>
      </c>
      <c r="AZ216" s="60">
        <v>1656</v>
      </c>
      <c r="BA216" s="60">
        <f t="shared" si="79"/>
        <v>2575080</v>
      </c>
      <c r="BB216" s="75">
        <f aca="true" t="shared" si="84" ref="BB216:BB275">BA216*1.12</f>
        <v>2884089.6</v>
      </c>
      <c r="BC216" s="65">
        <v>1555</v>
      </c>
      <c r="BD216" s="60">
        <v>1656</v>
      </c>
      <c r="BE216" s="60">
        <f t="shared" si="80"/>
        <v>2575080</v>
      </c>
      <c r="BF216" s="75">
        <f aca="true" t="shared" si="85" ref="BF216:BF275">BE216*1.12</f>
        <v>2884089.6</v>
      </c>
      <c r="BG216" s="65">
        <v>1555</v>
      </c>
      <c r="BH216" s="60">
        <v>1656</v>
      </c>
      <c r="BI216" s="60">
        <f t="shared" si="81"/>
        <v>2575080</v>
      </c>
      <c r="BJ216" s="75">
        <f aca="true" t="shared" si="86" ref="BJ216:BJ275">BI216*1.12</f>
        <v>2884089.6</v>
      </c>
      <c r="BK216" s="65">
        <v>1555</v>
      </c>
      <c r="BL216" s="60">
        <v>1656</v>
      </c>
      <c r="BM216" s="60">
        <f t="shared" si="82"/>
        <v>2575080</v>
      </c>
      <c r="BN216" s="75">
        <f aca="true" t="shared" si="87" ref="BN216:BN275">BM216*1.12</f>
        <v>2884089.6</v>
      </c>
      <c r="BO216" s="60"/>
      <c r="BP216" s="60"/>
      <c r="BQ216" s="60">
        <f aca="true" t="shared" si="88" ref="BQ216:BQ307">BO216*BP216</f>
        <v>0</v>
      </c>
      <c r="BR216" s="60">
        <f aca="true" t="shared" si="89" ref="BR216:BR307">IF(AT216="С НДС",BQ216*1.12,BQ216)</f>
        <v>0</v>
      </c>
      <c r="BS216" s="60"/>
      <c r="BT216" s="60"/>
      <c r="BU216" s="60">
        <f aca="true" t="shared" si="90" ref="BU216:BU307">BS216*BT216</f>
        <v>0</v>
      </c>
      <c r="BV216" s="60">
        <f aca="true" t="shared" si="91" ref="BV216:BV307">IF(AX216="С НДС",BU216*1.12,BU216)</f>
        <v>0</v>
      </c>
      <c r="BW216" s="60"/>
      <c r="BX216" s="60"/>
      <c r="BY216" s="60">
        <f aca="true" t="shared" si="92" ref="BY216:BY307">BW216*BX216</f>
        <v>0</v>
      </c>
      <c r="BZ216" s="60">
        <f aca="true" t="shared" si="93" ref="BZ216:BZ307">IF(BB216="С НДС",BY216*1.12,BY216)</f>
        <v>0</v>
      </c>
      <c r="CA216" s="60"/>
      <c r="CB216" s="60"/>
      <c r="CC216" s="60">
        <f aca="true" t="shared" si="94" ref="CC216:CC307">CA216*CB216</f>
        <v>0</v>
      </c>
      <c r="CD216" s="60">
        <f aca="true" t="shared" si="95" ref="CD216:CD307">IF(BF216="С НДС",CC216*1.12,CC216)</f>
        <v>0</v>
      </c>
      <c r="CE216" s="60"/>
      <c r="CF216" s="60"/>
      <c r="CG216" s="60">
        <f aca="true" t="shared" si="96" ref="CG216:CG307">CE216*CF216</f>
        <v>0</v>
      </c>
      <c r="CH216" s="60">
        <f aca="true" t="shared" si="97" ref="CH216:CH307">IF(BJ216="С НДС",CG216*1.12,CG216)</f>
        <v>0</v>
      </c>
      <c r="CI216" s="60"/>
      <c r="CJ216" s="60"/>
      <c r="CK216" s="60">
        <f aca="true" t="shared" si="98" ref="CK216:CK307">CI216*CJ216</f>
        <v>0</v>
      </c>
      <c r="CL216" s="60">
        <f aca="true" t="shared" si="99" ref="CL216:CL307">IF(BN216="С НДС",CK216*1.12,CK216)</f>
        <v>0</v>
      </c>
      <c r="CM216" s="60"/>
      <c r="CN216" s="60"/>
      <c r="CO216" s="60">
        <f aca="true" t="shared" si="100" ref="CO216:CO307">CM216*CN216</f>
        <v>0</v>
      </c>
      <c r="CP216" s="60">
        <f aca="true" t="shared" si="101" ref="CP216:CP307">IF(BR216="С НДС",CO216*1.12,CO216)</f>
        <v>0</v>
      </c>
      <c r="CQ216" s="60"/>
      <c r="CR216" s="60"/>
      <c r="CS216" s="60">
        <f aca="true" t="shared" si="102" ref="CS216:CS307">CQ216*CR216</f>
        <v>0</v>
      </c>
      <c r="CT216" s="60">
        <f aca="true" t="shared" si="103" ref="CT216:CT307">IF(BV216="С НДС",CS216*1.12,CS216)</f>
        <v>0</v>
      </c>
      <c r="CU216" s="60"/>
      <c r="CV216" s="60"/>
      <c r="CW216" s="60">
        <f aca="true" t="shared" si="104" ref="CW216:CW307">CU216*CV216</f>
        <v>0</v>
      </c>
      <c r="CX216" s="60">
        <f aca="true" t="shared" si="105" ref="CX216:CX307">IF(BZ216="С НДС",CW216*1.12,CW216)</f>
        <v>0</v>
      </c>
      <c r="CY216" s="60"/>
      <c r="CZ216" s="60"/>
      <c r="DA216" s="60">
        <f aca="true" t="shared" si="106" ref="DA216:DA307">CY216*CZ216</f>
        <v>0</v>
      </c>
      <c r="DB216" s="60">
        <f aca="true" t="shared" si="107" ref="DB216:DB307">IF(CD216="С НДС",DA216*1.12,DA216)</f>
        <v>0</v>
      </c>
      <c r="DC216" s="60"/>
      <c r="DD216" s="60"/>
      <c r="DE216" s="60">
        <f aca="true" t="shared" si="108" ref="DE216:DE307">DC216*DD216</f>
        <v>0</v>
      </c>
      <c r="DF216" s="60">
        <f aca="true" t="shared" si="109" ref="DF216:DF307">IF(CH216="С НДС",DE216*1.12,DE216)</f>
        <v>0</v>
      </c>
      <c r="DG216" s="60"/>
      <c r="DH216" s="60"/>
      <c r="DI216" s="60">
        <f aca="true" t="shared" si="110" ref="DI216:DI307">DG216*DH216</f>
        <v>0</v>
      </c>
      <c r="DJ216" s="60">
        <f aca="true" t="shared" si="111" ref="DJ216:DJ307">IF(CL216="С НДС",DI216*1.12,DI216)</f>
        <v>0</v>
      </c>
      <c r="DK216" s="60"/>
      <c r="DL216" s="60"/>
      <c r="DM216" s="60">
        <f aca="true" t="shared" si="112" ref="DM216:DM307">DK216*DL216</f>
        <v>0</v>
      </c>
      <c r="DN216" s="60">
        <f aca="true" t="shared" si="113" ref="DN216:DN307">IF(CP216="С НДС",DM216*1.12,DM216)</f>
        <v>0</v>
      </c>
      <c r="DO216" s="60"/>
      <c r="DP216" s="60"/>
      <c r="DQ216" s="60">
        <f aca="true" t="shared" si="114" ref="DQ216:DQ307">DO216*DP216</f>
        <v>0</v>
      </c>
      <c r="DR216" s="60">
        <f aca="true" t="shared" si="115" ref="DR216:DR307">IF(CT216="С НДС",DQ216*1.12,DQ216)</f>
        <v>0</v>
      </c>
      <c r="DS216" s="60"/>
      <c r="DT216" s="60"/>
      <c r="DU216" s="60">
        <f aca="true" t="shared" si="116" ref="DU216:DU307">DS216*DT216</f>
        <v>0</v>
      </c>
      <c r="DV216" s="60">
        <f aca="true" t="shared" si="117" ref="DV216:DV307">IF(CX216="С НДС",DU216*1.12,DU216)</f>
        <v>0</v>
      </c>
      <c r="DW216" s="60"/>
      <c r="DX216" s="60"/>
      <c r="DY216" s="60">
        <f aca="true" t="shared" si="118" ref="DY216:DY307">DW216*DX216</f>
        <v>0</v>
      </c>
      <c r="DZ216" s="60">
        <f aca="true" t="shared" si="119" ref="DZ216:DZ307">IF(DB216="С НДС",DY216*1.12,DY216)</f>
        <v>0</v>
      </c>
      <c r="EA216" s="60"/>
      <c r="EB216" s="60"/>
      <c r="EC216" s="60">
        <f aca="true" t="shared" si="120" ref="EC216:EC307">EA216*EB216</f>
        <v>0</v>
      </c>
      <c r="ED216" s="60">
        <f aca="true" t="shared" si="121" ref="ED216:ED307">IF(DF216="С НДС",EC216*1.12,EC216)</f>
        <v>0</v>
      </c>
      <c r="EE216" s="60"/>
      <c r="EF216" s="60"/>
      <c r="EG216" s="60"/>
      <c r="EH216" s="60"/>
      <c r="EI216" s="60"/>
      <c r="EJ216" s="60"/>
      <c r="EK216" s="60"/>
      <c r="EL216" s="60"/>
      <c r="EM216" s="75">
        <f>AA216+AE216+AI216+AM216+AQ216+AU216+AY216+BC216+BG216+BK216+BO216+BS216+BW216+CA216+CE216+CI216+CM216+CQ216+CU216+CY216+DC216+DG216+DK216+DO216+DS216+DW216+EA216</f>
        <v>14771</v>
      </c>
      <c r="EN216" s="75">
        <v>0</v>
      </c>
      <c r="EO216" s="75">
        <v>0</v>
      </c>
      <c r="EP216" s="61" t="s">
        <v>1534</v>
      </c>
      <c r="EQ216" s="58" t="s">
        <v>2067</v>
      </c>
      <c r="ER216" s="61" t="s">
        <v>2068</v>
      </c>
      <c r="ES216" s="58"/>
      <c r="ET216" s="58"/>
      <c r="EU216" s="58"/>
      <c r="EV216" s="58"/>
      <c r="EW216" s="58"/>
      <c r="EX216" s="58"/>
      <c r="EY216" s="58"/>
      <c r="EZ216" s="58"/>
      <c r="FA216" s="58"/>
    </row>
    <row r="217" spans="1:157" ht="19.5" customHeight="1">
      <c r="A217" s="63"/>
      <c r="B217" s="72" t="s">
        <v>1776</v>
      </c>
      <c r="C217" s="72"/>
      <c r="D217" s="79" t="s">
        <v>2073</v>
      </c>
      <c r="E217" s="72" t="s">
        <v>1926</v>
      </c>
      <c r="F217" s="72" t="s">
        <v>1927</v>
      </c>
      <c r="G217" s="72" t="s">
        <v>1927</v>
      </c>
      <c r="H217" s="72" t="s">
        <v>857</v>
      </c>
      <c r="I217" s="72"/>
      <c r="J217" s="72"/>
      <c r="K217" s="72" t="s">
        <v>1660</v>
      </c>
      <c r="L217" s="72">
        <v>710000000</v>
      </c>
      <c r="M217" s="72" t="s">
        <v>1533</v>
      </c>
      <c r="N217" s="72" t="s">
        <v>1918</v>
      </c>
      <c r="O217" s="72" t="s">
        <v>359</v>
      </c>
      <c r="P217" s="72">
        <v>110000000</v>
      </c>
      <c r="Q217" s="72" t="s">
        <v>2074</v>
      </c>
      <c r="R217" s="72"/>
      <c r="S217" s="72" t="s">
        <v>1929</v>
      </c>
      <c r="T217" s="72"/>
      <c r="U217" s="72"/>
      <c r="V217" s="72">
        <v>0</v>
      </c>
      <c r="W217" s="72">
        <v>0</v>
      </c>
      <c r="X217" s="72">
        <v>100</v>
      </c>
      <c r="Y217" s="72" t="s">
        <v>1930</v>
      </c>
      <c r="Z217" s="72" t="s">
        <v>888</v>
      </c>
      <c r="AA217" s="80">
        <v>47653</v>
      </c>
      <c r="AB217" s="70">
        <v>2495</v>
      </c>
      <c r="AC217" s="70">
        <f>AA217*AB217</f>
        <v>118894235</v>
      </c>
      <c r="AD217" s="71">
        <f>AC217*1.12</f>
        <v>133161543.20000002</v>
      </c>
      <c r="AE217" s="80">
        <v>95306</v>
      </c>
      <c r="AF217" s="70">
        <v>2495</v>
      </c>
      <c r="AG217" s="70">
        <f>AE217*AF217</f>
        <v>237788470</v>
      </c>
      <c r="AH217" s="71">
        <f>AG217*1.12</f>
        <v>266323086.40000004</v>
      </c>
      <c r="AI217" s="80">
        <v>95306</v>
      </c>
      <c r="AJ217" s="70">
        <v>2495</v>
      </c>
      <c r="AK217" s="70">
        <f>AI217*AJ217</f>
        <v>237788470</v>
      </c>
      <c r="AL217" s="71">
        <f>AK217*1.12</f>
        <v>266323086.40000004</v>
      </c>
      <c r="AM217" s="80">
        <v>95306</v>
      </c>
      <c r="AN217" s="70">
        <v>2495</v>
      </c>
      <c r="AO217" s="70">
        <f>AM217*AN217</f>
        <v>237788470</v>
      </c>
      <c r="AP217" s="71">
        <f>AO217*1.12</f>
        <v>266323086.40000004</v>
      </c>
      <c r="AQ217" s="80">
        <v>95306</v>
      </c>
      <c r="AR217" s="70">
        <v>2495</v>
      </c>
      <c r="AS217" s="70">
        <f>AQ217*AR217</f>
        <v>237788470</v>
      </c>
      <c r="AT217" s="71">
        <f>AS217*1.12</f>
        <v>266323086.40000004</v>
      </c>
      <c r="AU217" s="80">
        <v>95306</v>
      </c>
      <c r="AV217" s="70">
        <v>2495</v>
      </c>
      <c r="AW217" s="70">
        <f>AU217*AV217</f>
        <v>237788470</v>
      </c>
      <c r="AX217" s="71">
        <f>AW217*1.12</f>
        <v>266323086.40000004</v>
      </c>
      <c r="AY217" s="80">
        <v>95306</v>
      </c>
      <c r="AZ217" s="70">
        <v>2495</v>
      </c>
      <c r="BA217" s="70">
        <f>AY217*AZ217</f>
        <v>237788470</v>
      </c>
      <c r="BB217" s="71">
        <f>BA217*1.12</f>
        <v>266323086.40000004</v>
      </c>
      <c r="BC217" s="80">
        <v>95306</v>
      </c>
      <c r="BD217" s="70">
        <v>2495</v>
      </c>
      <c r="BE217" s="70">
        <f>BC217*BD217</f>
        <v>237788470</v>
      </c>
      <c r="BF217" s="71">
        <f>BE217*1.12</f>
        <v>266323086.40000004</v>
      </c>
      <c r="BG217" s="80">
        <v>95306</v>
      </c>
      <c r="BH217" s="70">
        <v>2495</v>
      </c>
      <c r="BI217" s="70">
        <f>BG217*BH217</f>
        <v>237788470</v>
      </c>
      <c r="BJ217" s="71">
        <f>BI217*1.12</f>
        <v>266323086.40000004</v>
      </c>
      <c r="BK217" s="70">
        <v>95306</v>
      </c>
      <c r="BL217" s="70">
        <v>2495</v>
      </c>
      <c r="BM217" s="70">
        <f>BK217*BL217</f>
        <v>237788470</v>
      </c>
      <c r="BN217" s="71">
        <f>BM217*1.12</f>
        <v>266323086.40000004</v>
      </c>
      <c r="BO217" s="60"/>
      <c r="BP217" s="60"/>
      <c r="BQ217" s="60">
        <f>BO217*BP217</f>
        <v>0</v>
      </c>
      <c r="BR217" s="60">
        <f>IF(AT217="С НДС",BQ217*1.12,BQ217)</f>
        <v>0</v>
      </c>
      <c r="BS217" s="60"/>
      <c r="BT217" s="60"/>
      <c r="BU217" s="60">
        <f>BS217*BT217</f>
        <v>0</v>
      </c>
      <c r="BV217" s="60">
        <f>IF(AX217="С НДС",BU217*1.12,BU217)</f>
        <v>0</v>
      </c>
      <c r="BW217" s="60"/>
      <c r="BX217" s="60"/>
      <c r="BY217" s="60">
        <f>BW217*BX217</f>
        <v>0</v>
      </c>
      <c r="BZ217" s="60">
        <f>IF(BB217="С НДС",BY217*1.12,BY217)</f>
        <v>0</v>
      </c>
      <c r="CA217" s="60"/>
      <c r="CB217" s="60"/>
      <c r="CC217" s="60">
        <f>CA217*CB217</f>
        <v>0</v>
      </c>
      <c r="CD217" s="60">
        <f>IF(BF217="С НДС",CC217*1.12,CC217)</f>
        <v>0</v>
      </c>
      <c r="CE217" s="60"/>
      <c r="CF217" s="60"/>
      <c r="CG217" s="60">
        <f>CE217*CF217</f>
        <v>0</v>
      </c>
      <c r="CH217" s="60">
        <f>IF(BJ217="С НДС",CG217*1.12,CG217)</f>
        <v>0</v>
      </c>
      <c r="CI217" s="60"/>
      <c r="CJ217" s="60"/>
      <c r="CK217" s="60">
        <f>CI217*CJ217</f>
        <v>0</v>
      </c>
      <c r="CL217" s="60">
        <f>IF(BN217="С НДС",CK217*1.12,CK217)</f>
        <v>0</v>
      </c>
      <c r="CM217" s="60"/>
      <c r="CN217" s="60"/>
      <c r="CO217" s="60">
        <f>CM217*CN217</f>
        <v>0</v>
      </c>
      <c r="CP217" s="60">
        <f>IF(BR217="С НДС",CO217*1.12,CO217)</f>
        <v>0</v>
      </c>
      <c r="CQ217" s="60"/>
      <c r="CR217" s="60"/>
      <c r="CS217" s="60">
        <f>CQ217*CR217</f>
        <v>0</v>
      </c>
      <c r="CT217" s="60">
        <f>IF(BV217="С НДС",CS217*1.12,CS217)</f>
        <v>0</v>
      </c>
      <c r="CU217" s="60"/>
      <c r="CV217" s="60"/>
      <c r="CW217" s="60">
        <f>CU217*CV217</f>
        <v>0</v>
      </c>
      <c r="CX217" s="60">
        <f>IF(BZ217="С НДС",CW217*1.12,CW217)</f>
        <v>0</v>
      </c>
      <c r="CY217" s="60"/>
      <c r="CZ217" s="60"/>
      <c r="DA217" s="60">
        <f>CY217*CZ217</f>
        <v>0</v>
      </c>
      <c r="DB217" s="60">
        <f>IF(CD217="С НДС",DA217*1.12,DA217)</f>
        <v>0</v>
      </c>
      <c r="DC217" s="60"/>
      <c r="DD217" s="60"/>
      <c r="DE217" s="60">
        <f>DC217*DD217</f>
        <v>0</v>
      </c>
      <c r="DF217" s="60">
        <f>IF(CH217="С НДС",DE217*1.12,DE217)</f>
        <v>0</v>
      </c>
      <c r="DG217" s="60"/>
      <c r="DH217" s="60"/>
      <c r="DI217" s="60">
        <f>DG217*DH217</f>
        <v>0</v>
      </c>
      <c r="DJ217" s="60">
        <f>IF(CL217="С НДС",DI217*1.12,DI217)</f>
        <v>0</v>
      </c>
      <c r="DK217" s="60"/>
      <c r="DL217" s="60"/>
      <c r="DM217" s="60">
        <f>DK217*DL217</f>
        <v>0</v>
      </c>
      <c r="DN217" s="60">
        <f>IF(CP217="С НДС",DM217*1.12,DM217)</f>
        <v>0</v>
      </c>
      <c r="DO217" s="60"/>
      <c r="DP217" s="60"/>
      <c r="DQ217" s="60">
        <f>DO217*DP217</f>
        <v>0</v>
      </c>
      <c r="DR217" s="60">
        <f>IF(CT217="С НДС",DQ217*1.12,DQ217)</f>
        <v>0</v>
      </c>
      <c r="DS217" s="60"/>
      <c r="DT217" s="60"/>
      <c r="DU217" s="60">
        <f>DS217*DT217</f>
        <v>0</v>
      </c>
      <c r="DV217" s="60">
        <f>IF(CX217="С НДС",DU217*1.12,DU217)</f>
        <v>0</v>
      </c>
      <c r="DW217" s="60"/>
      <c r="DX217" s="60"/>
      <c r="DY217" s="60">
        <f>DW217*DX217</f>
        <v>0</v>
      </c>
      <c r="DZ217" s="60">
        <f>IF(DB217="С НДС",DY217*1.12,DY217)</f>
        <v>0</v>
      </c>
      <c r="EA217" s="60"/>
      <c r="EB217" s="60"/>
      <c r="EC217" s="60">
        <f>EA217*EB217</f>
        <v>0</v>
      </c>
      <c r="ED217" s="60">
        <f>IF(DF217="С НДС",EC217*1.12,EC217)</f>
        <v>0</v>
      </c>
      <c r="EE217" s="60"/>
      <c r="EF217" s="60"/>
      <c r="EG217" s="60"/>
      <c r="EH217" s="60"/>
      <c r="EI217" s="60"/>
      <c r="EJ217" s="60"/>
      <c r="EK217" s="60"/>
      <c r="EL217" s="60"/>
      <c r="EM217" s="75">
        <f aca="true" t="shared" si="122" ref="EM217:EM249">AA217+AE217+AI217+AM217+AQ217+AU217+AY217+BC217+BG217+BK217+BO217+BS217+BW217+CA217+CE217+CI217+CM217+CQ217+CU217+CY217+DC217+DG217+DK217+DO217+DS217+DW217+EA217</f>
        <v>905407</v>
      </c>
      <c r="EN217" s="75">
        <v>0</v>
      </c>
      <c r="EO217" s="75">
        <f>IF(Z217="С НДС",EN217*1.12,EN217)</f>
        <v>0</v>
      </c>
      <c r="EP217" s="81" t="s">
        <v>1534</v>
      </c>
      <c r="EQ217" s="72" t="s">
        <v>2067</v>
      </c>
      <c r="ER217" s="81" t="s">
        <v>2068</v>
      </c>
      <c r="ES217" s="72"/>
      <c r="ET217" s="72"/>
      <c r="EU217" s="72"/>
      <c r="EV217" s="72"/>
      <c r="EW217" s="72"/>
      <c r="EX217" s="72"/>
      <c r="EY217" s="72"/>
      <c r="EZ217" s="72"/>
      <c r="FA217" s="72"/>
    </row>
    <row r="218" spans="1:157" ht="19.5" customHeight="1">
      <c r="A218" s="63"/>
      <c r="B218" s="72" t="s">
        <v>1776</v>
      </c>
      <c r="C218" s="72"/>
      <c r="D218" s="79" t="s">
        <v>2114</v>
      </c>
      <c r="E218" s="72" t="s">
        <v>1926</v>
      </c>
      <c r="F218" s="72" t="s">
        <v>1927</v>
      </c>
      <c r="G218" s="72" t="s">
        <v>1927</v>
      </c>
      <c r="H218" s="72" t="s">
        <v>857</v>
      </c>
      <c r="I218" s="72"/>
      <c r="J218" s="72"/>
      <c r="K218" s="72" t="s">
        <v>1660</v>
      </c>
      <c r="L218" s="72">
        <v>710000000</v>
      </c>
      <c r="M218" s="72" t="s">
        <v>1533</v>
      </c>
      <c r="N218" s="72" t="s">
        <v>2108</v>
      </c>
      <c r="O218" s="72" t="s">
        <v>359</v>
      </c>
      <c r="P218" s="72">
        <v>110000000</v>
      </c>
      <c r="Q218" s="72" t="s">
        <v>2074</v>
      </c>
      <c r="R218" s="72"/>
      <c r="S218" s="72" t="s">
        <v>1929</v>
      </c>
      <c r="T218" s="72"/>
      <c r="U218" s="72"/>
      <c r="V218" s="72">
        <v>0</v>
      </c>
      <c r="W218" s="72">
        <v>0</v>
      </c>
      <c r="X218" s="72">
        <v>100</v>
      </c>
      <c r="Y218" s="72" t="s">
        <v>1930</v>
      </c>
      <c r="Z218" s="72" t="s">
        <v>888</v>
      </c>
      <c r="AA218" s="80">
        <v>31769</v>
      </c>
      <c r="AB218" s="70">
        <v>2495</v>
      </c>
      <c r="AC218" s="70">
        <f>AA218*AB218</f>
        <v>79263655</v>
      </c>
      <c r="AD218" s="71">
        <f>AC218*1.12</f>
        <v>88775293.60000001</v>
      </c>
      <c r="AE218" s="80">
        <v>95306</v>
      </c>
      <c r="AF218" s="70">
        <v>2495</v>
      </c>
      <c r="AG218" s="70">
        <f>AE218*AF218</f>
        <v>237788470</v>
      </c>
      <c r="AH218" s="71">
        <f>AG218*1.12</f>
        <v>266323086.40000004</v>
      </c>
      <c r="AI218" s="80">
        <v>95306</v>
      </c>
      <c r="AJ218" s="70">
        <v>2495</v>
      </c>
      <c r="AK218" s="70">
        <f>AI218*AJ218</f>
        <v>237788470</v>
      </c>
      <c r="AL218" s="71">
        <f>AK218*1.12</f>
        <v>266323086.40000004</v>
      </c>
      <c r="AM218" s="80">
        <v>95306</v>
      </c>
      <c r="AN218" s="70">
        <v>2495</v>
      </c>
      <c r="AO218" s="70">
        <f>AM218*AN218</f>
        <v>237788470</v>
      </c>
      <c r="AP218" s="71">
        <f>AO218*1.12</f>
        <v>266323086.40000004</v>
      </c>
      <c r="AQ218" s="80">
        <v>95306</v>
      </c>
      <c r="AR218" s="70">
        <v>2495</v>
      </c>
      <c r="AS218" s="70">
        <f>AQ218*AR218</f>
        <v>237788470</v>
      </c>
      <c r="AT218" s="71">
        <f>AS218*1.12</f>
        <v>266323086.40000004</v>
      </c>
      <c r="AU218" s="80">
        <v>95306</v>
      </c>
      <c r="AV218" s="70">
        <v>2495</v>
      </c>
      <c r="AW218" s="70">
        <f>AU218*AV218</f>
        <v>237788470</v>
      </c>
      <c r="AX218" s="71">
        <f>AW218*1.12</f>
        <v>266323086.40000004</v>
      </c>
      <c r="AY218" s="80">
        <v>95306</v>
      </c>
      <c r="AZ218" s="70">
        <v>2495</v>
      </c>
      <c r="BA218" s="70">
        <f>AY218*AZ218</f>
        <v>237788470</v>
      </c>
      <c r="BB218" s="71">
        <f>BA218*1.12</f>
        <v>266323086.40000004</v>
      </c>
      <c r="BC218" s="80">
        <v>95306</v>
      </c>
      <c r="BD218" s="70">
        <v>2495</v>
      </c>
      <c r="BE218" s="70">
        <f>BC218*BD218</f>
        <v>237788470</v>
      </c>
      <c r="BF218" s="71">
        <f>BE218*1.12</f>
        <v>266323086.40000004</v>
      </c>
      <c r="BG218" s="80">
        <v>95306</v>
      </c>
      <c r="BH218" s="70">
        <v>2495</v>
      </c>
      <c r="BI218" s="70">
        <f>BG218*BH218</f>
        <v>237788470</v>
      </c>
      <c r="BJ218" s="71">
        <f>BI218*1.12</f>
        <v>266323086.40000004</v>
      </c>
      <c r="BK218" s="70">
        <v>95306</v>
      </c>
      <c r="BL218" s="70">
        <v>2495</v>
      </c>
      <c r="BM218" s="70">
        <f>BK218*BL218</f>
        <v>237788470</v>
      </c>
      <c r="BN218" s="71">
        <f>BM218*1.12</f>
        <v>266323086.40000004</v>
      </c>
      <c r="BO218" s="60"/>
      <c r="BP218" s="60"/>
      <c r="BQ218" s="60">
        <f>BO218*BP218</f>
        <v>0</v>
      </c>
      <c r="BR218" s="60">
        <f>IF(AT218="С НДС",BQ218*1.12,BQ218)</f>
        <v>0</v>
      </c>
      <c r="BS218" s="60"/>
      <c r="BT218" s="60"/>
      <c r="BU218" s="60">
        <f>BS218*BT218</f>
        <v>0</v>
      </c>
      <c r="BV218" s="60">
        <f>IF(AX218="С НДС",BU218*1.12,BU218)</f>
        <v>0</v>
      </c>
      <c r="BW218" s="60"/>
      <c r="BX218" s="60"/>
      <c r="BY218" s="60">
        <f>BW218*BX218</f>
        <v>0</v>
      </c>
      <c r="BZ218" s="60">
        <f>IF(BB218="С НДС",BY218*1.12,BY218)</f>
        <v>0</v>
      </c>
      <c r="CA218" s="60"/>
      <c r="CB218" s="60"/>
      <c r="CC218" s="60">
        <f>CA218*CB218</f>
        <v>0</v>
      </c>
      <c r="CD218" s="60">
        <f>IF(BF218="С НДС",CC218*1.12,CC218)</f>
        <v>0</v>
      </c>
      <c r="CE218" s="60"/>
      <c r="CF218" s="60"/>
      <c r="CG218" s="60">
        <f>CE218*CF218</f>
        <v>0</v>
      </c>
      <c r="CH218" s="60">
        <f>IF(BJ218="С НДС",CG218*1.12,CG218)</f>
        <v>0</v>
      </c>
      <c r="CI218" s="60"/>
      <c r="CJ218" s="60"/>
      <c r="CK218" s="60">
        <f>CI218*CJ218</f>
        <v>0</v>
      </c>
      <c r="CL218" s="60">
        <f>IF(BN218="С НДС",CK218*1.12,CK218)</f>
        <v>0</v>
      </c>
      <c r="CM218" s="60"/>
      <c r="CN218" s="60"/>
      <c r="CO218" s="60">
        <f>CM218*CN218</f>
        <v>0</v>
      </c>
      <c r="CP218" s="60">
        <f>IF(BR218="С НДС",CO218*1.12,CO218)</f>
        <v>0</v>
      </c>
      <c r="CQ218" s="60"/>
      <c r="CR218" s="60"/>
      <c r="CS218" s="60">
        <f>CQ218*CR218</f>
        <v>0</v>
      </c>
      <c r="CT218" s="60">
        <f>IF(BV218="С НДС",CS218*1.12,CS218)</f>
        <v>0</v>
      </c>
      <c r="CU218" s="60"/>
      <c r="CV218" s="60"/>
      <c r="CW218" s="60">
        <f>CU218*CV218</f>
        <v>0</v>
      </c>
      <c r="CX218" s="60">
        <f>IF(BZ218="С НДС",CW218*1.12,CW218)</f>
        <v>0</v>
      </c>
      <c r="CY218" s="60"/>
      <c r="CZ218" s="60"/>
      <c r="DA218" s="60">
        <f>CY218*CZ218</f>
        <v>0</v>
      </c>
      <c r="DB218" s="60">
        <f>IF(CD218="С НДС",DA218*1.12,DA218)</f>
        <v>0</v>
      </c>
      <c r="DC218" s="60"/>
      <c r="DD218" s="60"/>
      <c r="DE218" s="60">
        <f>DC218*DD218</f>
        <v>0</v>
      </c>
      <c r="DF218" s="60">
        <f>IF(CH218="С НДС",DE218*1.12,DE218)</f>
        <v>0</v>
      </c>
      <c r="DG218" s="60"/>
      <c r="DH218" s="60"/>
      <c r="DI218" s="60">
        <f>DG218*DH218</f>
        <v>0</v>
      </c>
      <c r="DJ218" s="60">
        <f>IF(CL218="С НДС",DI218*1.12,DI218)</f>
        <v>0</v>
      </c>
      <c r="DK218" s="60"/>
      <c r="DL218" s="60"/>
      <c r="DM218" s="60">
        <f>DK218*DL218</f>
        <v>0</v>
      </c>
      <c r="DN218" s="60">
        <f>IF(CP218="С НДС",DM218*1.12,DM218)</f>
        <v>0</v>
      </c>
      <c r="DO218" s="60"/>
      <c r="DP218" s="60"/>
      <c r="DQ218" s="60">
        <f>DO218*DP218</f>
        <v>0</v>
      </c>
      <c r="DR218" s="60">
        <f>IF(CT218="С НДС",DQ218*1.12,DQ218)</f>
        <v>0</v>
      </c>
      <c r="DS218" s="60"/>
      <c r="DT218" s="60"/>
      <c r="DU218" s="60">
        <f>DS218*DT218</f>
        <v>0</v>
      </c>
      <c r="DV218" s="60">
        <f>IF(CX218="С НДС",DU218*1.12,DU218)</f>
        <v>0</v>
      </c>
      <c r="DW218" s="60"/>
      <c r="DX218" s="60"/>
      <c r="DY218" s="60">
        <f>DW218*DX218</f>
        <v>0</v>
      </c>
      <c r="DZ218" s="60">
        <f>IF(DB218="С НДС",DY218*1.12,DY218)</f>
        <v>0</v>
      </c>
      <c r="EA218" s="60"/>
      <c r="EB218" s="60"/>
      <c r="EC218" s="60">
        <f>EA218*EB218</f>
        <v>0</v>
      </c>
      <c r="ED218" s="60">
        <f>IF(DF218="С НДС",EC218*1.12,EC218)</f>
        <v>0</v>
      </c>
      <c r="EE218" s="60"/>
      <c r="EF218" s="60"/>
      <c r="EG218" s="60"/>
      <c r="EH218" s="60"/>
      <c r="EI218" s="60"/>
      <c r="EJ218" s="60"/>
      <c r="EK218" s="60"/>
      <c r="EL218" s="60"/>
      <c r="EM218" s="75">
        <f>AA218+AE218+AI218+AM218+AQ218+AU218+AY218+BC218+BG218+BK218+BO218+BS218+BW218+CA218+CE218+CI218+CM218+CQ218+CU218+CY218+DC218+DG218+DK218+DO218+DS218+DW218+EA218</f>
        <v>889523</v>
      </c>
      <c r="EN218" s="75">
        <v>0</v>
      </c>
      <c r="EO218" s="75">
        <v>0</v>
      </c>
      <c r="EP218" s="81" t="s">
        <v>1534</v>
      </c>
      <c r="EQ218" s="72" t="s">
        <v>2067</v>
      </c>
      <c r="ER218" s="81" t="s">
        <v>2068</v>
      </c>
      <c r="ES218" s="72"/>
      <c r="ET218" s="72"/>
      <c r="EU218" s="72"/>
      <c r="EV218" s="72"/>
      <c r="EW218" s="72"/>
      <c r="EX218" s="72"/>
      <c r="EY218" s="72"/>
      <c r="EZ218" s="72"/>
      <c r="FA218" s="72"/>
    </row>
    <row r="219" spans="1:157" ht="19.5" customHeight="1">
      <c r="A219" s="63"/>
      <c r="B219" s="72" t="s">
        <v>1776</v>
      </c>
      <c r="C219" s="72"/>
      <c r="D219" s="79" t="s">
        <v>2136</v>
      </c>
      <c r="E219" s="72" t="s">
        <v>1926</v>
      </c>
      <c r="F219" s="72" t="s">
        <v>1927</v>
      </c>
      <c r="G219" s="72" t="s">
        <v>1927</v>
      </c>
      <c r="H219" s="72" t="s">
        <v>857</v>
      </c>
      <c r="I219" s="72"/>
      <c r="J219" s="72"/>
      <c r="K219" s="72" t="s">
        <v>1660</v>
      </c>
      <c r="L219" s="72">
        <v>710000000</v>
      </c>
      <c r="M219" s="72" t="s">
        <v>1533</v>
      </c>
      <c r="N219" s="72" t="s">
        <v>2137</v>
      </c>
      <c r="O219" s="72" t="s">
        <v>359</v>
      </c>
      <c r="P219" s="72" t="s">
        <v>1717</v>
      </c>
      <c r="Q219" s="72" t="s">
        <v>2138</v>
      </c>
      <c r="R219" s="72"/>
      <c r="S219" s="72" t="s">
        <v>1739</v>
      </c>
      <c r="T219" s="72"/>
      <c r="U219" s="72"/>
      <c r="V219" s="72">
        <v>0</v>
      </c>
      <c r="W219" s="72">
        <v>0</v>
      </c>
      <c r="X219" s="72">
        <v>100</v>
      </c>
      <c r="Y219" s="72" t="s">
        <v>1930</v>
      </c>
      <c r="Z219" s="72" t="s">
        <v>888</v>
      </c>
      <c r="AA219" s="80">
        <v>150000</v>
      </c>
      <c r="AB219" s="70">
        <v>2495</v>
      </c>
      <c r="AC219" s="70">
        <f>AA219*AB219</f>
        <v>374250000</v>
      </c>
      <c r="AD219" s="71">
        <f>AC219*1.12</f>
        <v>419160000.00000006</v>
      </c>
      <c r="AE219" s="80">
        <v>600000</v>
      </c>
      <c r="AF219" s="70">
        <v>2495</v>
      </c>
      <c r="AG219" s="70">
        <f>AE219*AF219</f>
        <v>1497000000</v>
      </c>
      <c r="AH219" s="71">
        <f>AG219*1.12</f>
        <v>1676640000.0000002</v>
      </c>
      <c r="AI219" s="80">
        <v>600000</v>
      </c>
      <c r="AJ219" s="70">
        <v>2495</v>
      </c>
      <c r="AK219" s="70">
        <f>AI219*AJ219</f>
        <v>1497000000</v>
      </c>
      <c r="AL219" s="71">
        <f>AK219*1.12</f>
        <v>1676640000.0000002</v>
      </c>
      <c r="AM219" s="80">
        <v>600000</v>
      </c>
      <c r="AN219" s="70">
        <v>2495</v>
      </c>
      <c r="AO219" s="70">
        <f>AM219*AN219</f>
        <v>1497000000</v>
      </c>
      <c r="AP219" s="71">
        <f>AO219*1.12</f>
        <v>1676640000.0000002</v>
      </c>
      <c r="AQ219" s="80">
        <v>600000</v>
      </c>
      <c r="AR219" s="70">
        <v>2495</v>
      </c>
      <c r="AS219" s="70">
        <f>AQ219*AR219</f>
        <v>1497000000</v>
      </c>
      <c r="AT219" s="71">
        <f>AS219*1.12</f>
        <v>1676640000.0000002</v>
      </c>
      <c r="AU219" s="80">
        <v>0</v>
      </c>
      <c r="AV219" s="70">
        <v>0</v>
      </c>
      <c r="AW219" s="70">
        <f>AU219*AV219</f>
        <v>0</v>
      </c>
      <c r="AX219" s="71">
        <f>AW219*1.12</f>
        <v>0</v>
      </c>
      <c r="AY219" s="80">
        <v>0</v>
      </c>
      <c r="AZ219" s="70">
        <v>0</v>
      </c>
      <c r="BA219" s="70">
        <f>AY219*AZ219</f>
        <v>0</v>
      </c>
      <c r="BB219" s="71">
        <f>BA219*1.12</f>
        <v>0</v>
      </c>
      <c r="BC219" s="80">
        <v>0</v>
      </c>
      <c r="BD219" s="70">
        <v>0</v>
      </c>
      <c r="BE219" s="70">
        <f>BC219*BD219</f>
        <v>0</v>
      </c>
      <c r="BF219" s="71">
        <f>BE219*1.12</f>
        <v>0</v>
      </c>
      <c r="BG219" s="80">
        <v>0</v>
      </c>
      <c r="BH219" s="70">
        <v>0</v>
      </c>
      <c r="BI219" s="70">
        <f>BG219*BH219</f>
        <v>0</v>
      </c>
      <c r="BJ219" s="71">
        <f>BI219*1.12</f>
        <v>0</v>
      </c>
      <c r="BK219" s="70">
        <v>0</v>
      </c>
      <c r="BL219" s="70">
        <v>0</v>
      </c>
      <c r="BM219" s="70">
        <f>BK219*BL219</f>
        <v>0</v>
      </c>
      <c r="BN219" s="71">
        <f>BM219*1.12</f>
        <v>0</v>
      </c>
      <c r="BO219" s="60"/>
      <c r="BP219" s="60"/>
      <c r="BQ219" s="60">
        <f>BO219*BP219</f>
        <v>0</v>
      </c>
      <c r="BR219" s="60">
        <f>IF(AT219="С НДС",BQ219*1.12,BQ219)</f>
        <v>0</v>
      </c>
      <c r="BS219" s="60"/>
      <c r="BT219" s="60"/>
      <c r="BU219" s="60">
        <f>BS219*BT219</f>
        <v>0</v>
      </c>
      <c r="BV219" s="60">
        <f>IF(AX219="С НДС",BU219*1.12,BU219)</f>
        <v>0</v>
      </c>
      <c r="BW219" s="60"/>
      <c r="BX219" s="60"/>
      <c r="BY219" s="60">
        <f>BW219*BX219</f>
        <v>0</v>
      </c>
      <c r="BZ219" s="60">
        <f>IF(BB219="С НДС",BY219*1.12,BY219)</f>
        <v>0</v>
      </c>
      <c r="CA219" s="60"/>
      <c r="CB219" s="60"/>
      <c r="CC219" s="60">
        <f>CA219*CB219</f>
        <v>0</v>
      </c>
      <c r="CD219" s="60">
        <f>IF(BF219="С НДС",CC219*1.12,CC219)</f>
        <v>0</v>
      </c>
      <c r="CE219" s="60"/>
      <c r="CF219" s="60"/>
      <c r="CG219" s="60">
        <f>CE219*CF219</f>
        <v>0</v>
      </c>
      <c r="CH219" s="60">
        <f>IF(BJ219="С НДС",CG219*1.12,CG219)</f>
        <v>0</v>
      </c>
      <c r="CI219" s="60"/>
      <c r="CJ219" s="60"/>
      <c r="CK219" s="60">
        <f>CI219*CJ219</f>
        <v>0</v>
      </c>
      <c r="CL219" s="60">
        <f>IF(BN219="С НДС",CK219*1.12,CK219)</f>
        <v>0</v>
      </c>
      <c r="CM219" s="60"/>
      <c r="CN219" s="60"/>
      <c r="CO219" s="60">
        <f>CM219*CN219</f>
        <v>0</v>
      </c>
      <c r="CP219" s="60">
        <f>IF(BR219="С НДС",CO219*1.12,CO219)</f>
        <v>0</v>
      </c>
      <c r="CQ219" s="60"/>
      <c r="CR219" s="60"/>
      <c r="CS219" s="60">
        <f>CQ219*CR219</f>
        <v>0</v>
      </c>
      <c r="CT219" s="60">
        <f>IF(BV219="С НДС",CS219*1.12,CS219)</f>
        <v>0</v>
      </c>
      <c r="CU219" s="60"/>
      <c r="CV219" s="60"/>
      <c r="CW219" s="60">
        <f>CU219*CV219</f>
        <v>0</v>
      </c>
      <c r="CX219" s="60">
        <f>IF(BZ219="С НДС",CW219*1.12,CW219)</f>
        <v>0</v>
      </c>
      <c r="CY219" s="60"/>
      <c r="CZ219" s="60"/>
      <c r="DA219" s="60">
        <f>CY219*CZ219</f>
        <v>0</v>
      </c>
      <c r="DB219" s="60">
        <f>IF(CD219="С НДС",DA219*1.12,DA219)</f>
        <v>0</v>
      </c>
      <c r="DC219" s="60"/>
      <c r="DD219" s="60"/>
      <c r="DE219" s="60">
        <f>DC219*DD219</f>
        <v>0</v>
      </c>
      <c r="DF219" s="60">
        <f>IF(CH219="С НДС",DE219*1.12,DE219)</f>
        <v>0</v>
      </c>
      <c r="DG219" s="60"/>
      <c r="DH219" s="60"/>
      <c r="DI219" s="60">
        <f>DG219*DH219</f>
        <v>0</v>
      </c>
      <c r="DJ219" s="60">
        <f>IF(CL219="С НДС",DI219*1.12,DI219)</f>
        <v>0</v>
      </c>
      <c r="DK219" s="60"/>
      <c r="DL219" s="60"/>
      <c r="DM219" s="60">
        <f>DK219*DL219</f>
        <v>0</v>
      </c>
      <c r="DN219" s="60">
        <f>IF(CP219="С НДС",DM219*1.12,DM219)</f>
        <v>0</v>
      </c>
      <c r="DO219" s="60"/>
      <c r="DP219" s="60"/>
      <c r="DQ219" s="60">
        <f>DO219*DP219</f>
        <v>0</v>
      </c>
      <c r="DR219" s="60">
        <f>IF(CT219="С НДС",DQ219*1.12,DQ219)</f>
        <v>0</v>
      </c>
      <c r="DS219" s="60"/>
      <c r="DT219" s="60"/>
      <c r="DU219" s="60">
        <f>DS219*DT219</f>
        <v>0</v>
      </c>
      <c r="DV219" s="60">
        <f>IF(CX219="С НДС",DU219*1.12,DU219)</f>
        <v>0</v>
      </c>
      <c r="DW219" s="60"/>
      <c r="DX219" s="60"/>
      <c r="DY219" s="60">
        <f>DW219*DX219</f>
        <v>0</v>
      </c>
      <c r="DZ219" s="60">
        <f>IF(DB219="С НДС",DY219*1.12,DY219)</f>
        <v>0</v>
      </c>
      <c r="EA219" s="60"/>
      <c r="EB219" s="60"/>
      <c r="EC219" s="60">
        <f>EA219*EB219</f>
        <v>0</v>
      </c>
      <c r="ED219" s="60">
        <f>IF(DF219="С НДС",EC219*1.12,EC219)</f>
        <v>0</v>
      </c>
      <c r="EE219" s="60"/>
      <c r="EF219" s="60"/>
      <c r="EG219" s="60"/>
      <c r="EH219" s="60"/>
      <c r="EI219" s="60"/>
      <c r="EJ219" s="60"/>
      <c r="EK219" s="60"/>
      <c r="EL219" s="60"/>
      <c r="EM219" s="75">
        <f>AA219+AE219+AI219+AM219+AQ219+AU219+AY219+BC219+BG219+BK219+BO219+BS219+BW219+CA219+CE219+CI219+CM219+CQ219+CU219+CY219+DC219+DG219+DK219+DO219+DS219+DW219+EA219</f>
        <v>2550000</v>
      </c>
      <c r="EN219" s="75">
        <v>0</v>
      </c>
      <c r="EO219" s="75">
        <f>IF(Z219="С НДС",EN219*1.12,EN219)</f>
        <v>0</v>
      </c>
      <c r="EP219" s="81" t="s">
        <v>1534</v>
      </c>
      <c r="EQ219" s="72" t="s">
        <v>2067</v>
      </c>
      <c r="ER219" s="81" t="s">
        <v>2068</v>
      </c>
      <c r="ES219" s="72"/>
      <c r="ET219" s="72"/>
      <c r="EU219" s="72"/>
      <c r="EV219" s="72"/>
      <c r="EW219" s="72"/>
      <c r="EX219" s="72"/>
      <c r="EY219" s="72"/>
      <c r="EZ219" s="72"/>
      <c r="FA219" s="72"/>
    </row>
    <row r="220" spans="1:157" ht="19.5" customHeight="1">
      <c r="A220" s="63"/>
      <c r="B220" s="72" t="s">
        <v>1776</v>
      </c>
      <c r="C220" s="72"/>
      <c r="D220" s="79" t="s">
        <v>2140</v>
      </c>
      <c r="E220" s="72" t="s">
        <v>1926</v>
      </c>
      <c r="F220" s="72" t="s">
        <v>1927</v>
      </c>
      <c r="G220" s="72" t="s">
        <v>1927</v>
      </c>
      <c r="H220" s="72" t="s">
        <v>857</v>
      </c>
      <c r="I220" s="72"/>
      <c r="J220" s="72"/>
      <c r="K220" s="72" t="s">
        <v>1660</v>
      </c>
      <c r="L220" s="72">
        <v>710000000</v>
      </c>
      <c r="M220" s="72" t="s">
        <v>1533</v>
      </c>
      <c r="N220" s="72" t="s">
        <v>2141</v>
      </c>
      <c r="O220" s="72" t="s">
        <v>359</v>
      </c>
      <c r="P220" s="72" t="s">
        <v>1717</v>
      </c>
      <c r="Q220" s="72" t="s">
        <v>2138</v>
      </c>
      <c r="R220" s="72"/>
      <c r="S220" s="72" t="s">
        <v>1929</v>
      </c>
      <c r="T220" s="72"/>
      <c r="U220" s="72"/>
      <c r="V220" s="72">
        <v>0</v>
      </c>
      <c r="W220" s="72">
        <v>0</v>
      </c>
      <c r="X220" s="72">
        <v>100</v>
      </c>
      <c r="Y220" s="72" t="s">
        <v>1930</v>
      </c>
      <c r="Z220" s="72" t="s">
        <v>888</v>
      </c>
      <c r="AA220" s="80">
        <v>150000</v>
      </c>
      <c r="AB220" s="70">
        <v>2495</v>
      </c>
      <c r="AC220" s="70">
        <f>AA220*AB220</f>
        <v>374250000</v>
      </c>
      <c r="AD220" s="71">
        <f>AC220*1.12</f>
        <v>419160000.00000006</v>
      </c>
      <c r="AE220" s="80">
        <v>600000</v>
      </c>
      <c r="AF220" s="70">
        <v>2495</v>
      </c>
      <c r="AG220" s="70">
        <f>AE220*AF220</f>
        <v>1497000000</v>
      </c>
      <c r="AH220" s="71">
        <f>AG220*1.12</f>
        <v>1676640000.0000002</v>
      </c>
      <c r="AI220" s="80">
        <v>600000</v>
      </c>
      <c r="AJ220" s="70">
        <v>2495</v>
      </c>
      <c r="AK220" s="70">
        <f>AI220*AJ220</f>
        <v>1497000000</v>
      </c>
      <c r="AL220" s="71">
        <f>AK220*1.12</f>
        <v>1676640000.0000002</v>
      </c>
      <c r="AM220" s="80">
        <v>600000</v>
      </c>
      <c r="AN220" s="70">
        <v>2495</v>
      </c>
      <c r="AO220" s="70">
        <f>AM220*AN220</f>
        <v>1497000000</v>
      </c>
      <c r="AP220" s="71">
        <f>AO220*1.12</f>
        <v>1676640000.0000002</v>
      </c>
      <c r="AQ220" s="80">
        <v>600000</v>
      </c>
      <c r="AR220" s="70">
        <v>2495</v>
      </c>
      <c r="AS220" s="70">
        <f>AQ220*AR220</f>
        <v>1497000000</v>
      </c>
      <c r="AT220" s="71">
        <f>AS220*1.12</f>
        <v>1676640000.0000002</v>
      </c>
      <c r="AU220" s="80">
        <v>600000</v>
      </c>
      <c r="AV220" s="70">
        <v>2495</v>
      </c>
      <c r="AW220" s="70">
        <f>AU220*AV220</f>
        <v>1497000000</v>
      </c>
      <c r="AX220" s="71">
        <f>AW220*1.12</f>
        <v>1676640000.0000002</v>
      </c>
      <c r="AY220" s="80">
        <v>600000</v>
      </c>
      <c r="AZ220" s="70">
        <v>2495</v>
      </c>
      <c r="BA220" s="70">
        <f>AY220*AZ220</f>
        <v>1497000000</v>
      </c>
      <c r="BB220" s="71">
        <f>BA220*1.12</f>
        <v>1676640000.0000002</v>
      </c>
      <c r="BC220" s="80">
        <v>600000</v>
      </c>
      <c r="BD220" s="70">
        <v>2495</v>
      </c>
      <c r="BE220" s="70">
        <f>BC220*BD220</f>
        <v>1497000000</v>
      </c>
      <c r="BF220" s="71">
        <f>BE220*1.12</f>
        <v>1676640000.0000002</v>
      </c>
      <c r="BG220" s="80">
        <v>600000</v>
      </c>
      <c r="BH220" s="70">
        <v>2495</v>
      </c>
      <c r="BI220" s="70">
        <f>BG220*BH220</f>
        <v>1497000000</v>
      </c>
      <c r="BJ220" s="71">
        <f>BI220*1.12</f>
        <v>1676640000.0000002</v>
      </c>
      <c r="BK220" s="70">
        <v>600000</v>
      </c>
      <c r="BL220" s="70">
        <v>2495</v>
      </c>
      <c r="BM220" s="70">
        <f>BK220*BL220</f>
        <v>1497000000</v>
      </c>
      <c r="BN220" s="71">
        <f>BM220*1.12</f>
        <v>1676640000.0000002</v>
      </c>
      <c r="BO220" s="60"/>
      <c r="BP220" s="60"/>
      <c r="BQ220" s="60">
        <f>BO220*BP220</f>
        <v>0</v>
      </c>
      <c r="BR220" s="60">
        <f>IF(AT220="С НДС",BQ220*1.12,BQ220)</f>
        <v>0</v>
      </c>
      <c r="BS220" s="60"/>
      <c r="BT220" s="60"/>
      <c r="BU220" s="60">
        <f>BS220*BT220</f>
        <v>0</v>
      </c>
      <c r="BV220" s="60">
        <f>IF(AX220="С НДС",BU220*1.12,BU220)</f>
        <v>0</v>
      </c>
      <c r="BW220" s="60"/>
      <c r="BX220" s="60"/>
      <c r="BY220" s="60">
        <f>BW220*BX220</f>
        <v>0</v>
      </c>
      <c r="BZ220" s="60">
        <f>IF(BB220="С НДС",BY220*1.12,BY220)</f>
        <v>0</v>
      </c>
      <c r="CA220" s="60"/>
      <c r="CB220" s="60"/>
      <c r="CC220" s="60">
        <f>CA220*CB220</f>
        <v>0</v>
      </c>
      <c r="CD220" s="60">
        <f>IF(BF220="С НДС",CC220*1.12,CC220)</f>
        <v>0</v>
      </c>
      <c r="CE220" s="60"/>
      <c r="CF220" s="60"/>
      <c r="CG220" s="60">
        <f>CE220*CF220</f>
        <v>0</v>
      </c>
      <c r="CH220" s="60">
        <f>IF(BJ220="С НДС",CG220*1.12,CG220)</f>
        <v>0</v>
      </c>
      <c r="CI220" s="60"/>
      <c r="CJ220" s="60"/>
      <c r="CK220" s="60">
        <f>CI220*CJ220</f>
        <v>0</v>
      </c>
      <c r="CL220" s="60">
        <f>IF(BN220="С НДС",CK220*1.12,CK220)</f>
        <v>0</v>
      </c>
      <c r="CM220" s="60"/>
      <c r="CN220" s="60"/>
      <c r="CO220" s="60">
        <f>CM220*CN220</f>
        <v>0</v>
      </c>
      <c r="CP220" s="60">
        <f>IF(BR220="С НДС",CO220*1.12,CO220)</f>
        <v>0</v>
      </c>
      <c r="CQ220" s="60"/>
      <c r="CR220" s="60"/>
      <c r="CS220" s="60">
        <f>CQ220*CR220</f>
        <v>0</v>
      </c>
      <c r="CT220" s="60">
        <f>IF(BV220="С НДС",CS220*1.12,CS220)</f>
        <v>0</v>
      </c>
      <c r="CU220" s="60"/>
      <c r="CV220" s="60"/>
      <c r="CW220" s="60">
        <f>CU220*CV220</f>
        <v>0</v>
      </c>
      <c r="CX220" s="60">
        <f>IF(BZ220="С НДС",CW220*1.12,CW220)</f>
        <v>0</v>
      </c>
      <c r="CY220" s="60"/>
      <c r="CZ220" s="60"/>
      <c r="DA220" s="60">
        <f>CY220*CZ220</f>
        <v>0</v>
      </c>
      <c r="DB220" s="60">
        <f>IF(CD220="С НДС",DA220*1.12,DA220)</f>
        <v>0</v>
      </c>
      <c r="DC220" s="60"/>
      <c r="DD220" s="60"/>
      <c r="DE220" s="60">
        <f>DC220*DD220</f>
        <v>0</v>
      </c>
      <c r="DF220" s="60">
        <f>IF(CH220="С НДС",DE220*1.12,DE220)</f>
        <v>0</v>
      </c>
      <c r="DG220" s="60"/>
      <c r="DH220" s="60"/>
      <c r="DI220" s="60">
        <f>DG220*DH220</f>
        <v>0</v>
      </c>
      <c r="DJ220" s="60">
        <f>IF(CL220="С НДС",DI220*1.12,DI220)</f>
        <v>0</v>
      </c>
      <c r="DK220" s="60"/>
      <c r="DL220" s="60"/>
      <c r="DM220" s="60">
        <f>DK220*DL220</f>
        <v>0</v>
      </c>
      <c r="DN220" s="60">
        <f>IF(CP220="С НДС",DM220*1.12,DM220)</f>
        <v>0</v>
      </c>
      <c r="DO220" s="60"/>
      <c r="DP220" s="60"/>
      <c r="DQ220" s="60">
        <f>DO220*DP220</f>
        <v>0</v>
      </c>
      <c r="DR220" s="60">
        <f>IF(CT220="С НДС",DQ220*1.12,DQ220)</f>
        <v>0</v>
      </c>
      <c r="DS220" s="60"/>
      <c r="DT220" s="60"/>
      <c r="DU220" s="60">
        <f>DS220*DT220</f>
        <v>0</v>
      </c>
      <c r="DV220" s="60">
        <f>IF(CX220="С НДС",DU220*1.12,DU220)</f>
        <v>0</v>
      </c>
      <c r="DW220" s="60"/>
      <c r="DX220" s="60"/>
      <c r="DY220" s="60">
        <f>DW220*DX220</f>
        <v>0</v>
      </c>
      <c r="DZ220" s="60">
        <f>IF(DB220="С НДС",DY220*1.12,DY220)</f>
        <v>0</v>
      </c>
      <c r="EA220" s="60"/>
      <c r="EB220" s="60"/>
      <c r="EC220" s="60">
        <f>EA220*EB220</f>
        <v>0</v>
      </c>
      <c r="ED220" s="60">
        <f>IF(DF220="С НДС",EC220*1.12,EC220)</f>
        <v>0</v>
      </c>
      <c r="EE220" s="60"/>
      <c r="EF220" s="60"/>
      <c r="EG220" s="60"/>
      <c r="EH220" s="60"/>
      <c r="EI220" s="60"/>
      <c r="EJ220" s="60"/>
      <c r="EK220" s="60"/>
      <c r="EL220" s="60"/>
      <c r="EM220" s="75">
        <f>AA220+AE220+AI220+AM220+AQ220+AU220+AY220+BC220+BG220+BK220+BO220+BS220+BW220+CA220+CE220+CI220+CM220+CQ220+CU220+CY220+DC220+DG220+DK220+DO220+DS220+DW220+EA220</f>
        <v>5550000</v>
      </c>
      <c r="EN220" s="75">
        <f>AC220+AG220+AK220+AO220+AS220+AW220+BA220+BE220+BI220+BM220</f>
        <v>13847250000</v>
      </c>
      <c r="EO220" s="75">
        <f>IF(Z220="С НДС",EN220*1.12,EN220)</f>
        <v>15508920000.000002</v>
      </c>
      <c r="EP220" s="81" t="s">
        <v>1534</v>
      </c>
      <c r="EQ220" s="72" t="s">
        <v>2067</v>
      </c>
      <c r="ER220" s="81" t="s">
        <v>2068</v>
      </c>
      <c r="ES220" s="72"/>
      <c r="ET220" s="72"/>
      <c r="EU220" s="72"/>
      <c r="EV220" s="72"/>
      <c r="EW220" s="72"/>
      <c r="EX220" s="72"/>
      <c r="EY220" s="72"/>
      <c r="EZ220" s="72"/>
      <c r="FA220" s="72"/>
    </row>
    <row r="221" spans="1:157" ht="19.5" customHeight="1">
      <c r="A221" s="63"/>
      <c r="B221" s="58" t="s">
        <v>1593</v>
      </c>
      <c r="C221" s="58"/>
      <c r="D221" s="77" t="s">
        <v>1931</v>
      </c>
      <c r="E221" s="58" t="s">
        <v>1926</v>
      </c>
      <c r="F221" s="58" t="s">
        <v>1927</v>
      </c>
      <c r="G221" s="58" t="s">
        <v>1927</v>
      </c>
      <c r="H221" s="58" t="s">
        <v>857</v>
      </c>
      <c r="I221" s="58"/>
      <c r="J221" s="58"/>
      <c r="K221" s="58">
        <v>100</v>
      </c>
      <c r="L221" s="58">
        <v>710000000</v>
      </c>
      <c r="M221" s="58" t="s">
        <v>1750</v>
      </c>
      <c r="N221" s="58" t="s">
        <v>1918</v>
      </c>
      <c r="O221" s="58" t="s">
        <v>359</v>
      </c>
      <c r="P221" s="58">
        <v>470000000</v>
      </c>
      <c r="Q221" s="58" t="s">
        <v>1932</v>
      </c>
      <c r="R221" s="58"/>
      <c r="S221" s="58" t="s">
        <v>1929</v>
      </c>
      <c r="T221" s="58"/>
      <c r="U221" s="58"/>
      <c r="V221" s="58">
        <v>0</v>
      </c>
      <c r="W221" s="58">
        <v>0</v>
      </c>
      <c r="X221" s="58">
        <v>100</v>
      </c>
      <c r="Y221" s="58" t="s">
        <v>1930</v>
      </c>
      <c r="Z221" s="58" t="s">
        <v>888</v>
      </c>
      <c r="AA221" s="65">
        <v>477</v>
      </c>
      <c r="AB221" s="60">
        <v>1656</v>
      </c>
      <c r="AC221" s="60">
        <f t="shared" si="68"/>
        <v>789912</v>
      </c>
      <c r="AD221" s="75">
        <f t="shared" si="69"/>
        <v>884701.4400000001</v>
      </c>
      <c r="AE221" s="65">
        <v>955</v>
      </c>
      <c r="AF221" s="60">
        <v>1656</v>
      </c>
      <c r="AG221" s="60">
        <f t="shared" si="70"/>
        <v>1581480</v>
      </c>
      <c r="AH221" s="75">
        <f t="shared" si="74"/>
        <v>1771257.6</v>
      </c>
      <c r="AI221" s="65">
        <v>955</v>
      </c>
      <c r="AJ221" s="60">
        <v>1656</v>
      </c>
      <c r="AK221" s="60">
        <f t="shared" si="71"/>
        <v>1581480</v>
      </c>
      <c r="AL221" s="75">
        <f t="shared" si="75"/>
        <v>1771257.6</v>
      </c>
      <c r="AM221" s="65">
        <v>955</v>
      </c>
      <c r="AN221" s="60">
        <v>1656</v>
      </c>
      <c r="AO221" s="60">
        <f t="shared" si="72"/>
        <v>1581480</v>
      </c>
      <c r="AP221" s="75">
        <f t="shared" si="76"/>
        <v>1771257.6</v>
      </c>
      <c r="AQ221" s="65">
        <v>955</v>
      </c>
      <c r="AR221" s="60">
        <v>1656</v>
      </c>
      <c r="AS221" s="60">
        <f t="shared" si="73"/>
        <v>1581480</v>
      </c>
      <c r="AT221" s="75">
        <f t="shared" si="77"/>
        <v>1771257.6</v>
      </c>
      <c r="AU221" s="65">
        <v>955</v>
      </c>
      <c r="AV221" s="60">
        <v>1656</v>
      </c>
      <c r="AW221" s="60">
        <f t="shared" si="78"/>
        <v>1581480</v>
      </c>
      <c r="AX221" s="75">
        <f t="shared" si="83"/>
        <v>1771257.6</v>
      </c>
      <c r="AY221" s="65">
        <v>955</v>
      </c>
      <c r="AZ221" s="60">
        <v>1656</v>
      </c>
      <c r="BA221" s="60">
        <f t="shared" si="79"/>
        <v>1581480</v>
      </c>
      <c r="BB221" s="75">
        <f t="shared" si="84"/>
        <v>1771257.6</v>
      </c>
      <c r="BC221" s="65">
        <v>955</v>
      </c>
      <c r="BD221" s="60">
        <v>1656</v>
      </c>
      <c r="BE221" s="60">
        <f t="shared" si="80"/>
        <v>1581480</v>
      </c>
      <c r="BF221" s="75">
        <f t="shared" si="85"/>
        <v>1771257.6</v>
      </c>
      <c r="BG221" s="65">
        <v>955</v>
      </c>
      <c r="BH221" s="60">
        <v>1656</v>
      </c>
      <c r="BI221" s="60">
        <f t="shared" si="81"/>
        <v>1581480</v>
      </c>
      <c r="BJ221" s="75">
        <f t="shared" si="86"/>
        <v>1771257.6</v>
      </c>
      <c r="BK221" s="65">
        <v>955</v>
      </c>
      <c r="BL221" s="60">
        <v>1656</v>
      </c>
      <c r="BM221" s="60">
        <f t="shared" si="82"/>
        <v>1581480</v>
      </c>
      <c r="BN221" s="75">
        <f t="shared" si="87"/>
        <v>1771257.6</v>
      </c>
      <c r="BO221" s="60"/>
      <c r="BP221" s="60"/>
      <c r="BQ221" s="60">
        <f t="shared" si="88"/>
        <v>0</v>
      </c>
      <c r="BR221" s="60">
        <f t="shared" si="89"/>
        <v>0</v>
      </c>
      <c r="BS221" s="60"/>
      <c r="BT221" s="60"/>
      <c r="BU221" s="60">
        <f t="shared" si="90"/>
        <v>0</v>
      </c>
      <c r="BV221" s="60">
        <f t="shared" si="91"/>
        <v>0</v>
      </c>
      <c r="BW221" s="60"/>
      <c r="BX221" s="60"/>
      <c r="BY221" s="60">
        <f t="shared" si="92"/>
        <v>0</v>
      </c>
      <c r="BZ221" s="60">
        <f t="shared" si="93"/>
        <v>0</v>
      </c>
      <c r="CA221" s="60"/>
      <c r="CB221" s="60"/>
      <c r="CC221" s="60">
        <f t="shared" si="94"/>
        <v>0</v>
      </c>
      <c r="CD221" s="60">
        <f t="shared" si="95"/>
        <v>0</v>
      </c>
      <c r="CE221" s="60"/>
      <c r="CF221" s="60"/>
      <c r="CG221" s="60">
        <f t="shared" si="96"/>
        <v>0</v>
      </c>
      <c r="CH221" s="60">
        <f t="shared" si="97"/>
        <v>0</v>
      </c>
      <c r="CI221" s="60"/>
      <c r="CJ221" s="60"/>
      <c r="CK221" s="60">
        <f t="shared" si="98"/>
        <v>0</v>
      </c>
      <c r="CL221" s="60">
        <f t="shared" si="99"/>
        <v>0</v>
      </c>
      <c r="CM221" s="60"/>
      <c r="CN221" s="60"/>
      <c r="CO221" s="60">
        <f t="shared" si="100"/>
        <v>0</v>
      </c>
      <c r="CP221" s="60">
        <f t="shared" si="101"/>
        <v>0</v>
      </c>
      <c r="CQ221" s="60"/>
      <c r="CR221" s="60"/>
      <c r="CS221" s="60">
        <f t="shared" si="102"/>
        <v>0</v>
      </c>
      <c r="CT221" s="60">
        <f t="shared" si="103"/>
        <v>0</v>
      </c>
      <c r="CU221" s="60"/>
      <c r="CV221" s="60"/>
      <c r="CW221" s="60">
        <f t="shared" si="104"/>
        <v>0</v>
      </c>
      <c r="CX221" s="60">
        <f t="shared" si="105"/>
        <v>0</v>
      </c>
      <c r="CY221" s="60"/>
      <c r="CZ221" s="60"/>
      <c r="DA221" s="60">
        <f t="shared" si="106"/>
        <v>0</v>
      </c>
      <c r="DB221" s="60">
        <f t="shared" si="107"/>
        <v>0</v>
      </c>
      <c r="DC221" s="60"/>
      <c r="DD221" s="60"/>
      <c r="DE221" s="60">
        <f t="shared" si="108"/>
        <v>0</v>
      </c>
      <c r="DF221" s="60">
        <f t="shared" si="109"/>
        <v>0</v>
      </c>
      <c r="DG221" s="60"/>
      <c r="DH221" s="60"/>
      <c r="DI221" s="60">
        <f t="shared" si="110"/>
        <v>0</v>
      </c>
      <c r="DJ221" s="60">
        <f t="shared" si="111"/>
        <v>0</v>
      </c>
      <c r="DK221" s="60"/>
      <c r="DL221" s="60"/>
      <c r="DM221" s="60">
        <f t="shared" si="112"/>
        <v>0</v>
      </c>
      <c r="DN221" s="60">
        <f t="shared" si="113"/>
        <v>0</v>
      </c>
      <c r="DO221" s="60"/>
      <c r="DP221" s="60"/>
      <c r="DQ221" s="60">
        <f t="shared" si="114"/>
        <v>0</v>
      </c>
      <c r="DR221" s="60">
        <f t="shared" si="115"/>
        <v>0</v>
      </c>
      <c r="DS221" s="60"/>
      <c r="DT221" s="60"/>
      <c r="DU221" s="60">
        <f t="shared" si="116"/>
        <v>0</v>
      </c>
      <c r="DV221" s="60">
        <f t="shared" si="117"/>
        <v>0</v>
      </c>
      <c r="DW221" s="60"/>
      <c r="DX221" s="60"/>
      <c r="DY221" s="60">
        <f t="shared" si="118"/>
        <v>0</v>
      </c>
      <c r="DZ221" s="60">
        <f t="shared" si="119"/>
        <v>0</v>
      </c>
      <c r="EA221" s="60"/>
      <c r="EB221" s="60"/>
      <c r="EC221" s="60">
        <f t="shared" si="120"/>
        <v>0</v>
      </c>
      <c r="ED221" s="60">
        <f t="shared" si="121"/>
        <v>0</v>
      </c>
      <c r="EE221" s="60"/>
      <c r="EF221" s="60"/>
      <c r="EG221" s="60"/>
      <c r="EH221" s="60"/>
      <c r="EI221" s="60"/>
      <c r="EJ221" s="60"/>
      <c r="EK221" s="60"/>
      <c r="EL221" s="60"/>
      <c r="EM221" s="75">
        <f t="shared" si="122"/>
        <v>9072</v>
      </c>
      <c r="EN221" s="75">
        <v>0</v>
      </c>
      <c r="EO221" s="75">
        <v>0</v>
      </c>
      <c r="EP221" s="61" t="s">
        <v>1534</v>
      </c>
      <c r="EQ221" s="58" t="s">
        <v>2067</v>
      </c>
      <c r="ER221" s="61" t="s">
        <v>2068</v>
      </c>
      <c r="ES221" s="58"/>
      <c r="ET221" s="58"/>
      <c r="EU221" s="58"/>
      <c r="EV221" s="58"/>
      <c r="EW221" s="58"/>
      <c r="EX221" s="58"/>
      <c r="EY221" s="58"/>
      <c r="EZ221" s="58"/>
      <c r="FA221" s="58"/>
    </row>
    <row r="222" spans="1:157" ht="19.5" customHeight="1">
      <c r="A222" s="63"/>
      <c r="B222" s="72" t="s">
        <v>1776</v>
      </c>
      <c r="C222" s="72"/>
      <c r="D222" s="79" t="s">
        <v>2075</v>
      </c>
      <c r="E222" s="72" t="s">
        <v>1926</v>
      </c>
      <c r="F222" s="72" t="s">
        <v>1927</v>
      </c>
      <c r="G222" s="72" t="s">
        <v>1927</v>
      </c>
      <c r="H222" s="72" t="s">
        <v>857</v>
      </c>
      <c r="I222" s="72"/>
      <c r="J222" s="72"/>
      <c r="K222" s="72" t="s">
        <v>1660</v>
      </c>
      <c r="L222" s="72">
        <v>710000000</v>
      </c>
      <c r="M222" s="72" t="s">
        <v>1533</v>
      </c>
      <c r="N222" s="72" t="s">
        <v>1918</v>
      </c>
      <c r="O222" s="72" t="s">
        <v>359</v>
      </c>
      <c r="P222" s="72">
        <v>390000000</v>
      </c>
      <c r="Q222" s="72" t="s">
        <v>2076</v>
      </c>
      <c r="R222" s="72"/>
      <c r="S222" s="72" t="s">
        <v>1929</v>
      </c>
      <c r="T222" s="72"/>
      <c r="U222" s="72"/>
      <c r="V222" s="72">
        <v>0</v>
      </c>
      <c r="W222" s="72">
        <v>0</v>
      </c>
      <c r="X222" s="72">
        <v>100</v>
      </c>
      <c r="Y222" s="72" t="s">
        <v>1930</v>
      </c>
      <c r="Z222" s="72" t="s">
        <v>888</v>
      </c>
      <c r="AA222" s="80">
        <v>21599</v>
      </c>
      <c r="AB222" s="70">
        <v>2495</v>
      </c>
      <c r="AC222" s="70">
        <f t="shared" si="68"/>
        <v>53889505</v>
      </c>
      <c r="AD222" s="71">
        <f>AC222*1.12</f>
        <v>60356245.60000001</v>
      </c>
      <c r="AE222" s="80">
        <v>43198</v>
      </c>
      <c r="AF222" s="70">
        <v>2495</v>
      </c>
      <c r="AG222" s="70">
        <f t="shared" si="70"/>
        <v>107779010</v>
      </c>
      <c r="AH222" s="71">
        <f t="shared" si="74"/>
        <v>120712491.20000002</v>
      </c>
      <c r="AI222" s="80">
        <v>43198</v>
      </c>
      <c r="AJ222" s="70">
        <v>2495</v>
      </c>
      <c r="AK222" s="70">
        <f t="shared" si="71"/>
        <v>107779010</v>
      </c>
      <c r="AL222" s="71">
        <f t="shared" si="75"/>
        <v>120712491.20000002</v>
      </c>
      <c r="AM222" s="80">
        <v>43198</v>
      </c>
      <c r="AN222" s="70">
        <v>2495</v>
      </c>
      <c r="AO222" s="70">
        <f t="shared" si="72"/>
        <v>107779010</v>
      </c>
      <c r="AP222" s="71">
        <f t="shared" si="76"/>
        <v>120712491.20000002</v>
      </c>
      <c r="AQ222" s="80">
        <v>43198</v>
      </c>
      <c r="AR222" s="70">
        <v>2495</v>
      </c>
      <c r="AS222" s="70">
        <f t="shared" si="73"/>
        <v>107779010</v>
      </c>
      <c r="AT222" s="71">
        <f t="shared" si="77"/>
        <v>120712491.20000002</v>
      </c>
      <c r="AU222" s="80">
        <v>43198</v>
      </c>
      <c r="AV222" s="70">
        <v>2495</v>
      </c>
      <c r="AW222" s="70">
        <f t="shared" si="78"/>
        <v>107779010</v>
      </c>
      <c r="AX222" s="71">
        <f t="shared" si="83"/>
        <v>120712491.20000002</v>
      </c>
      <c r="AY222" s="80">
        <v>43198</v>
      </c>
      <c r="AZ222" s="70">
        <v>2495</v>
      </c>
      <c r="BA222" s="70">
        <f t="shared" si="79"/>
        <v>107779010</v>
      </c>
      <c r="BB222" s="71">
        <f t="shared" si="84"/>
        <v>120712491.20000002</v>
      </c>
      <c r="BC222" s="80">
        <v>43198</v>
      </c>
      <c r="BD222" s="70">
        <v>2495</v>
      </c>
      <c r="BE222" s="70">
        <f t="shared" si="80"/>
        <v>107779010</v>
      </c>
      <c r="BF222" s="71">
        <f t="shared" si="85"/>
        <v>120712491.20000002</v>
      </c>
      <c r="BG222" s="80">
        <v>43198</v>
      </c>
      <c r="BH222" s="70">
        <v>2495</v>
      </c>
      <c r="BI222" s="70">
        <f t="shared" si="81"/>
        <v>107779010</v>
      </c>
      <c r="BJ222" s="71">
        <f t="shared" si="86"/>
        <v>120712491.20000002</v>
      </c>
      <c r="BK222" s="80">
        <v>43198</v>
      </c>
      <c r="BL222" s="70">
        <v>2495</v>
      </c>
      <c r="BM222" s="70">
        <f t="shared" si="82"/>
        <v>107779010</v>
      </c>
      <c r="BN222" s="71">
        <f t="shared" si="87"/>
        <v>120712491.20000002</v>
      </c>
      <c r="BO222" s="60"/>
      <c r="BP222" s="60"/>
      <c r="BQ222" s="60">
        <f t="shared" si="88"/>
        <v>0</v>
      </c>
      <c r="BR222" s="60">
        <f t="shared" si="89"/>
        <v>0</v>
      </c>
      <c r="BS222" s="60"/>
      <c r="BT222" s="60"/>
      <c r="BU222" s="60">
        <f t="shared" si="90"/>
        <v>0</v>
      </c>
      <c r="BV222" s="60">
        <f t="shared" si="91"/>
        <v>0</v>
      </c>
      <c r="BW222" s="60"/>
      <c r="BX222" s="60"/>
      <c r="BY222" s="60">
        <f t="shared" si="92"/>
        <v>0</v>
      </c>
      <c r="BZ222" s="60">
        <f t="shared" si="93"/>
        <v>0</v>
      </c>
      <c r="CA222" s="60"/>
      <c r="CB222" s="60"/>
      <c r="CC222" s="60">
        <f t="shared" si="94"/>
        <v>0</v>
      </c>
      <c r="CD222" s="60">
        <f t="shared" si="95"/>
        <v>0</v>
      </c>
      <c r="CE222" s="60"/>
      <c r="CF222" s="60"/>
      <c r="CG222" s="60">
        <f t="shared" si="96"/>
        <v>0</v>
      </c>
      <c r="CH222" s="60">
        <f t="shared" si="97"/>
        <v>0</v>
      </c>
      <c r="CI222" s="60"/>
      <c r="CJ222" s="60"/>
      <c r="CK222" s="60">
        <f t="shared" si="98"/>
        <v>0</v>
      </c>
      <c r="CL222" s="60">
        <f t="shared" si="99"/>
        <v>0</v>
      </c>
      <c r="CM222" s="60"/>
      <c r="CN222" s="60"/>
      <c r="CO222" s="60">
        <f t="shared" si="100"/>
        <v>0</v>
      </c>
      <c r="CP222" s="60">
        <f t="shared" si="101"/>
        <v>0</v>
      </c>
      <c r="CQ222" s="60"/>
      <c r="CR222" s="60"/>
      <c r="CS222" s="60">
        <f t="shared" si="102"/>
        <v>0</v>
      </c>
      <c r="CT222" s="60">
        <f t="shared" si="103"/>
        <v>0</v>
      </c>
      <c r="CU222" s="60"/>
      <c r="CV222" s="60"/>
      <c r="CW222" s="60">
        <f t="shared" si="104"/>
        <v>0</v>
      </c>
      <c r="CX222" s="60">
        <f t="shared" si="105"/>
        <v>0</v>
      </c>
      <c r="CY222" s="60"/>
      <c r="CZ222" s="60"/>
      <c r="DA222" s="60">
        <f t="shared" si="106"/>
        <v>0</v>
      </c>
      <c r="DB222" s="60">
        <f t="shared" si="107"/>
        <v>0</v>
      </c>
      <c r="DC222" s="60"/>
      <c r="DD222" s="60"/>
      <c r="DE222" s="60">
        <f t="shared" si="108"/>
        <v>0</v>
      </c>
      <c r="DF222" s="60">
        <f t="shared" si="109"/>
        <v>0</v>
      </c>
      <c r="DG222" s="60"/>
      <c r="DH222" s="60"/>
      <c r="DI222" s="60">
        <f t="shared" si="110"/>
        <v>0</v>
      </c>
      <c r="DJ222" s="60">
        <f t="shared" si="111"/>
        <v>0</v>
      </c>
      <c r="DK222" s="60"/>
      <c r="DL222" s="60"/>
      <c r="DM222" s="60">
        <f t="shared" si="112"/>
        <v>0</v>
      </c>
      <c r="DN222" s="60">
        <f t="shared" si="113"/>
        <v>0</v>
      </c>
      <c r="DO222" s="60"/>
      <c r="DP222" s="60"/>
      <c r="DQ222" s="60">
        <f t="shared" si="114"/>
        <v>0</v>
      </c>
      <c r="DR222" s="60">
        <f t="shared" si="115"/>
        <v>0</v>
      </c>
      <c r="DS222" s="60"/>
      <c r="DT222" s="60"/>
      <c r="DU222" s="60">
        <f t="shared" si="116"/>
        <v>0</v>
      </c>
      <c r="DV222" s="60">
        <f t="shared" si="117"/>
        <v>0</v>
      </c>
      <c r="DW222" s="60"/>
      <c r="DX222" s="60"/>
      <c r="DY222" s="60">
        <f t="shared" si="118"/>
        <v>0</v>
      </c>
      <c r="DZ222" s="60">
        <f t="shared" si="119"/>
        <v>0</v>
      </c>
      <c r="EA222" s="60"/>
      <c r="EB222" s="60"/>
      <c r="EC222" s="60">
        <f t="shared" si="120"/>
        <v>0</v>
      </c>
      <c r="ED222" s="60">
        <f t="shared" si="121"/>
        <v>0</v>
      </c>
      <c r="EE222" s="60"/>
      <c r="EF222" s="60"/>
      <c r="EG222" s="60"/>
      <c r="EH222" s="60"/>
      <c r="EI222" s="60"/>
      <c r="EJ222" s="60"/>
      <c r="EK222" s="60"/>
      <c r="EL222" s="60"/>
      <c r="EM222" s="75">
        <f>AA222+AE222+AI222+AM222+AQ222+AU222+AY222+BC222+BG222+BK222+BO222+BS222+BW222+CA222+CE222+CI222+CM222+CQ222+CU222+CY222+DC222+DG222+DK222+DO222+DS222+DW222+EA222</f>
        <v>410381</v>
      </c>
      <c r="EN222" s="75">
        <v>0</v>
      </c>
      <c r="EO222" s="75">
        <v>0</v>
      </c>
      <c r="EP222" s="81" t="s">
        <v>1534</v>
      </c>
      <c r="EQ222" s="72" t="s">
        <v>2067</v>
      </c>
      <c r="ER222" s="81" t="s">
        <v>2068</v>
      </c>
      <c r="ES222" s="72"/>
      <c r="ET222" s="72"/>
      <c r="EU222" s="72"/>
      <c r="EV222" s="72"/>
      <c r="EW222" s="72"/>
      <c r="EX222" s="72"/>
      <c r="EY222" s="72"/>
      <c r="EZ222" s="72"/>
      <c r="FA222" s="72"/>
    </row>
    <row r="223" spans="1:157" ht="19.5" customHeight="1">
      <c r="A223" s="63"/>
      <c r="B223" s="82" t="s">
        <v>2100</v>
      </c>
      <c r="C223" s="72" t="s">
        <v>2224</v>
      </c>
      <c r="D223" s="79" t="s">
        <v>2115</v>
      </c>
      <c r="E223" s="72" t="s">
        <v>1926</v>
      </c>
      <c r="F223" s="72" t="s">
        <v>1927</v>
      </c>
      <c r="G223" s="72" t="s">
        <v>1927</v>
      </c>
      <c r="H223" s="72" t="s">
        <v>857</v>
      </c>
      <c r="I223" s="72"/>
      <c r="J223" s="72"/>
      <c r="K223" s="72" t="s">
        <v>1660</v>
      </c>
      <c r="L223" s="72">
        <v>710000000</v>
      </c>
      <c r="M223" s="72" t="s">
        <v>1533</v>
      </c>
      <c r="N223" s="72" t="s">
        <v>2108</v>
      </c>
      <c r="O223" s="72" t="s">
        <v>359</v>
      </c>
      <c r="P223" s="72">
        <v>390000000</v>
      </c>
      <c r="Q223" s="72" t="s">
        <v>2076</v>
      </c>
      <c r="R223" s="72"/>
      <c r="S223" s="72" t="s">
        <v>1929</v>
      </c>
      <c r="T223" s="72"/>
      <c r="U223" s="72"/>
      <c r="V223" s="72">
        <v>0</v>
      </c>
      <c r="W223" s="72">
        <v>0</v>
      </c>
      <c r="X223" s="72">
        <v>100</v>
      </c>
      <c r="Y223" s="72" t="s">
        <v>1930</v>
      </c>
      <c r="Z223" s="72" t="s">
        <v>888</v>
      </c>
      <c r="AA223" s="80">
        <v>14399</v>
      </c>
      <c r="AB223" s="70">
        <v>2495</v>
      </c>
      <c r="AC223" s="70">
        <f>AA223*AB223</f>
        <v>35925505</v>
      </c>
      <c r="AD223" s="71">
        <f>AC223*1.12</f>
        <v>40236565.6</v>
      </c>
      <c r="AE223" s="80">
        <v>43198</v>
      </c>
      <c r="AF223" s="70">
        <v>2495</v>
      </c>
      <c r="AG223" s="70">
        <f>AE223*AF223</f>
        <v>107779010</v>
      </c>
      <c r="AH223" s="71">
        <f>AG223*1.12</f>
        <v>120712491.20000002</v>
      </c>
      <c r="AI223" s="80">
        <v>43198</v>
      </c>
      <c r="AJ223" s="70">
        <v>2495</v>
      </c>
      <c r="AK223" s="70">
        <f>AI223*AJ223</f>
        <v>107779010</v>
      </c>
      <c r="AL223" s="71">
        <f>AK223*1.12</f>
        <v>120712491.20000002</v>
      </c>
      <c r="AM223" s="80">
        <v>43198</v>
      </c>
      <c r="AN223" s="70">
        <v>2495</v>
      </c>
      <c r="AO223" s="70">
        <f>AM223*AN223</f>
        <v>107779010</v>
      </c>
      <c r="AP223" s="71">
        <f>AO223*1.12</f>
        <v>120712491.20000002</v>
      </c>
      <c r="AQ223" s="80">
        <v>43198</v>
      </c>
      <c r="AR223" s="70">
        <v>2495</v>
      </c>
      <c r="AS223" s="70">
        <f>AQ223*AR223</f>
        <v>107779010</v>
      </c>
      <c r="AT223" s="71">
        <f>AS223*1.12</f>
        <v>120712491.20000002</v>
      </c>
      <c r="AU223" s="80">
        <v>43198</v>
      </c>
      <c r="AV223" s="70">
        <v>2495</v>
      </c>
      <c r="AW223" s="70">
        <f>AU223*AV223</f>
        <v>107779010</v>
      </c>
      <c r="AX223" s="71">
        <f>AW223*1.12</f>
        <v>120712491.20000002</v>
      </c>
      <c r="AY223" s="80">
        <v>43198</v>
      </c>
      <c r="AZ223" s="70">
        <v>2495</v>
      </c>
      <c r="BA223" s="70">
        <f>AY223*AZ223</f>
        <v>107779010</v>
      </c>
      <c r="BB223" s="71">
        <f>BA223*1.12</f>
        <v>120712491.20000002</v>
      </c>
      <c r="BC223" s="80">
        <v>43198</v>
      </c>
      <c r="BD223" s="70">
        <v>2495</v>
      </c>
      <c r="BE223" s="70">
        <f>BC223*BD223</f>
        <v>107779010</v>
      </c>
      <c r="BF223" s="71">
        <f>BE223*1.12</f>
        <v>120712491.20000002</v>
      </c>
      <c r="BG223" s="80">
        <v>43198</v>
      </c>
      <c r="BH223" s="70">
        <v>2495</v>
      </c>
      <c r="BI223" s="70">
        <f>BG223*BH223</f>
        <v>107779010</v>
      </c>
      <c r="BJ223" s="71">
        <f>BI223*1.12</f>
        <v>120712491.20000002</v>
      </c>
      <c r="BK223" s="80">
        <v>43198</v>
      </c>
      <c r="BL223" s="70">
        <v>2495</v>
      </c>
      <c r="BM223" s="70">
        <f>BK223*BL223</f>
        <v>107779010</v>
      </c>
      <c r="BN223" s="71">
        <f>BM223*1.12</f>
        <v>120712491.20000002</v>
      </c>
      <c r="BO223" s="60"/>
      <c r="BP223" s="60"/>
      <c r="BQ223" s="60">
        <f>BO223*BP223</f>
        <v>0</v>
      </c>
      <c r="BR223" s="60">
        <f>IF(AT223="С НДС",BQ223*1.12,BQ223)</f>
        <v>0</v>
      </c>
      <c r="BS223" s="60"/>
      <c r="BT223" s="60"/>
      <c r="BU223" s="60">
        <f>BS223*BT223</f>
        <v>0</v>
      </c>
      <c r="BV223" s="60">
        <f>IF(AX223="С НДС",BU223*1.12,BU223)</f>
        <v>0</v>
      </c>
      <c r="BW223" s="60"/>
      <c r="BX223" s="60"/>
      <c r="BY223" s="60">
        <f>BW223*BX223</f>
        <v>0</v>
      </c>
      <c r="BZ223" s="60">
        <f>IF(BB223="С НДС",BY223*1.12,BY223)</f>
        <v>0</v>
      </c>
      <c r="CA223" s="60"/>
      <c r="CB223" s="60"/>
      <c r="CC223" s="60">
        <f>CA223*CB223</f>
        <v>0</v>
      </c>
      <c r="CD223" s="60">
        <f>IF(BF223="С НДС",CC223*1.12,CC223)</f>
        <v>0</v>
      </c>
      <c r="CE223" s="60"/>
      <c r="CF223" s="60"/>
      <c r="CG223" s="60">
        <f>CE223*CF223</f>
        <v>0</v>
      </c>
      <c r="CH223" s="60">
        <f>IF(BJ223="С НДС",CG223*1.12,CG223)</f>
        <v>0</v>
      </c>
      <c r="CI223" s="60"/>
      <c r="CJ223" s="60"/>
      <c r="CK223" s="60">
        <f>CI223*CJ223</f>
        <v>0</v>
      </c>
      <c r="CL223" s="60">
        <f>IF(BN223="С НДС",CK223*1.12,CK223)</f>
        <v>0</v>
      </c>
      <c r="CM223" s="60"/>
      <c r="CN223" s="60"/>
      <c r="CO223" s="60">
        <f>CM223*CN223</f>
        <v>0</v>
      </c>
      <c r="CP223" s="60">
        <f>IF(BR223="С НДС",CO223*1.12,CO223)</f>
        <v>0</v>
      </c>
      <c r="CQ223" s="60"/>
      <c r="CR223" s="60"/>
      <c r="CS223" s="60">
        <f>CQ223*CR223</f>
        <v>0</v>
      </c>
      <c r="CT223" s="60">
        <f>IF(BV223="С НДС",CS223*1.12,CS223)</f>
        <v>0</v>
      </c>
      <c r="CU223" s="60"/>
      <c r="CV223" s="60"/>
      <c r="CW223" s="60">
        <f>CU223*CV223</f>
        <v>0</v>
      </c>
      <c r="CX223" s="60">
        <f>IF(BZ223="С НДС",CW223*1.12,CW223)</f>
        <v>0</v>
      </c>
      <c r="CY223" s="60"/>
      <c r="CZ223" s="60"/>
      <c r="DA223" s="60">
        <f>CY223*CZ223</f>
        <v>0</v>
      </c>
      <c r="DB223" s="60">
        <f>IF(CD223="С НДС",DA223*1.12,DA223)</f>
        <v>0</v>
      </c>
      <c r="DC223" s="60"/>
      <c r="DD223" s="60"/>
      <c r="DE223" s="60">
        <f>DC223*DD223</f>
        <v>0</v>
      </c>
      <c r="DF223" s="60">
        <f>IF(CH223="С НДС",DE223*1.12,DE223)</f>
        <v>0</v>
      </c>
      <c r="DG223" s="60"/>
      <c r="DH223" s="60"/>
      <c r="DI223" s="60">
        <f>DG223*DH223</f>
        <v>0</v>
      </c>
      <c r="DJ223" s="60">
        <f>IF(CL223="С НДС",DI223*1.12,DI223)</f>
        <v>0</v>
      </c>
      <c r="DK223" s="60"/>
      <c r="DL223" s="60"/>
      <c r="DM223" s="60">
        <f>DK223*DL223</f>
        <v>0</v>
      </c>
      <c r="DN223" s="60">
        <f>IF(CP223="С НДС",DM223*1.12,DM223)</f>
        <v>0</v>
      </c>
      <c r="DO223" s="60"/>
      <c r="DP223" s="60"/>
      <c r="DQ223" s="60">
        <f>DO223*DP223</f>
        <v>0</v>
      </c>
      <c r="DR223" s="60">
        <f>IF(CT223="С НДС",DQ223*1.12,DQ223)</f>
        <v>0</v>
      </c>
      <c r="DS223" s="60"/>
      <c r="DT223" s="60"/>
      <c r="DU223" s="60">
        <f>DS223*DT223</f>
        <v>0</v>
      </c>
      <c r="DV223" s="60">
        <f>IF(CX223="С НДС",DU223*1.12,DU223)</f>
        <v>0</v>
      </c>
      <c r="DW223" s="60"/>
      <c r="DX223" s="60"/>
      <c r="DY223" s="60">
        <f>DW223*DX223</f>
        <v>0</v>
      </c>
      <c r="DZ223" s="60">
        <f>IF(DB223="С НДС",DY223*1.12,DY223)</f>
        <v>0</v>
      </c>
      <c r="EA223" s="60"/>
      <c r="EB223" s="60"/>
      <c r="EC223" s="60">
        <f>EA223*EB223</f>
        <v>0</v>
      </c>
      <c r="ED223" s="60">
        <f>IF(DF223="С НДС",EC223*1.12,EC223)</f>
        <v>0</v>
      </c>
      <c r="EE223" s="60"/>
      <c r="EF223" s="60"/>
      <c r="EG223" s="60"/>
      <c r="EH223" s="60"/>
      <c r="EI223" s="60"/>
      <c r="EJ223" s="60"/>
      <c r="EK223" s="60"/>
      <c r="EL223" s="60"/>
      <c r="EM223" s="75">
        <f>AA223+AE223+AI223+AM223+AQ223+AU223+AY223+BC223+BG223+BK223+BO223+BS223+BW223+CA223+CE223+CI223+CM223+CQ223+CU223+CY223+DC223+DG223+DK223+DO223+DS223+DW223+EA223</f>
        <v>403181</v>
      </c>
      <c r="EN223" s="75">
        <v>0</v>
      </c>
      <c r="EO223" s="75">
        <v>0</v>
      </c>
      <c r="EP223" s="81" t="s">
        <v>1534</v>
      </c>
      <c r="EQ223" s="72" t="s">
        <v>2067</v>
      </c>
      <c r="ER223" s="81" t="s">
        <v>2068</v>
      </c>
      <c r="ES223" s="72"/>
      <c r="ET223" s="72"/>
      <c r="EU223" s="72"/>
      <c r="EV223" s="72"/>
      <c r="EW223" s="72"/>
      <c r="EX223" s="72"/>
      <c r="EY223" s="72"/>
      <c r="EZ223" s="72"/>
      <c r="FA223" s="72"/>
    </row>
    <row r="224" spans="1:157" ht="19.5" customHeight="1">
      <c r="A224" s="63"/>
      <c r="B224" s="58" t="s">
        <v>1593</v>
      </c>
      <c r="C224" s="58"/>
      <c r="D224" s="83" t="s">
        <v>1933</v>
      </c>
      <c r="E224" s="58" t="s">
        <v>1926</v>
      </c>
      <c r="F224" s="58" t="s">
        <v>1927</v>
      </c>
      <c r="G224" s="58" t="s">
        <v>1927</v>
      </c>
      <c r="H224" s="58" t="s">
        <v>857</v>
      </c>
      <c r="I224" s="58"/>
      <c r="J224" s="58"/>
      <c r="K224" s="58">
        <v>100</v>
      </c>
      <c r="L224" s="58">
        <v>710000000</v>
      </c>
      <c r="M224" s="58" t="s">
        <v>1750</v>
      </c>
      <c r="N224" s="58" t="s">
        <v>1918</v>
      </c>
      <c r="O224" s="58" t="s">
        <v>359</v>
      </c>
      <c r="P224" s="58">
        <v>470000000</v>
      </c>
      <c r="Q224" s="58" t="s">
        <v>1934</v>
      </c>
      <c r="R224" s="58"/>
      <c r="S224" s="58" t="s">
        <v>1929</v>
      </c>
      <c r="T224" s="58"/>
      <c r="U224" s="58"/>
      <c r="V224" s="58">
        <v>0</v>
      </c>
      <c r="W224" s="58">
        <v>0</v>
      </c>
      <c r="X224" s="58">
        <v>100</v>
      </c>
      <c r="Y224" s="58" t="s">
        <v>1930</v>
      </c>
      <c r="Z224" s="58" t="s">
        <v>888</v>
      </c>
      <c r="AA224" s="65">
        <v>4</v>
      </c>
      <c r="AB224" s="60">
        <v>1656</v>
      </c>
      <c r="AC224" s="60">
        <f t="shared" si="68"/>
        <v>6624</v>
      </c>
      <c r="AD224" s="75">
        <f t="shared" si="69"/>
        <v>7418.880000000001</v>
      </c>
      <c r="AE224" s="65">
        <v>8</v>
      </c>
      <c r="AF224" s="60">
        <v>1656</v>
      </c>
      <c r="AG224" s="60">
        <f t="shared" si="70"/>
        <v>13248</v>
      </c>
      <c r="AH224" s="75">
        <f t="shared" si="74"/>
        <v>14837.760000000002</v>
      </c>
      <c r="AI224" s="65">
        <v>8</v>
      </c>
      <c r="AJ224" s="60">
        <v>1656</v>
      </c>
      <c r="AK224" s="60">
        <f t="shared" si="71"/>
        <v>13248</v>
      </c>
      <c r="AL224" s="75">
        <f t="shared" si="75"/>
        <v>14837.760000000002</v>
      </c>
      <c r="AM224" s="65">
        <v>8</v>
      </c>
      <c r="AN224" s="60">
        <v>1656</v>
      </c>
      <c r="AO224" s="60">
        <f t="shared" si="72"/>
        <v>13248</v>
      </c>
      <c r="AP224" s="75">
        <f t="shared" si="76"/>
        <v>14837.760000000002</v>
      </c>
      <c r="AQ224" s="65">
        <v>8</v>
      </c>
      <c r="AR224" s="60">
        <v>1656</v>
      </c>
      <c r="AS224" s="60">
        <f t="shared" si="73"/>
        <v>13248</v>
      </c>
      <c r="AT224" s="75">
        <f t="shared" si="77"/>
        <v>14837.760000000002</v>
      </c>
      <c r="AU224" s="65">
        <v>8</v>
      </c>
      <c r="AV224" s="60">
        <v>1656</v>
      </c>
      <c r="AW224" s="60">
        <f t="shared" si="78"/>
        <v>13248</v>
      </c>
      <c r="AX224" s="75">
        <f t="shared" si="83"/>
        <v>14837.760000000002</v>
      </c>
      <c r="AY224" s="65">
        <v>8</v>
      </c>
      <c r="AZ224" s="60">
        <v>1656</v>
      </c>
      <c r="BA224" s="60">
        <f t="shared" si="79"/>
        <v>13248</v>
      </c>
      <c r="BB224" s="75">
        <f t="shared" si="84"/>
        <v>14837.760000000002</v>
      </c>
      <c r="BC224" s="65">
        <v>8</v>
      </c>
      <c r="BD224" s="60">
        <v>1656</v>
      </c>
      <c r="BE224" s="60">
        <f t="shared" si="80"/>
        <v>13248</v>
      </c>
      <c r="BF224" s="75">
        <f t="shared" si="85"/>
        <v>14837.760000000002</v>
      </c>
      <c r="BG224" s="65">
        <v>8</v>
      </c>
      <c r="BH224" s="60">
        <v>1656</v>
      </c>
      <c r="BI224" s="60">
        <f t="shared" si="81"/>
        <v>13248</v>
      </c>
      <c r="BJ224" s="75">
        <f t="shared" si="86"/>
        <v>14837.760000000002</v>
      </c>
      <c r="BK224" s="65">
        <v>8</v>
      </c>
      <c r="BL224" s="60">
        <v>1656</v>
      </c>
      <c r="BM224" s="60">
        <f t="shared" si="82"/>
        <v>13248</v>
      </c>
      <c r="BN224" s="75">
        <f t="shared" si="87"/>
        <v>14837.760000000002</v>
      </c>
      <c r="BO224" s="60"/>
      <c r="BP224" s="60"/>
      <c r="BQ224" s="60">
        <f t="shared" si="88"/>
        <v>0</v>
      </c>
      <c r="BR224" s="60">
        <f t="shared" si="89"/>
        <v>0</v>
      </c>
      <c r="BS224" s="60"/>
      <c r="BT224" s="60"/>
      <c r="BU224" s="60">
        <f t="shared" si="90"/>
        <v>0</v>
      </c>
      <c r="BV224" s="60">
        <f t="shared" si="91"/>
        <v>0</v>
      </c>
      <c r="BW224" s="60"/>
      <c r="BX224" s="60"/>
      <c r="BY224" s="60">
        <f t="shared" si="92"/>
        <v>0</v>
      </c>
      <c r="BZ224" s="60">
        <f t="shared" si="93"/>
        <v>0</v>
      </c>
      <c r="CA224" s="60"/>
      <c r="CB224" s="60"/>
      <c r="CC224" s="60">
        <f t="shared" si="94"/>
        <v>0</v>
      </c>
      <c r="CD224" s="60">
        <f t="shared" si="95"/>
        <v>0</v>
      </c>
      <c r="CE224" s="60"/>
      <c r="CF224" s="60"/>
      <c r="CG224" s="60">
        <f t="shared" si="96"/>
        <v>0</v>
      </c>
      <c r="CH224" s="60">
        <f t="shared" si="97"/>
        <v>0</v>
      </c>
      <c r="CI224" s="60"/>
      <c r="CJ224" s="60"/>
      <c r="CK224" s="60">
        <f t="shared" si="98"/>
        <v>0</v>
      </c>
      <c r="CL224" s="60">
        <f t="shared" si="99"/>
        <v>0</v>
      </c>
      <c r="CM224" s="60"/>
      <c r="CN224" s="60"/>
      <c r="CO224" s="60">
        <f t="shared" si="100"/>
        <v>0</v>
      </c>
      <c r="CP224" s="60">
        <f t="shared" si="101"/>
        <v>0</v>
      </c>
      <c r="CQ224" s="60"/>
      <c r="CR224" s="60"/>
      <c r="CS224" s="60">
        <f t="shared" si="102"/>
        <v>0</v>
      </c>
      <c r="CT224" s="60">
        <f t="shared" si="103"/>
        <v>0</v>
      </c>
      <c r="CU224" s="60"/>
      <c r="CV224" s="60"/>
      <c r="CW224" s="60">
        <f t="shared" si="104"/>
        <v>0</v>
      </c>
      <c r="CX224" s="60">
        <f t="shared" si="105"/>
        <v>0</v>
      </c>
      <c r="CY224" s="60"/>
      <c r="CZ224" s="60"/>
      <c r="DA224" s="60">
        <f t="shared" si="106"/>
        <v>0</v>
      </c>
      <c r="DB224" s="60">
        <f t="shared" si="107"/>
        <v>0</v>
      </c>
      <c r="DC224" s="60"/>
      <c r="DD224" s="60"/>
      <c r="DE224" s="60">
        <f t="shared" si="108"/>
        <v>0</v>
      </c>
      <c r="DF224" s="60">
        <f t="shared" si="109"/>
        <v>0</v>
      </c>
      <c r="DG224" s="60"/>
      <c r="DH224" s="60"/>
      <c r="DI224" s="60">
        <f t="shared" si="110"/>
        <v>0</v>
      </c>
      <c r="DJ224" s="60">
        <f t="shared" si="111"/>
        <v>0</v>
      </c>
      <c r="DK224" s="60"/>
      <c r="DL224" s="60"/>
      <c r="DM224" s="60">
        <f t="shared" si="112"/>
        <v>0</v>
      </c>
      <c r="DN224" s="60">
        <f t="shared" si="113"/>
        <v>0</v>
      </c>
      <c r="DO224" s="60"/>
      <c r="DP224" s="60"/>
      <c r="DQ224" s="60">
        <f t="shared" si="114"/>
        <v>0</v>
      </c>
      <c r="DR224" s="60">
        <f t="shared" si="115"/>
        <v>0</v>
      </c>
      <c r="DS224" s="60"/>
      <c r="DT224" s="60"/>
      <c r="DU224" s="60">
        <f t="shared" si="116"/>
        <v>0</v>
      </c>
      <c r="DV224" s="60">
        <f t="shared" si="117"/>
        <v>0</v>
      </c>
      <c r="DW224" s="60"/>
      <c r="DX224" s="60"/>
      <c r="DY224" s="60">
        <f t="shared" si="118"/>
        <v>0</v>
      </c>
      <c r="DZ224" s="60">
        <f t="shared" si="119"/>
        <v>0</v>
      </c>
      <c r="EA224" s="60"/>
      <c r="EB224" s="60"/>
      <c r="EC224" s="60">
        <f t="shared" si="120"/>
        <v>0</v>
      </c>
      <c r="ED224" s="60">
        <f t="shared" si="121"/>
        <v>0</v>
      </c>
      <c r="EE224" s="60"/>
      <c r="EF224" s="60"/>
      <c r="EG224" s="60"/>
      <c r="EH224" s="60"/>
      <c r="EI224" s="60"/>
      <c r="EJ224" s="60"/>
      <c r="EK224" s="60"/>
      <c r="EL224" s="60"/>
      <c r="EM224" s="75">
        <f t="shared" si="122"/>
        <v>76</v>
      </c>
      <c r="EN224" s="75">
        <v>0</v>
      </c>
      <c r="EO224" s="75">
        <v>0</v>
      </c>
      <c r="EP224" s="61" t="s">
        <v>1534</v>
      </c>
      <c r="EQ224" s="58" t="s">
        <v>2067</v>
      </c>
      <c r="ER224" s="61" t="s">
        <v>2068</v>
      </c>
      <c r="ES224" s="58"/>
      <c r="ET224" s="58"/>
      <c r="EU224" s="58"/>
      <c r="EV224" s="58"/>
      <c r="EW224" s="58"/>
      <c r="EX224" s="58"/>
      <c r="EY224" s="58"/>
      <c r="EZ224" s="58"/>
      <c r="FA224" s="58"/>
    </row>
    <row r="225" spans="1:157" ht="19.5" customHeight="1">
      <c r="A225" s="63"/>
      <c r="B225" s="72" t="s">
        <v>1776</v>
      </c>
      <c r="C225" s="72"/>
      <c r="D225" s="79" t="s">
        <v>2077</v>
      </c>
      <c r="E225" s="72" t="s">
        <v>1926</v>
      </c>
      <c r="F225" s="72" t="s">
        <v>1927</v>
      </c>
      <c r="G225" s="72" t="s">
        <v>1927</v>
      </c>
      <c r="H225" s="72" t="s">
        <v>857</v>
      </c>
      <c r="I225" s="72"/>
      <c r="J225" s="72"/>
      <c r="K225" s="72" t="s">
        <v>1660</v>
      </c>
      <c r="L225" s="72">
        <v>710000000</v>
      </c>
      <c r="M225" s="72" t="s">
        <v>1533</v>
      </c>
      <c r="N225" s="72" t="s">
        <v>1918</v>
      </c>
      <c r="O225" s="72" t="s">
        <v>359</v>
      </c>
      <c r="P225" s="72">
        <v>550000000</v>
      </c>
      <c r="Q225" s="72" t="s">
        <v>2078</v>
      </c>
      <c r="R225" s="72"/>
      <c r="S225" s="72" t="s">
        <v>1929</v>
      </c>
      <c r="T225" s="72"/>
      <c r="U225" s="72"/>
      <c r="V225" s="72">
        <v>0</v>
      </c>
      <c r="W225" s="72">
        <v>0</v>
      </c>
      <c r="X225" s="72">
        <v>100</v>
      </c>
      <c r="Y225" s="72" t="s">
        <v>1930</v>
      </c>
      <c r="Z225" s="72" t="s">
        <v>888</v>
      </c>
      <c r="AA225" s="80">
        <v>16954</v>
      </c>
      <c r="AB225" s="70">
        <v>2495</v>
      </c>
      <c r="AC225" s="70">
        <f t="shared" si="68"/>
        <v>42300230</v>
      </c>
      <c r="AD225" s="71">
        <f>AC225*1.12</f>
        <v>47376257.6</v>
      </c>
      <c r="AE225" s="80">
        <v>33908</v>
      </c>
      <c r="AF225" s="70">
        <v>2495</v>
      </c>
      <c r="AG225" s="70">
        <f t="shared" si="70"/>
        <v>84600460</v>
      </c>
      <c r="AH225" s="71">
        <f t="shared" si="74"/>
        <v>94752515.2</v>
      </c>
      <c r="AI225" s="80">
        <v>33908</v>
      </c>
      <c r="AJ225" s="70">
        <v>2495</v>
      </c>
      <c r="AK225" s="70">
        <f t="shared" si="71"/>
        <v>84600460</v>
      </c>
      <c r="AL225" s="71">
        <f t="shared" si="75"/>
        <v>94752515.2</v>
      </c>
      <c r="AM225" s="80">
        <v>33908</v>
      </c>
      <c r="AN225" s="70">
        <v>2495</v>
      </c>
      <c r="AO225" s="70">
        <f t="shared" si="72"/>
        <v>84600460</v>
      </c>
      <c r="AP225" s="71">
        <f t="shared" si="76"/>
        <v>94752515.2</v>
      </c>
      <c r="AQ225" s="80">
        <v>33908</v>
      </c>
      <c r="AR225" s="70">
        <v>2495</v>
      </c>
      <c r="AS225" s="70">
        <f t="shared" si="73"/>
        <v>84600460</v>
      </c>
      <c r="AT225" s="71">
        <f t="shared" si="77"/>
        <v>94752515.2</v>
      </c>
      <c r="AU225" s="80">
        <v>33908</v>
      </c>
      <c r="AV225" s="70">
        <v>2495</v>
      </c>
      <c r="AW225" s="70">
        <f t="shared" si="78"/>
        <v>84600460</v>
      </c>
      <c r="AX225" s="71">
        <f t="shared" si="83"/>
        <v>94752515.2</v>
      </c>
      <c r="AY225" s="80">
        <v>33908</v>
      </c>
      <c r="AZ225" s="70">
        <v>2495</v>
      </c>
      <c r="BA225" s="70">
        <f t="shared" si="79"/>
        <v>84600460</v>
      </c>
      <c r="BB225" s="71">
        <f t="shared" si="84"/>
        <v>94752515.2</v>
      </c>
      <c r="BC225" s="80">
        <v>33908</v>
      </c>
      <c r="BD225" s="70">
        <v>2495</v>
      </c>
      <c r="BE225" s="70">
        <f t="shared" si="80"/>
        <v>84600460</v>
      </c>
      <c r="BF225" s="71">
        <f t="shared" si="85"/>
        <v>94752515.2</v>
      </c>
      <c r="BG225" s="80">
        <v>33908</v>
      </c>
      <c r="BH225" s="70">
        <v>2495</v>
      </c>
      <c r="BI225" s="70">
        <f t="shared" si="81"/>
        <v>84600460</v>
      </c>
      <c r="BJ225" s="71">
        <f t="shared" si="86"/>
        <v>94752515.2</v>
      </c>
      <c r="BK225" s="80">
        <v>33908</v>
      </c>
      <c r="BL225" s="70">
        <v>2495</v>
      </c>
      <c r="BM225" s="70">
        <f t="shared" si="82"/>
        <v>84600460</v>
      </c>
      <c r="BN225" s="71">
        <f t="shared" si="87"/>
        <v>94752515.2</v>
      </c>
      <c r="BO225" s="60"/>
      <c r="BP225" s="60"/>
      <c r="BQ225" s="60">
        <f>BO225*BP225</f>
        <v>0</v>
      </c>
      <c r="BR225" s="60">
        <f>IF(AT225="С НДС",BQ225*1.12,BQ225)</f>
        <v>0</v>
      </c>
      <c r="BS225" s="60"/>
      <c r="BT225" s="60"/>
      <c r="BU225" s="60">
        <f>BS225*BT225</f>
        <v>0</v>
      </c>
      <c r="BV225" s="60">
        <f>IF(AX225="С НДС",BU225*1.12,BU225)</f>
        <v>0</v>
      </c>
      <c r="BW225" s="60"/>
      <c r="BX225" s="60"/>
      <c r="BY225" s="60">
        <f>BW225*BX225</f>
        <v>0</v>
      </c>
      <c r="BZ225" s="60">
        <f>IF(BB225="С НДС",BY225*1.12,BY225)</f>
        <v>0</v>
      </c>
      <c r="CA225" s="60"/>
      <c r="CB225" s="60"/>
      <c r="CC225" s="60">
        <f>CA225*CB225</f>
        <v>0</v>
      </c>
      <c r="CD225" s="60">
        <f>IF(BF225="С НДС",CC225*1.12,CC225)</f>
        <v>0</v>
      </c>
      <c r="CE225" s="60"/>
      <c r="CF225" s="60"/>
      <c r="CG225" s="60">
        <f>CE225*CF225</f>
        <v>0</v>
      </c>
      <c r="CH225" s="60">
        <f>IF(BJ225="С НДС",CG225*1.12,CG225)</f>
        <v>0</v>
      </c>
      <c r="CI225" s="60"/>
      <c r="CJ225" s="60"/>
      <c r="CK225" s="60">
        <f>CI225*CJ225</f>
        <v>0</v>
      </c>
      <c r="CL225" s="60">
        <f>IF(BN225="С НДС",CK225*1.12,CK225)</f>
        <v>0</v>
      </c>
      <c r="CM225" s="60"/>
      <c r="CN225" s="60"/>
      <c r="CO225" s="60">
        <f>CM225*CN225</f>
        <v>0</v>
      </c>
      <c r="CP225" s="60">
        <f>IF(BR225="С НДС",CO225*1.12,CO225)</f>
        <v>0</v>
      </c>
      <c r="CQ225" s="60"/>
      <c r="CR225" s="60"/>
      <c r="CS225" s="60">
        <f>CQ225*CR225</f>
        <v>0</v>
      </c>
      <c r="CT225" s="60">
        <f>IF(BV225="С НДС",CS225*1.12,CS225)</f>
        <v>0</v>
      </c>
      <c r="CU225" s="60"/>
      <c r="CV225" s="60"/>
      <c r="CW225" s="60">
        <f>CU225*CV225</f>
        <v>0</v>
      </c>
      <c r="CX225" s="60">
        <f>IF(BZ225="С НДС",CW225*1.12,CW225)</f>
        <v>0</v>
      </c>
      <c r="CY225" s="60"/>
      <c r="CZ225" s="60"/>
      <c r="DA225" s="60">
        <f>CY225*CZ225</f>
        <v>0</v>
      </c>
      <c r="DB225" s="60">
        <f>IF(CD225="С НДС",DA225*1.12,DA225)</f>
        <v>0</v>
      </c>
      <c r="DC225" s="60"/>
      <c r="DD225" s="60"/>
      <c r="DE225" s="60">
        <f>DC225*DD225</f>
        <v>0</v>
      </c>
      <c r="DF225" s="60">
        <f>IF(CH225="С НДС",DE225*1.12,DE225)</f>
        <v>0</v>
      </c>
      <c r="DG225" s="60"/>
      <c r="DH225" s="60"/>
      <c r="DI225" s="60">
        <f>DG225*DH225</f>
        <v>0</v>
      </c>
      <c r="DJ225" s="60">
        <f>IF(CL225="С НДС",DI225*1.12,DI225)</f>
        <v>0</v>
      </c>
      <c r="DK225" s="60"/>
      <c r="DL225" s="60"/>
      <c r="DM225" s="60">
        <f>DK225*DL225</f>
        <v>0</v>
      </c>
      <c r="DN225" s="60">
        <f>IF(CP225="С НДС",DM225*1.12,DM225)</f>
        <v>0</v>
      </c>
      <c r="DO225" s="60"/>
      <c r="DP225" s="60"/>
      <c r="DQ225" s="60">
        <f>DO225*DP225</f>
        <v>0</v>
      </c>
      <c r="DR225" s="60">
        <f>IF(CT225="С НДС",DQ225*1.12,DQ225)</f>
        <v>0</v>
      </c>
      <c r="DS225" s="60"/>
      <c r="DT225" s="60"/>
      <c r="DU225" s="60">
        <f>DS225*DT225</f>
        <v>0</v>
      </c>
      <c r="DV225" s="60">
        <f>IF(CX225="С НДС",DU225*1.12,DU225)</f>
        <v>0</v>
      </c>
      <c r="DW225" s="60"/>
      <c r="DX225" s="60"/>
      <c r="DY225" s="60">
        <f>DW225*DX225</f>
        <v>0</v>
      </c>
      <c r="DZ225" s="60">
        <f>IF(DB225="С НДС",DY225*1.12,DY225)</f>
        <v>0</v>
      </c>
      <c r="EA225" s="60"/>
      <c r="EB225" s="60"/>
      <c r="EC225" s="60">
        <f>EA225*EB225</f>
        <v>0</v>
      </c>
      <c r="ED225" s="60">
        <f>IF(DF225="С НДС",EC225*1.12,EC225)</f>
        <v>0</v>
      </c>
      <c r="EE225" s="60"/>
      <c r="EF225" s="60"/>
      <c r="EG225" s="60"/>
      <c r="EH225" s="60"/>
      <c r="EI225" s="60"/>
      <c r="EJ225" s="60"/>
      <c r="EK225" s="60"/>
      <c r="EL225" s="60"/>
      <c r="EM225" s="75">
        <f t="shared" si="122"/>
        <v>322126</v>
      </c>
      <c r="EN225" s="75">
        <v>0</v>
      </c>
      <c r="EO225" s="75">
        <v>0</v>
      </c>
      <c r="EP225" s="81" t="s">
        <v>1534</v>
      </c>
      <c r="EQ225" s="72" t="s">
        <v>2067</v>
      </c>
      <c r="ER225" s="81" t="s">
        <v>2068</v>
      </c>
      <c r="ES225" s="72"/>
      <c r="ET225" s="72"/>
      <c r="EU225" s="72"/>
      <c r="EV225" s="72"/>
      <c r="EW225" s="72"/>
      <c r="EX225" s="72"/>
      <c r="EY225" s="72"/>
      <c r="EZ225" s="72"/>
      <c r="FA225" s="72"/>
    </row>
    <row r="226" spans="1:157" ht="19.5" customHeight="1">
      <c r="A226" s="63"/>
      <c r="B226" s="82" t="s">
        <v>2100</v>
      </c>
      <c r="C226" s="72" t="s">
        <v>2224</v>
      </c>
      <c r="D226" s="79" t="s">
        <v>2116</v>
      </c>
      <c r="E226" s="72" t="s">
        <v>1926</v>
      </c>
      <c r="F226" s="72" t="s">
        <v>1927</v>
      </c>
      <c r="G226" s="72" t="s">
        <v>1927</v>
      </c>
      <c r="H226" s="72" t="s">
        <v>857</v>
      </c>
      <c r="I226" s="72"/>
      <c r="J226" s="72"/>
      <c r="K226" s="72" t="s">
        <v>1660</v>
      </c>
      <c r="L226" s="72">
        <v>710000000</v>
      </c>
      <c r="M226" s="72" t="s">
        <v>1533</v>
      </c>
      <c r="N226" s="72" t="s">
        <v>2108</v>
      </c>
      <c r="O226" s="72" t="s">
        <v>359</v>
      </c>
      <c r="P226" s="72">
        <v>550000000</v>
      </c>
      <c r="Q226" s="72" t="s">
        <v>2078</v>
      </c>
      <c r="R226" s="72"/>
      <c r="S226" s="72" t="s">
        <v>1929</v>
      </c>
      <c r="T226" s="72"/>
      <c r="U226" s="72"/>
      <c r="V226" s="72">
        <v>0</v>
      </c>
      <c r="W226" s="72">
        <v>0</v>
      </c>
      <c r="X226" s="72">
        <v>100</v>
      </c>
      <c r="Y226" s="72" t="s">
        <v>1930</v>
      </c>
      <c r="Z226" s="72" t="s">
        <v>888</v>
      </c>
      <c r="AA226" s="80">
        <v>11303</v>
      </c>
      <c r="AB226" s="70">
        <v>2495</v>
      </c>
      <c r="AC226" s="70">
        <f>AA226*AB226</f>
        <v>28200985</v>
      </c>
      <c r="AD226" s="71">
        <f>AC226*1.12</f>
        <v>31585103.200000003</v>
      </c>
      <c r="AE226" s="80">
        <v>33908</v>
      </c>
      <c r="AF226" s="70">
        <v>2495</v>
      </c>
      <c r="AG226" s="70">
        <f>AE226*AF226</f>
        <v>84600460</v>
      </c>
      <c r="AH226" s="71">
        <f>AG226*1.12</f>
        <v>94752515.2</v>
      </c>
      <c r="AI226" s="80">
        <v>33908</v>
      </c>
      <c r="AJ226" s="70">
        <v>2495</v>
      </c>
      <c r="AK226" s="70">
        <f>AI226*AJ226</f>
        <v>84600460</v>
      </c>
      <c r="AL226" s="71">
        <f>AK226*1.12</f>
        <v>94752515.2</v>
      </c>
      <c r="AM226" s="80">
        <v>33908</v>
      </c>
      <c r="AN226" s="70">
        <v>2495</v>
      </c>
      <c r="AO226" s="70">
        <f>AM226*AN226</f>
        <v>84600460</v>
      </c>
      <c r="AP226" s="71">
        <f>AO226*1.12</f>
        <v>94752515.2</v>
      </c>
      <c r="AQ226" s="80">
        <v>33908</v>
      </c>
      <c r="AR226" s="70">
        <v>2495</v>
      </c>
      <c r="AS226" s="70">
        <f>AQ226*AR226</f>
        <v>84600460</v>
      </c>
      <c r="AT226" s="71">
        <f>AS226*1.12</f>
        <v>94752515.2</v>
      </c>
      <c r="AU226" s="80">
        <v>33908</v>
      </c>
      <c r="AV226" s="70">
        <v>2495</v>
      </c>
      <c r="AW226" s="70">
        <f>AU226*AV226</f>
        <v>84600460</v>
      </c>
      <c r="AX226" s="71">
        <f>AW226*1.12</f>
        <v>94752515.2</v>
      </c>
      <c r="AY226" s="80">
        <v>33908</v>
      </c>
      <c r="AZ226" s="70">
        <v>2495</v>
      </c>
      <c r="BA226" s="70">
        <f>AY226*AZ226</f>
        <v>84600460</v>
      </c>
      <c r="BB226" s="71">
        <f>BA226*1.12</f>
        <v>94752515.2</v>
      </c>
      <c r="BC226" s="80">
        <v>33908</v>
      </c>
      <c r="BD226" s="70">
        <v>2495</v>
      </c>
      <c r="BE226" s="70">
        <f>BC226*BD226</f>
        <v>84600460</v>
      </c>
      <c r="BF226" s="71">
        <f>BE226*1.12</f>
        <v>94752515.2</v>
      </c>
      <c r="BG226" s="80">
        <v>33908</v>
      </c>
      <c r="BH226" s="70">
        <v>2495</v>
      </c>
      <c r="BI226" s="70">
        <f>BG226*BH226</f>
        <v>84600460</v>
      </c>
      <c r="BJ226" s="71">
        <f>BI226*1.12</f>
        <v>94752515.2</v>
      </c>
      <c r="BK226" s="80">
        <v>33908</v>
      </c>
      <c r="BL226" s="70">
        <v>2495</v>
      </c>
      <c r="BM226" s="70">
        <f>BK226*BL226</f>
        <v>84600460</v>
      </c>
      <c r="BN226" s="71">
        <f>BM226*1.12</f>
        <v>94752515.2</v>
      </c>
      <c r="BO226" s="60"/>
      <c r="BP226" s="60"/>
      <c r="BQ226" s="60">
        <f>BO226*BP226</f>
        <v>0</v>
      </c>
      <c r="BR226" s="60">
        <f>IF(AT226="С НДС",BQ226*1.12,BQ226)</f>
        <v>0</v>
      </c>
      <c r="BS226" s="60"/>
      <c r="BT226" s="60"/>
      <c r="BU226" s="60">
        <f>BS226*BT226</f>
        <v>0</v>
      </c>
      <c r="BV226" s="60">
        <f>IF(AX226="С НДС",BU226*1.12,BU226)</f>
        <v>0</v>
      </c>
      <c r="BW226" s="60"/>
      <c r="BX226" s="60"/>
      <c r="BY226" s="60">
        <f>BW226*BX226</f>
        <v>0</v>
      </c>
      <c r="BZ226" s="60">
        <f>IF(BB226="С НДС",BY226*1.12,BY226)</f>
        <v>0</v>
      </c>
      <c r="CA226" s="60"/>
      <c r="CB226" s="60"/>
      <c r="CC226" s="60">
        <f>CA226*CB226</f>
        <v>0</v>
      </c>
      <c r="CD226" s="60">
        <f>IF(BF226="С НДС",CC226*1.12,CC226)</f>
        <v>0</v>
      </c>
      <c r="CE226" s="60"/>
      <c r="CF226" s="60"/>
      <c r="CG226" s="60">
        <f>CE226*CF226</f>
        <v>0</v>
      </c>
      <c r="CH226" s="60">
        <f>IF(BJ226="С НДС",CG226*1.12,CG226)</f>
        <v>0</v>
      </c>
      <c r="CI226" s="60"/>
      <c r="CJ226" s="60"/>
      <c r="CK226" s="60">
        <f>CI226*CJ226</f>
        <v>0</v>
      </c>
      <c r="CL226" s="60">
        <f>IF(BN226="С НДС",CK226*1.12,CK226)</f>
        <v>0</v>
      </c>
      <c r="CM226" s="60"/>
      <c r="CN226" s="60"/>
      <c r="CO226" s="60">
        <f>CM226*CN226</f>
        <v>0</v>
      </c>
      <c r="CP226" s="60">
        <f>IF(BR226="С НДС",CO226*1.12,CO226)</f>
        <v>0</v>
      </c>
      <c r="CQ226" s="60"/>
      <c r="CR226" s="60"/>
      <c r="CS226" s="60">
        <f>CQ226*CR226</f>
        <v>0</v>
      </c>
      <c r="CT226" s="60">
        <f>IF(BV226="С НДС",CS226*1.12,CS226)</f>
        <v>0</v>
      </c>
      <c r="CU226" s="60"/>
      <c r="CV226" s="60"/>
      <c r="CW226" s="60">
        <f>CU226*CV226</f>
        <v>0</v>
      </c>
      <c r="CX226" s="60">
        <f>IF(BZ226="С НДС",CW226*1.12,CW226)</f>
        <v>0</v>
      </c>
      <c r="CY226" s="60"/>
      <c r="CZ226" s="60"/>
      <c r="DA226" s="60">
        <f>CY226*CZ226</f>
        <v>0</v>
      </c>
      <c r="DB226" s="60">
        <f>IF(CD226="С НДС",DA226*1.12,DA226)</f>
        <v>0</v>
      </c>
      <c r="DC226" s="60"/>
      <c r="DD226" s="60"/>
      <c r="DE226" s="60">
        <f>DC226*DD226</f>
        <v>0</v>
      </c>
      <c r="DF226" s="60">
        <f>IF(CH226="С НДС",DE226*1.12,DE226)</f>
        <v>0</v>
      </c>
      <c r="DG226" s="60"/>
      <c r="DH226" s="60"/>
      <c r="DI226" s="60">
        <f>DG226*DH226</f>
        <v>0</v>
      </c>
      <c r="DJ226" s="60">
        <f>IF(CL226="С НДС",DI226*1.12,DI226)</f>
        <v>0</v>
      </c>
      <c r="DK226" s="60"/>
      <c r="DL226" s="60"/>
      <c r="DM226" s="60">
        <f>DK226*DL226</f>
        <v>0</v>
      </c>
      <c r="DN226" s="60">
        <f>IF(CP226="С НДС",DM226*1.12,DM226)</f>
        <v>0</v>
      </c>
      <c r="DO226" s="60"/>
      <c r="DP226" s="60"/>
      <c r="DQ226" s="60">
        <f>DO226*DP226</f>
        <v>0</v>
      </c>
      <c r="DR226" s="60">
        <f>IF(CT226="С НДС",DQ226*1.12,DQ226)</f>
        <v>0</v>
      </c>
      <c r="DS226" s="60"/>
      <c r="DT226" s="60"/>
      <c r="DU226" s="60">
        <f>DS226*DT226</f>
        <v>0</v>
      </c>
      <c r="DV226" s="60">
        <f>IF(CX226="С НДС",DU226*1.12,DU226)</f>
        <v>0</v>
      </c>
      <c r="DW226" s="60"/>
      <c r="DX226" s="60"/>
      <c r="DY226" s="60">
        <f>DW226*DX226</f>
        <v>0</v>
      </c>
      <c r="DZ226" s="60">
        <f>IF(DB226="С НДС",DY226*1.12,DY226)</f>
        <v>0</v>
      </c>
      <c r="EA226" s="60"/>
      <c r="EB226" s="60"/>
      <c r="EC226" s="60">
        <f>EA226*EB226</f>
        <v>0</v>
      </c>
      <c r="ED226" s="60">
        <f>IF(DF226="С НДС",EC226*1.12,EC226)</f>
        <v>0</v>
      </c>
      <c r="EE226" s="60"/>
      <c r="EF226" s="60"/>
      <c r="EG226" s="60"/>
      <c r="EH226" s="60"/>
      <c r="EI226" s="60"/>
      <c r="EJ226" s="60"/>
      <c r="EK226" s="60"/>
      <c r="EL226" s="60"/>
      <c r="EM226" s="75">
        <f>AA226+AE226+AI226+AM226+AQ226+AU226+AY226+BC226+BG226+BK226+BO226+BS226+BW226+CA226+CE226+CI226+CM226+CQ226+CU226+CY226+DC226+DG226+DK226+DO226+DS226+DW226+EA226</f>
        <v>316475</v>
      </c>
      <c r="EN226" s="75">
        <v>0</v>
      </c>
      <c r="EO226" s="75">
        <v>0</v>
      </c>
      <c r="EP226" s="81" t="s">
        <v>1534</v>
      </c>
      <c r="EQ226" s="72" t="s">
        <v>2067</v>
      </c>
      <c r="ER226" s="81" t="s">
        <v>2068</v>
      </c>
      <c r="ES226" s="72"/>
      <c r="ET226" s="72"/>
      <c r="EU226" s="72"/>
      <c r="EV226" s="72"/>
      <c r="EW226" s="72"/>
      <c r="EX226" s="72"/>
      <c r="EY226" s="72"/>
      <c r="EZ226" s="72"/>
      <c r="FA226" s="72"/>
    </row>
    <row r="227" spans="1:157" ht="19.5" customHeight="1">
      <c r="A227" s="63"/>
      <c r="B227" s="58" t="s">
        <v>1593</v>
      </c>
      <c r="C227" s="58"/>
      <c r="D227" s="77" t="s">
        <v>1935</v>
      </c>
      <c r="E227" s="58" t="s">
        <v>1926</v>
      </c>
      <c r="F227" s="58" t="s">
        <v>1927</v>
      </c>
      <c r="G227" s="58" t="s">
        <v>1927</v>
      </c>
      <c r="H227" s="58" t="s">
        <v>857</v>
      </c>
      <c r="I227" s="58"/>
      <c r="J227" s="58"/>
      <c r="K227" s="58">
        <v>100</v>
      </c>
      <c r="L227" s="58">
        <v>710000000</v>
      </c>
      <c r="M227" s="58" t="s">
        <v>1750</v>
      </c>
      <c r="N227" s="58" t="s">
        <v>1918</v>
      </c>
      <c r="O227" s="58" t="s">
        <v>359</v>
      </c>
      <c r="P227" s="58">
        <v>470000000</v>
      </c>
      <c r="Q227" s="58" t="s">
        <v>1936</v>
      </c>
      <c r="R227" s="58"/>
      <c r="S227" s="58" t="s">
        <v>1929</v>
      </c>
      <c r="T227" s="58"/>
      <c r="U227" s="58"/>
      <c r="V227" s="58">
        <v>0</v>
      </c>
      <c r="W227" s="58">
        <v>0</v>
      </c>
      <c r="X227" s="58">
        <v>100</v>
      </c>
      <c r="Y227" s="58" t="s">
        <v>1930</v>
      </c>
      <c r="Z227" s="58" t="s">
        <v>888</v>
      </c>
      <c r="AA227" s="65">
        <v>6909</v>
      </c>
      <c r="AB227" s="60">
        <v>1656</v>
      </c>
      <c r="AC227" s="60">
        <f t="shared" si="68"/>
        <v>11441304</v>
      </c>
      <c r="AD227" s="75">
        <f t="shared" si="69"/>
        <v>12814260.48</v>
      </c>
      <c r="AE227" s="65">
        <v>13818</v>
      </c>
      <c r="AF227" s="60">
        <v>1656</v>
      </c>
      <c r="AG227" s="60">
        <f t="shared" si="70"/>
        <v>22882608</v>
      </c>
      <c r="AH227" s="75">
        <f t="shared" si="74"/>
        <v>25628520.96</v>
      </c>
      <c r="AI227" s="65">
        <v>13818</v>
      </c>
      <c r="AJ227" s="60">
        <v>1656</v>
      </c>
      <c r="AK227" s="60">
        <f t="shared" si="71"/>
        <v>22882608</v>
      </c>
      <c r="AL227" s="75">
        <f t="shared" si="75"/>
        <v>25628520.96</v>
      </c>
      <c r="AM227" s="65">
        <v>13818</v>
      </c>
      <c r="AN227" s="60">
        <v>1656</v>
      </c>
      <c r="AO227" s="60">
        <f t="shared" si="72"/>
        <v>22882608</v>
      </c>
      <c r="AP227" s="75">
        <f t="shared" si="76"/>
        <v>25628520.96</v>
      </c>
      <c r="AQ227" s="65">
        <v>13818</v>
      </c>
      <c r="AR227" s="60">
        <v>1656</v>
      </c>
      <c r="AS227" s="60">
        <f t="shared" si="73"/>
        <v>22882608</v>
      </c>
      <c r="AT227" s="75">
        <f t="shared" si="77"/>
        <v>25628520.96</v>
      </c>
      <c r="AU227" s="65">
        <v>13818</v>
      </c>
      <c r="AV227" s="60">
        <v>1656</v>
      </c>
      <c r="AW227" s="60">
        <f t="shared" si="78"/>
        <v>22882608</v>
      </c>
      <c r="AX227" s="75">
        <f t="shared" si="83"/>
        <v>25628520.96</v>
      </c>
      <c r="AY227" s="65">
        <v>13818</v>
      </c>
      <c r="AZ227" s="60">
        <v>1656</v>
      </c>
      <c r="BA227" s="60">
        <f t="shared" si="79"/>
        <v>22882608</v>
      </c>
      <c r="BB227" s="75">
        <f t="shared" si="84"/>
        <v>25628520.96</v>
      </c>
      <c r="BC227" s="65">
        <v>13818</v>
      </c>
      <c r="BD227" s="60">
        <v>1656</v>
      </c>
      <c r="BE227" s="60">
        <f t="shared" si="80"/>
        <v>22882608</v>
      </c>
      <c r="BF227" s="75">
        <f t="shared" si="85"/>
        <v>25628520.96</v>
      </c>
      <c r="BG227" s="65">
        <v>13818</v>
      </c>
      <c r="BH227" s="60">
        <v>1656</v>
      </c>
      <c r="BI227" s="60">
        <f t="shared" si="81"/>
        <v>22882608</v>
      </c>
      <c r="BJ227" s="75">
        <f t="shared" si="86"/>
        <v>25628520.96</v>
      </c>
      <c r="BK227" s="65">
        <v>13818</v>
      </c>
      <c r="BL227" s="60">
        <v>1656</v>
      </c>
      <c r="BM227" s="60">
        <f t="shared" si="82"/>
        <v>22882608</v>
      </c>
      <c r="BN227" s="75">
        <f t="shared" si="87"/>
        <v>25628520.96</v>
      </c>
      <c r="BO227" s="60"/>
      <c r="BP227" s="60"/>
      <c r="BQ227" s="60">
        <f t="shared" si="88"/>
        <v>0</v>
      </c>
      <c r="BR227" s="60">
        <f t="shared" si="89"/>
        <v>0</v>
      </c>
      <c r="BS227" s="60"/>
      <c r="BT227" s="60"/>
      <c r="BU227" s="60">
        <f t="shared" si="90"/>
        <v>0</v>
      </c>
      <c r="BV227" s="60">
        <f t="shared" si="91"/>
        <v>0</v>
      </c>
      <c r="BW227" s="60"/>
      <c r="BX227" s="60"/>
      <c r="BY227" s="60">
        <f t="shared" si="92"/>
        <v>0</v>
      </c>
      <c r="BZ227" s="60">
        <f t="shared" si="93"/>
        <v>0</v>
      </c>
      <c r="CA227" s="60"/>
      <c r="CB227" s="60"/>
      <c r="CC227" s="60">
        <f t="shared" si="94"/>
        <v>0</v>
      </c>
      <c r="CD227" s="60">
        <f t="shared" si="95"/>
        <v>0</v>
      </c>
      <c r="CE227" s="60"/>
      <c r="CF227" s="60"/>
      <c r="CG227" s="60">
        <f t="shared" si="96"/>
        <v>0</v>
      </c>
      <c r="CH227" s="60">
        <f t="shared" si="97"/>
        <v>0</v>
      </c>
      <c r="CI227" s="60"/>
      <c r="CJ227" s="60"/>
      <c r="CK227" s="60">
        <f t="shared" si="98"/>
        <v>0</v>
      </c>
      <c r="CL227" s="60">
        <f t="shared" si="99"/>
        <v>0</v>
      </c>
      <c r="CM227" s="60"/>
      <c r="CN227" s="60"/>
      <c r="CO227" s="60">
        <f t="shared" si="100"/>
        <v>0</v>
      </c>
      <c r="CP227" s="60">
        <f t="shared" si="101"/>
        <v>0</v>
      </c>
      <c r="CQ227" s="60"/>
      <c r="CR227" s="60"/>
      <c r="CS227" s="60">
        <f t="shared" si="102"/>
        <v>0</v>
      </c>
      <c r="CT227" s="60">
        <f t="shared" si="103"/>
        <v>0</v>
      </c>
      <c r="CU227" s="60"/>
      <c r="CV227" s="60"/>
      <c r="CW227" s="60">
        <f t="shared" si="104"/>
        <v>0</v>
      </c>
      <c r="CX227" s="60">
        <f t="shared" si="105"/>
        <v>0</v>
      </c>
      <c r="CY227" s="60"/>
      <c r="CZ227" s="60"/>
      <c r="DA227" s="60">
        <f t="shared" si="106"/>
        <v>0</v>
      </c>
      <c r="DB227" s="60">
        <f t="shared" si="107"/>
        <v>0</v>
      </c>
      <c r="DC227" s="60"/>
      <c r="DD227" s="60"/>
      <c r="DE227" s="60">
        <f t="shared" si="108"/>
        <v>0</v>
      </c>
      <c r="DF227" s="60">
        <f t="shared" si="109"/>
        <v>0</v>
      </c>
      <c r="DG227" s="60"/>
      <c r="DH227" s="60"/>
      <c r="DI227" s="60">
        <f t="shared" si="110"/>
        <v>0</v>
      </c>
      <c r="DJ227" s="60">
        <f t="shared" si="111"/>
        <v>0</v>
      </c>
      <c r="DK227" s="60"/>
      <c r="DL227" s="60"/>
      <c r="DM227" s="60">
        <f t="shared" si="112"/>
        <v>0</v>
      </c>
      <c r="DN227" s="60">
        <f t="shared" si="113"/>
        <v>0</v>
      </c>
      <c r="DO227" s="60"/>
      <c r="DP227" s="60"/>
      <c r="DQ227" s="60">
        <f t="shared" si="114"/>
        <v>0</v>
      </c>
      <c r="DR227" s="60">
        <f t="shared" si="115"/>
        <v>0</v>
      </c>
      <c r="DS227" s="60"/>
      <c r="DT227" s="60"/>
      <c r="DU227" s="60">
        <f t="shared" si="116"/>
        <v>0</v>
      </c>
      <c r="DV227" s="60">
        <f t="shared" si="117"/>
        <v>0</v>
      </c>
      <c r="DW227" s="60"/>
      <c r="DX227" s="60"/>
      <c r="DY227" s="60">
        <f t="shared" si="118"/>
        <v>0</v>
      </c>
      <c r="DZ227" s="60">
        <f t="shared" si="119"/>
        <v>0</v>
      </c>
      <c r="EA227" s="60"/>
      <c r="EB227" s="60"/>
      <c r="EC227" s="60">
        <f t="shared" si="120"/>
        <v>0</v>
      </c>
      <c r="ED227" s="60">
        <f t="shared" si="121"/>
        <v>0</v>
      </c>
      <c r="EE227" s="60"/>
      <c r="EF227" s="60"/>
      <c r="EG227" s="60"/>
      <c r="EH227" s="60"/>
      <c r="EI227" s="60"/>
      <c r="EJ227" s="60"/>
      <c r="EK227" s="60"/>
      <c r="EL227" s="60"/>
      <c r="EM227" s="75">
        <f t="shared" si="122"/>
        <v>131271</v>
      </c>
      <c r="EN227" s="75">
        <v>0</v>
      </c>
      <c r="EO227" s="75">
        <v>0</v>
      </c>
      <c r="EP227" s="61" t="s">
        <v>1534</v>
      </c>
      <c r="EQ227" s="58" t="s">
        <v>2067</v>
      </c>
      <c r="ER227" s="61" t="s">
        <v>2068</v>
      </c>
      <c r="ES227" s="58"/>
      <c r="ET227" s="58"/>
      <c r="EU227" s="58"/>
      <c r="EV227" s="58"/>
      <c r="EW227" s="58"/>
      <c r="EX227" s="58"/>
      <c r="EY227" s="58"/>
      <c r="EZ227" s="58"/>
      <c r="FA227" s="58"/>
    </row>
    <row r="228" spans="1:157" ht="19.5" customHeight="1">
      <c r="A228" s="63"/>
      <c r="B228" s="72" t="s">
        <v>1776</v>
      </c>
      <c r="C228" s="72"/>
      <c r="D228" s="79" t="s">
        <v>2079</v>
      </c>
      <c r="E228" s="72" t="s">
        <v>1926</v>
      </c>
      <c r="F228" s="72" t="s">
        <v>1927</v>
      </c>
      <c r="G228" s="72" t="s">
        <v>1927</v>
      </c>
      <c r="H228" s="72" t="s">
        <v>857</v>
      </c>
      <c r="I228" s="72"/>
      <c r="J228" s="72"/>
      <c r="K228" s="72" t="s">
        <v>1660</v>
      </c>
      <c r="L228" s="72">
        <v>710000000</v>
      </c>
      <c r="M228" s="72" t="s">
        <v>1533</v>
      </c>
      <c r="N228" s="72" t="s">
        <v>1918</v>
      </c>
      <c r="O228" s="72" t="s">
        <v>359</v>
      </c>
      <c r="P228" s="72">
        <v>350000000</v>
      </c>
      <c r="Q228" s="72" t="s">
        <v>2080</v>
      </c>
      <c r="R228" s="72"/>
      <c r="S228" s="72" t="s">
        <v>1929</v>
      </c>
      <c r="T228" s="72"/>
      <c r="U228" s="72"/>
      <c r="V228" s="72">
        <v>0</v>
      </c>
      <c r="W228" s="72">
        <v>0</v>
      </c>
      <c r="X228" s="72">
        <v>100</v>
      </c>
      <c r="Y228" s="72" t="s">
        <v>1930</v>
      </c>
      <c r="Z228" s="72" t="s">
        <v>888</v>
      </c>
      <c r="AA228" s="80">
        <v>37684</v>
      </c>
      <c r="AB228" s="70">
        <v>2495</v>
      </c>
      <c r="AC228" s="70">
        <f t="shared" si="68"/>
        <v>94021580</v>
      </c>
      <c r="AD228" s="71">
        <f>AC228*1.12</f>
        <v>105304169.60000001</v>
      </c>
      <c r="AE228" s="80">
        <v>75368</v>
      </c>
      <c r="AF228" s="70">
        <v>2495</v>
      </c>
      <c r="AG228" s="70">
        <f t="shared" si="70"/>
        <v>188043160</v>
      </c>
      <c r="AH228" s="71">
        <f t="shared" si="74"/>
        <v>210608339.20000002</v>
      </c>
      <c r="AI228" s="80">
        <v>75368</v>
      </c>
      <c r="AJ228" s="70">
        <v>2495</v>
      </c>
      <c r="AK228" s="70">
        <f t="shared" si="71"/>
        <v>188043160</v>
      </c>
      <c r="AL228" s="71">
        <f t="shared" si="75"/>
        <v>210608339.20000002</v>
      </c>
      <c r="AM228" s="80">
        <v>75368</v>
      </c>
      <c r="AN228" s="70">
        <v>2495</v>
      </c>
      <c r="AO228" s="70">
        <f t="shared" si="72"/>
        <v>188043160</v>
      </c>
      <c r="AP228" s="71">
        <f t="shared" si="76"/>
        <v>210608339.20000002</v>
      </c>
      <c r="AQ228" s="80">
        <v>75368</v>
      </c>
      <c r="AR228" s="70">
        <v>2495</v>
      </c>
      <c r="AS228" s="70">
        <f t="shared" si="73"/>
        <v>188043160</v>
      </c>
      <c r="AT228" s="71">
        <f t="shared" si="77"/>
        <v>210608339.20000002</v>
      </c>
      <c r="AU228" s="80">
        <v>75368</v>
      </c>
      <c r="AV228" s="70">
        <v>2495</v>
      </c>
      <c r="AW228" s="70">
        <f t="shared" si="78"/>
        <v>188043160</v>
      </c>
      <c r="AX228" s="71">
        <f t="shared" si="83"/>
        <v>210608339.20000002</v>
      </c>
      <c r="AY228" s="80">
        <v>75368</v>
      </c>
      <c r="AZ228" s="70">
        <v>2495</v>
      </c>
      <c r="BA228" s="70">
        <f t="shared" si="79"/>
        <v>188043160</v>
      </c>
      <c r="BB228" s="71">
        <f t="shared" si="84"/>
        <v>210608339.20000002</v>
      </c>
      <c r="BC228" s="80">
        <v>75368</v>
      </c>
      <c r="BD228" s="70">
        <v>2495</v>
      </c>
      <c r="BE228" s="70">
        <f t="shared" si="80"/>
        <v>188043160</v>
      </c>
      <c r="BF228" s="71">
        <f t="shared" si="85"/>
        <v>210608339.20000002</v>
      </c>
      <c r="BG228" s="80">
        <v>75368</v>
      </c>
      <c r="BH228" s="70">
        <v>2495</v>
      </c>
      <c r="BI228" s="70">
        <f t="shared" si="81"/>
        <v>188043160</v>
      </c>
      <c r="BJ228" s="71">
        <f t="shared" si="86"/>
        <v>210608339.20000002</v>
      </c>
      <c r="BK228" s="80">
        <v>75368</v>
      </c>
      <c r="BL228" s="70">
        <v>2495</v>
      </c>
      <c r="BM228" s="70">
        <f t="shared" si="82"/>
        <v>188043160</v>
      </c>
      <c r="BN228" s="71">
        <f t="shared" si="87"/>
        <v>210608339.20000002</v>
      </c>
      <c r="BO228" s="60"/>
      <c r="BP228" s="60"/>
      <c r="BQ228" s="60">
        <f t="shared" si="88"/>
        <v>0</v>
      </c>
      <c r="BR228" s="60">
        <f t="shared" si="89"/>
        <v>0</v>
      </c>
      <c r="BS228" s="60"/>
      <c r="BT228" s="60"/>
      <c r="BU228" s="60">
        <f t="shared" si="90"/>
        <v>0</v>
      </c>
      <c r="BV228" s="60">
        <f t="shared" si="91"/>
        <v>0</v>
      </c>
      <c r="BW228" s="60"/>
      <c r="BX228" s="60"/>
      <c r="BY228" s="60">
        <f t="shared" si="92"/>
        <v>0</v>
      </c>
      <c r="BZ228" s="60">
        <f t="shared" si="93"/>
        <v>0</v>
      </c>
      <c r="CA228" s="60"/>
      <c r="CB228" s="60"/>
      <c r="CC228" s="60">
        <f t="shared" si="94"/>
        <v>0</v>
      </c>
      <c r="CD228" s="60">
        <f t="shared" si="95"/>
        <v>0</v>
      </c>
      <c r="CE228" s="60"/>
      <c r="CF228" s="60"/>
      <c r="CG228" s="60">
        <f t="shared" si="96"/>
        <v>0</v>
      </c>
      <c r="CH228" s="60">
        <f t="shared" si="97"/>
        <v>0</v>
      </c>
      <c r="CI228" s="60"/>
      <c r="CJ228" s="60"/>
      <c r="CK228" s="60">
        <f t="shared" si="98"/>
        <v>0</v>
      </c>
      <c r="CL228" s="60">
        <f t="shared" si="99"/>
        <v>0</v>
      </c>
      <c r="CM228" s="60"/>
      <c r="CN228" s="60"/>
      <c r="CO228" s="60">
        <f t="shared" si="100"/>
        <v>0</v>
      </c>
      <c r="CP228" s="60">
        <f t="shared" si="101"/>
        <v>0</v>
      </c>
      <c r="CQ228" s="60"/>
      <c r="CR228" s="60"/>
      <c r="CS228" s="60">
        <f t="shared" si="102"/>
        <v>0</v>
      </c>
      <c r="CT228" s="60">
        <f t="shared" si="103"/>
        <v>0</v>
      </c>
      <c r="CU228" s="60"/>
      <c r="CV228" s="60"/>
      <c r="CW228" s="60">
        <f t="shared" si="104"/>
        <v>0</v>
      </c>
      <c r="CX228" s="60">
        <f t="shared" si="105"/>
        <v>0</v>
      </c>
      <c r="CY228" s="60"/>
      <c r="CZ228" s="60"/>
      <c r="DA228" s="60">
        <f t="shared" si="106"/>
        <v>0</v>
      </c>
      <c r="DB228" s="60">
        <f t="shared" si="107"/>
        <v>0</v>
      </c>
      <c r="DC228" s="60"/>
      <c r="DD228" s="60"/>
      <c r="DE228" s="60">
        <f t="shared" si="108"/>
        <v>0</v>
      </c>
      <c r="DF228" s="60">
        <f t="shared" si="109"/>
        <v>0</v>
      </c>
      <c r="DG228" s="60"/>
      <c r="DH228" s="60"/>
      <c r="DI228" s="60">
        <f t="shared" si="110"/>
        <v>0</v>
      </c>
      <c r="DJ228" s="60">
        <f t="shared" si="111"/>
        <v>0</v>
      </c>
      <c r="DK228" s="60"/>
      <c r="DL228" s="60"/>
      <c r="DM228" s="60">
        <f t="shared" si="112"/>
        <v>0</v>
      </c>
      <c r="DN228" s="60">
        <f t="shared" si="113"/>
        <v>0</v>
      </c>
      <c r="DO228" s="60"/>
      <c r="DP228" s="60"/>
      <c r="DQ228" s="60">
        <f t="shared" si="114"/>
        <v>0</v>
      </c>
      <c r="DR228" s="60">
        <f t="shared" si="115"/>
        <v>0</v>
      </c>
      <c r="DS228" s="60"/>
      <c r="DT228" s="60"/>
      <c r="DU228" s="60">
        <f t="shared" si="116"/>
        <v>0</v>
      </c>
      <c r="DV228" s="60">
        <f t="shared" si="117"/>
        <v>0</v>
      </c>
      <c r="DW228" s="60"/>
      <c r="DX228" s="60"/>
      <c r="DY228" s="60">
        <f t="shared" si="118"/>
        <v>0</v>
      </c>
      <c r="DZ228" s="60">
        <f t="shared" si="119"/>
        <v>0</v>
      </c>
      <c r="EA228" s="60"/>
      <c r="EB228" s="60"/>
      <c r="EC228" s="60">
        <f t="shared" si="120"/>
        <v>0</v>
      </c>
      <c r="ED228" s="60">
        <f t="shared" si="121"/>
        <v>0</v>
      </c>
      <c r="EE228" s="60"/>
      <c r="EF228" s="60"/>
      <c r="EG228" s="60"/>
      <c r="EH228" s="60"/>
      <c r="EI228" s="60"/>
      <c r="EJ228" s="60"/>
      <c r="EK228" s="60"/>
      <c r="EL228" s="60"/>
      <c r="EM228" s="75">
        <f>AA228+AE228+AI228+AM228+AQ228+AU228+AY228+BC228+BG228+BK228+BO228+BS228+BW228+CA228+CE228+CI228+CM228+CQ228+CU228+CY228+DC228+DG228+DK228+DO228+DS228+DW228+EA228</f>
        <v>715996</v>
      </c>
      <c r="EN228" s="75">
        <v>0</v>
      </c>
      <c r="EO228" s="75">
        <v>0</v>
      </c>
      <c r="EP228" s="81" t="s">
        <v>1534</v>
      </c>
      <c r="EQ228" s="72" t="s">
        <v>2067</v>
      </c>
      <c r="ER228" s="81" t="s">
        <v>2068</v>
      </c>
      <c r="ES228" s="72"/>
      <c r="ET228" s="72"/>
      <c r="EU228" s="72"/>
      <c r="EV228" s="72"/>
      <c r="EW228" s="72"/>
      <c r="EX228" s="72"/>
      <c r="EY228" s="72"/>
      <c r="EZ228" s="72"/>
      <c r="FA228" s="72"/>
    </row>
    <row r="229" spans="1:157" ht="19.5" customHeight="1">
      <c r="A229" s="63"/>
      <c r="B229" s="82" t="s">
        <v>2100</v>
      </c>
      <c r="C229" s="72" t="s">
        <v>2224</v>
      </c>
      <c r="D229" s="79" t="s">
        <v>2117</v>
      </c>
      <c r="E229" s="72" t="s">
        <v>1926</v>
      </c>
      <c r="F229" s="72" t="s">
        <v>1927</v>
      </c>
      <c r="G229" s="72" t="s">
        <v>1927</v>
      </c>
      <c r="H229" s="72" t="s">
        <v>857</v>
      </c>
      <c r="I229" s="72"/>
      <c r="J229" s="72"/>
      <c r="K229" s="72" t="s">
        <v>1660</v>
      </c>
      <c r="L229" s="72">
        <v>710000000</v>
      </c>
      <c r="M229" s="72" t="s">
        <v>1533</v>
      </c>
      <c r="N229" s="72" t="s">
        <v>2108</v>
      </c>
      <c r="O229" s="72" t="s">
        <v>359</v>
      </c>
      <c r="P229" s="72">
        <v>350000000</v>
      </c>
      <c r="Q229" s="72" t="s">
        <v>2080</v>
      </c>
      <c r="R229" s="72"/>
      <c r="S229" s="72" t="s">
        <v>1929</v>
      </c>
      <c r="T229" s="72"/>
      <c r="U229" s="72"/>
      <c r="V229" s="72">
        <v>0</v>
      </c>
      <c r="W229" s="72">
        <v>0</v>
      </c>
      <c r="X229" s="72">
        <v>100</v>
      </c>
      <c r="Y229" s="72" t="s">
        <v>1930</v>
      </c>
      <c r="Z229" s="72" t="s">
        <v>888</v>
      </c>
      <c r="AA229" s="80">
        <v>25123</v>
      </c>
      <c r="AB229" s="70">
        <v>2495</v>
      </c>
      <c r="AC229" s="70">
        <f>AA229*AB229</f>
        <v>62681885</v>
      </c>
      <c r="AD229" s="71">
        <f>AC229*1.12</f>
        <v>70203711.2</v>
      </c>
      <c r="AE229" s="80">
        <v>75368</v>
      </c>
      <c r="AF229" s="70">
        <v>2495</v>
      </c>
      <c r="AG229" s="70">
        <f>AE229*AF229</f>
        <v>188043160</v>
      </c>
      <c r="AH229" s="71">
        <f>AG229*1.12</f>
        <v>210608339.20000002</v>
      </c>
      <c r="AI229" s="80">
        <v>75368</v>
      </c>
      <c r="AJ229" s="70">
        <v>2495</v>
      </c>
      <c r="AK229" s="70">
        <f>AI229*AJ229</f>
        <v>188043160</v>
      </c>
      <c r="AL229" s="71">
        <f>AK229*1.12</f>
        <v>210608339.20000002</v>
      </c>
      <c r="AM229" s="80">
        <v>75368</v>
      </c>
      <c r="AN229" s="70">
        <v>2495</v>
      </c>
      <c r="AO229" s="70">
        <f>AM229*AN229</f>
        <v>188043160</v>
      </c>
      <c r="AP229" s="71">
        <f>AO229*1.12</f>
        <v>210608339.20000002</v>
      </c>
      <c r="AQ229" s="80">
        <v>75368</v>
      </c>
      <c r="AR229" s="70">
        <v>2495</v>
      </c>
      <c r="AS229" s="70">
        <f>AQ229*AR229</f>
        <v>188043160</v>
      </c>
      <c r="AT229" s="71">
        <f>AS229*1.12</f>
        <v>210608339.20000002</v>
      </c>
      <c r="AU229" s="80">
        <v>75368</v>
      </c>
      <c r="AV229" s="70">
        <v>2495</v>
      </c>
      <c r="AW229" s="70">
        <f>AU229*AV229</f>
        <v>188043160</v>
      </c>
      <c r="AX229" s="71">
        <f>AW229*1.12</f>
        <v>210608339.20000002</v>
      </c>
      <c r="AY229" s="80">
        <v>75368</v>
      </c>
      <c r="AZ229" s="70">
        <v>2495</v>
      </c>
      <c r="BA229" s="70">
        <f>AY229*AZ229</f>
        <v>188043160</v>
      </c>
      <c r="BB229" s="71">
        <f>BA229*1.12</f>
        <v>210608339.20000002</v>
      </c>
      <c r="BC229" s="80">
        <v>75368</v>
      </c>
      <c r="BD229" s="70">
        <v>2495</v>
      </c>
      <c r="BE229" s="70">
        <f>BC229*BD229</f>
        <v>188043160</v>
      </c>
      <c r="BF229" s="71">
        <f>BE229*1.12</f>
        <v>210608339.20000002</v>
      </c>
      <c r="BG229" s="80">
        <v>75368</v>
      </c>
      <c r="BH229" s="70">
        <v>2495</v>
      </c>
      <c r="BI229" s="70">
        <f>BG229*BH229</f>
        <v>188043160</v>
      </c>
      <c r="BJ229" s="71">
        <f>BI229*1.12</f>
        <v>210608339.20000002</v>
      </c>
      <c r="BK229" s="80">
        <v>75368</v>
      </c>
      <c r="BL229" s="70">
        <v>2495</v>
      </c>
      <c r="BM229" s="70">
        <f>BK229*BL229</f>
        <v>188043160</v>
      </c>
      <c r="BN229" s="71">
        <f>BM229*1.12</f>
        <v>210608339.20000002</v>
      </c>
      <c r="BO229" s="60"/>
      <c r="BP229" s="60"/>
      <c r="BQ229" s="60">
        <f>BO229*BP229</f>
        <v>0</v>
      </c>
      <c r="BR229" s="60">
        <f>IF(AT229="С НДС",BQ229*1.12,BQ229)</f>
        <v>0</v>
      </c>
      <c r="BS229" s="60"/>
      <c r="BT229" s="60"/>
      <c r="BU229" s="60">
        <f>BS229*BT229</f>
        <v>0</v>
      </c>
      <c r="BV229" s="60">
        <f>IF(AX229="С НДС",BU229*1.12,BU229)</f>
        <v>0</v>
      </c>
      <c r="BW229" s="60"/>
      <c r="BX229" s="60"/>
      <c r="BY229" s="60">
        <f>BW229*BX229</f>
        <v>0</v>
      </c>
      <c r="BZ229" s="60">
        <f>IF(BB229="С НДС",BY229*1.12,BY229)</f>
        <v>0</v>
      </c>
      <c r="CA229" s="60"/>
      <c r="CB229" s="60"/>
      <c r="CC229" s="60">
        <f>CA229*CB229</f>
        <v>0</v>
      </c>
      <c r="CD229" s="60">
        <f>IF(BF229="С НДС",CC229*1.12,CC229)</f>
        <v>0</v>
      </c>
      <c r="CE229" s="60"/>
      <c r="CF229" s="60"/>
      <c r="CG229" s="60">
        <f>CE229*CF229</f>
        <v>0</v>
      </c>
      <c r="CH229" s="60">
        <f>IF(BJ229="С НДС",CG229*1.12,CG229)</f>
        <v>0</v>
      </c>
      <c r="CI229" s="60"/>
      <c r="CJ229" s="60"/>
      <c r="CK229" s="60">
        <f>CI229*CJ229</f>
        <v>0</v>
      </c>
      <c r="CL229" s="60">
        <f>IF(BN229="С НДС",CK229*1.12,CK229)</f>
        <v>0</v>
      </c>
      <c r="CM229" s="60"/>
      <c r="CN229" s="60"/>
      <c r="CO229" s="60">
        <f>CM229*CN229</f>
        <v>0</v>
      </c>
      <c r="CP229" s="60">
        <f>IF(BR229="С НДС",CO229*1.12,CO229)</f>
        <v>0</v>
      </c>
      <c r="CQ229" s="60"/>
      <c r="CR229" s="60"/>
      <c r="CS229" s="60">
        <f>CQ229*CR229</f>
        <v>0</v>
      </c>
      <c r="CT229" s="60">
        <f>IF(BV229="С НДС",CS229*1.12,CS229)</f>
        <v>0</v>
      </c>
      <c r="CU229" s="60"/>
      <c r="CV229" s="60"/>
      <c r="CW229" s="60">
        <f>CU229*CV229</f>
        <v>0</v>
      </c>
      <c r="CX229" s="60">
        <f>IF(BZ229="С НДС",CW229*1.12,CW229)</f>
        <v>0</v>
      </c>
      <c r="CY229" s="60"/>
      <c r="CZ229" s="60"/>
      <c r="DA229" s="60">
        <f>CY229*CZ229</f>
        <v>0</v>
      </c>
      <c r="DB229" s="60">
        <f>IF(CD229="С НДС",DA229*1.12,DA229)</f>
        <v>0</v>
      </c>
      <c r="DC229" s="60"/>
      <c r="DD229" s="60"/>
      <c r="DE229" s="60">
        <f>DC229*DD229</f>
        <v>0</v>
      </c>
      <c r="DF229" s="60">
        <f>IF(CH229="С НДС",DE229*1.12,DE229)</f>
        <v>0</v>
      </c>
      <c r="DG229" s="60"/>
      <c r="DH229" s="60"/>
      <c r="DI229" s="60">
        <f>DG229*DH229</f>
        <v>0</v>
      </c>
      <c r="DJ229" s="60">
        <f>IF(CL229="С НДС",DI229*1.12,DI229)</f>
        <v>0</v>
      </c>
      <c r="DK229" s="60"/>
      <c r="DL229" s="60"/>
      <c r="DM229" s="60">
        <f>DK229*DL229</f>
        <v>0</v>
      </c>
      <c r="DN229" s="60">
        <f>IF(CP229="С НДС",DM229*1.12,DM229)</f>
        <v>0</v>
      </c>
      <c r="DO229" s="60"/>
      <c r="DP229" s="60"/>
      <c r="DQ229" s="60">
        <f>DO229*DP229</f>
        <v>0</v>
      </c>
      <c r="DR229" s="60">
        <f>IF(CT229="С НДС",DQ229*1.12,DQ229)</f>
        <v>0</v>
      </c>
      <c r="DS229" s="60"/>
      <c r="DT229" s="60"/>
      <c r="DU229" s="60">
        <f>DS229*DT229</f>
        <v>0</v>
      </c>
      <c r="DV229" s="60">
        <f>IF(CX229="С НДС",DU229*1.12,DU229)</f>
        <v>0</v>
      </c>
      <c r="DW229" s="60"/>
      <c r="DX229" s="60"/>
      <c r="DY229" s="60">
        <f>DW229*DX229</f>
        <v>0</v>
      </c>
      <c r="DZ229" s="60">
        <f>IF(DB229="С НДС",DY229*1.12,DY229)</f>
        <v>0</v>
      </c>
      <c r="EA229" s="60"/>
      <c r="EB229" s="60"/>
      <c r="EC229" s="60">
        <f>EA229*EB229</f>
        <v>0</v>
      </c>
      <c r="ED229" s="60">
        <f>IF(DF229="С НДС",EC229*1.12,EC229)</f>
        <v>0</v>
      </c>
      <c r="EE229" s="60"/>
      <c r="EF229" s="60"/>
      <c r="EG229" s="60"/>
      <c r="EH229" s="60"/>
      <c r="EI229" s="60"/>
      <c r="EJ229" s="60"/>
      <c r="EK229" s="60"/>
      <c r="EL229" s="60"/>
      <c r="EM229" s="75">
        <f>AA229+AE229+AI229+AM229+AQ229+AU229+AY229+BC229+BG229+BK229+BO229+BS229+BW229+CA229+CE229+CI229+CM229+CQ229+CU229+CY229+DC229+DG229+DK229+DO229+DS229+DW229+EA229</f>
        <v>703435</v>
      </c>
      <c r="EN229" s="75">
        <v>0</v>
      </c>
      <c r="EO229" s="75">
        <v>0</v>
      </c>
      <c r="EP229" s="81" t="s">
        <v>1534</v>
      </c>
      <c r="EQ229" s="72" t="s">
        <v>2067</v>
      </c>
      <c r="ER229" s="81" t="s">
        <v>2068</v>
      </c>
      <c r="ES229" s="72"/>
      <c r="ET229" s="72"/>
      <c r="EU229" s="72"/>
      <c r="EV229" s="72"/>
      <c r="EW229" s="72"/>
      <c r="EX229" s="72"/>
      <c r="EY229" s="72"/>
      <c r="EZ229" s="72"/>
      <c r="FA229" s="72"/>
    </row>
    <row r="230" spans="1:157" ht="19.5" customHeight="1">
      <c r="A230" s="63"/>
      <c r="B230" s="58" t="s">
        <v>1593</v>
      </c>
      <c r="C230" s="58"/>
      <c r="D230" s="77" t="s">
        <v>1937</v>
      </c>
      <c r="E230" s="58" t="s">
        <v>1926</v>
      </c>
      <c r="F230" s="58" t="s">
        <v>1927</v>
      </c>
      <c r="G230" s="58" t="s">
        <v>1927</v>
      </c>
      <c r="H230" s="58" t="s">
        <v>857</v>
      </c>
      <c r="I230" s="58"/>
      <c r="J230" s="58"/>
      <c r="K230" s="58">
        <v>100</v>
      </c>
      <c r="L230" s="58">
        <v>710000000</v>
      </c>
      <c r="M230" s="58" t="s">
        <v>1750</v>
      </c>
      <c r="N230" s="58" t="s">
        <v>1918</v>
      </c>
      <c r="O230" s="58" t="s">
        <v>359</v>
      </c>
      <c r="P230" s="58">
        <v>470000000</v>
      </c>
      <c r="Q230" s="58" t="s">
        <v>1938</v>
      </c>
      <c r="R230" s="58"/>
      <c r="S230" s="58" t="s">
        <v>1929</v>
      </c>
      <c r="T230" s="58"/>
      <c r="U230" s="58"/>
      <c r="V230" s="58">
        <v>0</v>
      </c>
      <c r="W230" s="58">
        <v>0</v>
      </c>
      <c r="X230" s="58">
        <v>100</v>
      </c>
      <c r="Y230" s="58" t="s">
        <v>1930</v>
      </c>
      <c r="Z230" s="58" t="s">
        <v>888</v>
      </c>
      <c r="AA230" s="65">
        <v>542</v>
      </c>
      <c r="AB230" s="60">
        <v>1656</v>
      </c>
      <c r="AC230" s="60">
        <f t="shared" si="68"/>
        <v>897552</v>
      </c>
      <c r="AD230" s="75">
        <f t="shared" si="69"/>
        <v>1005258.2400000001</v>
      </c>
      <c r="AE230" s="65">
        <v>1084</v>
      </c>
      <c r="AF230" s="60">
        <v>1656</v>
      </c>
      <c r="AG230" s="60">
        <f t="shared" si="70"/>
        <v>1795104</v>
      </c>
      <c r="AH230" s="75">
        <f t="shared" si="74"/>
        <v>2010516.4800000002</v>
      </c>
      <c r="AI230" s="65">
        <v>1084</v>
      </c>
      <c r="AJ230" s="60">
        <v>1656</v>
      </c>
      <c r="AK230" s="60">
        <f t="shared" si="71"/>
        <v>1795104</v>
      </c>
      <c r="AL230" s="75">
        <f t="shared" si="75"/>
        <v>2010516.4800000002</v>
      </c>
      <c r="AM230" s="65">
        <v>1084</v>
      </c>
      <c r="AN230" s="60">
        <v>1656</v>
      </c>
      <c r="AO230" s="60">
        <f t="shared" si="72"/>
        <v>1795104</v>
      </c>
      <c r="AP230" s="75">
        <f t="shared" si="76"/>
        <v>2010516.4800000002</v>
      </c>
      <c r="AQ230" s="65">
        <v>1084</v>
      </c>
      <c r="AR230" s="60">
        <v>1656</v>
      </c>
      <c r="AS230" s="60">
        <f t="shared" si="73"/>
        <v>1795104</v>
      </c>
      <c r="AT230" s="75">
        <f t="shared" si="77"/>
        <v>2010516.4800000002</v>
      </c>
      <c r="AU230" s="65">
        <v>1084</v>
      </c>
      <c r="AV230" s="60">
        <v>1656</v>
      </c>
      <c r="AW230" s="60">
        <f t="shared" si="78"/>
        <v>1795104</v>
      </c>
      <c r="AX230" s="75">
        <f t="shared" si="83"/>
        <v>2010516.4800000002</v>
      </c>
      <c r="AY230" s="65">
        <v>1084</v>
      </c>
      <c r="AZ230" s="60">
        <v>1656</v>
      </c>
      <c r="BA230" s="60">
        <f t="shared" si="79"/>
        <v>1795104</v>
      </c>
      <c r="BB230" s="75">
        <f t="shared" si="84"/>
        <v>2010516.4800000002</v>
      </c>
      <c r="BC230" s="65">
        <v>1084</v>
      </c>
      <c r="BD230" s="60">
        <v>1656</v>
      </c>
      <c r="BE230" s="60">
        <f t="shared" si="80"/>
        <v>1795104</v>
      </c>
      <c r="BF230" s="75">
        <f t="shared" si="85"/>
        <v>2010516.4800000002</v>
      </c>
      <c r="BG230" s="65">
        <v>1084</v>
      </c>
      <c r="BH230" s="60">
        <v>1656</v>
      </c>
      <c r="BI230" s="60">
        <f t="shared" si="81"/>
        <v>1795104</v>
      </c>
      <c r="BJ230" s="75">
        <f t="shared" si="86"/>
        <v>2010516.4800000002</v>
      </c>
      <c r="BK230" s="65">
        <v>1084</v>
      </c>
      <c r="BL230" s="60">
        <v>1656</v>
      </c>
      <c r="BM230" s="60">
        <f t="shared" si="82"/>
        <v>1795104</v>
      </c>
      <c r="BN230" s="75">
        <f t="shared" si="87"/>
        <v>2010516.4800000002</v>
      </c>
      <c r="BO230" s="60"/>
      <c r="BP230" s="60"/>
      <c r="BQ230" s="60">
        <f t="shared" si="88"/>
        <v>0</v>
      </c>
      <c r="BR230" s="60">
        <f t="shared" si="89"/>
        <v>0</v>
      </c>
      <c r="BS230" s="60"/>
      <c r="BT230" s="60"/>
      <c r="BU230" s="60">
        <f t="shared" si="90"/>
        <v>0</v>
      </c>
      <c r="BV230" s="60">
        <f t="shared" si="91"/>
        <v>0</v>
      </c>
      <c r="BW230" s="60"/>
      <c r="BX230" s="60"/>
      <c r="BY230" s="60">
        <f t="shared" si="92"/>
        <v>0</v>
      </c>
      <c r="BZ230" s="60">
        <f t="shared" si="93"/>
        <v>0</v>
      </c>
      <c r="CA230" s="60"/>
      <c r="CB230" s="60"/>
      <c r="CC230" s="60">
        <f t="shared" si="94"/>
        <v>0</v>
      </c>
      <c r="CD230" s="60">
        <f t="shared" si="95"/>
        <v>0</v>
      </c>
      <c r="CE230" s="60"/>
      <c r="CF230" s="60"/>
      <c r="CG230" s="60">
        <f t="shared" si="96"/>
        <v>0</v>
      </c>
      <c r="CH230" s="60">
        <f t="shared" si="97"/>
        <v>0</v>
      </c>
      <c r="CI230" s="60"/>
      <c r="CJ230" s="60"/>
      <c r="CK230" s="60">
        <f t="shared" si="98"/>
        <v>0</v>
      </c>
      <c r="CL230" s="60">
        <f t="shared" si="99"/>
        <v>0</v>
      </c>
      <c r="CM230" s="60"/>
      <c r="CN230" s="60"/>
      <c r="CO230" s="60">
        <f t="shared" si="100"/>
        <v>0</v>
      </c>
      <c r="CP230" s="60">
        <f t="shared" si="101"/>
        <v>0</v>
      </c>
      <c r="CQ230" s="60"/>
      <c r="CR230" s="60"/>
      <c r="CS230" s="60">
        <f t="shared" si="102"/>
        <v>0</v>
      </c>
      <c r="CT230" s="60">
        <f t="shared" si="103"/>
        <v>0</v>
      </c>
      <c r="CU230" s="60"/>
      <c r="CV230" s="60"/>
      <c r="CW230" s="60">
        <f t="shared" si="104"/>
        <v>0</v>
      </c>
      <c r="CX230" s="60">
        <f t="shared" si="105"/>
        <v>0</v>
      </c>
      <c r="CY230" s="60"/>
      <c r="CZ230" s="60"/>
      <c r="DA230" s="60">
        <f t="shared" si="106"/>
        <v>0</v>
      </c>
      <c r="DB230" s="60">
        <f t="shared" si="107"/>
        <v>0</v>
      </c>
      <c r="DC230" s="60"/>
      <c r="DD230" s="60"/>
      <c r="DE230" s="60">
        <f t="shared" si="108"/>
        <v>0</v>
      </c>
      <c r="DF230" s="60">
        <f t="shared" si="109"/>
        <v>0</v>
      </c>
      <c r="DG230" s="60"/>
      <c r="DH230" s="60"/>
      <c r="DI230" s="60">
        <f t="shared" si="110"/>
        <v>0</v>
      </c>
      <c r="DJ230" s="60">
        <f t="shared" si="111"/>
        <v>0</v>
      </c>
      <c r="DK230" s="60"/>
      <c r="DL230" s="60"/>
      <c r="DM230" s="60">
        <f t="shared" si="112"/>
        <v>0</v>
      </c>
      <c r="DN230" s="60">
        <f t="shared" si="113"/>
        <v>0</v>
      </c>
      <c r="DO230" s="60"/>
      <c r="DP230" s="60"/>
      <c r="DQ230" s="60">
        <f t="shared" si="114"/>
        <v>0</v>
      </c>
      <c r="DR230" s="60">
        <f t="shared" si="115"/>
        <v>0</v>
      </c>
      <c r="DS230" s="60"/>
      <c r="DT230" s="60"/>
      <c r="DU230" s="60">
        <f t="shared" si="116"/>
        <v>0</v>
      </c>
      <c r="DV230" s="60">
        <f t="shared" si="117"/>
        <v>0</v>
      </c>
      <c r="DW230" s="60"/>
      <c r="DX230" s="60"/>
      <c r="DY230" s="60">
        <f t="shared" si="118"/>
        <v>0</v>
      </c>
      <c r="DZ230" s="60">
        <f t="shared" si="119"/>
        <v>0</v>
      </c>
      <c r="EA230" s="60"/>
      <c r="EB230" s="60"/>
      <c r="EC230" s="60">
        <f t="shared" si="120"/>
        <v>0</v>
      </c>
      <c r="ED230" s="60">
        <f t="shared" si="121"/>
        <v>0</v>
      </c>
      <c r="EE230" s="60"/>
      <c r="EF230" s="60"/>
      <c r="EG230" s="60"/>
      <c r="EH230" s="60"/>
      <c r="EI230" s="60"/>
      <c r="EJ230" s="60"/>
      <c r="EK230" s="60"/>
      <c r="EL230" s="60"/>
      <c r="EM230" s="75">
        <f t="shared" si="122"/>
        <v>10298</v>
      </c>
      <c r="EN230" s="75">
        <v>0</v>
      </c>
      <c r="EO230" s="75">
        <v>0</v>
      </c>
      <c r="EP230" s="61" t="s">
        <v>1534</v>
      </c>
      <c r="EQ230" s="58" t="s">
        <v>2067</v>
      </c>
      <c r="ER230" s="61" t="s">
        <v>2068</v>
      </c>
      <c r="ES230" s="58"/>
      <c r="ET230" s="58"/>
      <c r="EU230" s="58"/>
      <c r="EV230" s="58"/>
      <c r="EW230" s="58"/>
      <c r="EX230" s="58"/>
      <c r="EY230" s="58"/>
      <c r="EZ230" s="58"/>
      <c r="FA230" s="58"/>
    </row>
    <row r="231" spans="1:157" ht="19.5" customHeight="1">
      <c r="A231" s="63"/>
      <c r="B231" s="72" t="s">
        <v>1776</v>
      </c>
      <c r="C231" s="72"/>
      <c r="D231" s="79" t="s">
        <v>2081</v>
      </c>
      <c r="E231" s="72" t="s">
        <v>1926</v>
      </c>
      <c r="F231" s="72" t="s">
        <v>1927</v>
      </c>
      <c r="G231" s="72" t="s">
        <v>1927</v>
      </c>
      <c r="H231" s="72" t="s">
        <v>857</v>
      </c>
      <c r="I231" s="72"/>
      <c r="J231" s="72"/>
      <c r="K231" s="72" t="s">
        <v>1660</v>
      </c>
      <c r="L231" s="72">
        <v>710000000</v>
      </c>
      <c r="M231" s="72" t="s">
        <v>1533</v>
      </c>
      <c r="N231" s="72" t="s">
        <v>1918</v>
      </c>
      <c r="O231" s="72" t="s">
        <v>359</v>
      </c>
      <c r="P231" s="72">
        <v>630000000</v>
      </c>
      <c r="Q231" s="72" t="s">
        <v>2082</v>
      </c>
      <c r="R231" s="72"/>
      <c r="S231" s="72" t="s">
        <v>1929</v>
      </c>
      <c r="T231" s="72"/>
      <c r="U231" s="72"/>
      <c r="V231" s="72">
        <v>0</v>
      </c>
      <c r="W231" s="72">
        <v>0</v>
      </c>
      <c r="X231" s="72">
        <v>100</v>
      </c>
      <c r="Y231" s="72" t="s">
        <v>1930</v>
      </c>
      <c r="Z231" s="72" t="s">
        <v>888</v>
      </c>
      <c r="AA231" s="80">
        <v>20404</v>
      </c>
      <c r="AB231" s="70">
        <v>2495</v>
      </c>
      <c r="AC231" s="70">
        <f t="shared" si="68"/>
        <v>50907980</v>
      </c>
      <c r="AD231" s="71">
        <f>AC231*1.12</f>
        <v>57016937.60000001</v>
      </c>
      <c r="AE231" s="80">
        <v>40806</v>
      </c>
      <c r="AF231" s="70">
        <v>2495</v>
      </c>
      <c r="AG231" s="70">
        <f t="shared" si="70"/>
        <v>101810970</v>
      </c>
      <c r="AH231" s="71">
        <f t="shared" si="74"/>
        <v>114028286.4</v>
      </c>
      <c r="AI231" s="80">
        <v>40806</v>
      </c>
      <c r="AJ231" s="70">
        <v>2495</v>
      </c>
      <c r="AK231" s="70">
        <f t="shared" si="71"/>
        <v>101810970</v>
      </c>
      <c r="AL231" s="71">
        <f t="shared" si="75"/>
        <v>114028286.4</v>
      </c>
      <c r="AM231" s="80">
        <v>40806</v>
      </c>
      <c r="AN231" s="70">
        <v>2495</v>
      </c>
      <c r="AO231" s="70">
        <f t="shared" si="72"/>
        <v>101810970</v>
      </c>
      <c r="AP231" s="71">
        <f t="shared" si="76"/>
        <v>114028286.4</v>
      </c>
      <c r="AQ231" s="80">
        <v>40806</v>
      </c>
      <c r="AR231" s="70">
        <v>2495</v>
      </c>
      <c r="AS231" s="70">
        <f t="shared" si="73"/>
        <v>101810970</v>
      </c>
      <c r="AT231" s="71">
        <f t="shared" si="77"/>
        <v>114028286.4</v>
      </c>
      <c r="AU231" s="80">
        <v>40806</v>
      </c>
      <c r="AV231" s="70">
        <v>2495</v>
      </c>
      <c r="AW231" s="70">
        <f t="shared" si="78"/>
        <v>101810970</v>
      </c>
      <c r="AX231" s="71">
        <f t="shared" si="83"/>
        <v>114028286.4</v>
      </c>
      <c r="AY231" s="80">
        <v>40806</v>
      </c>
      <c r="AZ231" s="70">
        <v>2495</v>
      </c>
      <c r="BA231" s="70">
        <f t="shared" si="79"/>
        <v>101810970</v>
      </c>
      <c r="BB231" s="71">
        <f t="shared" si="84"/>
        <v>114028286.4</v>
      </c>
      <c r="BC231" s="80">
        <v>40806</v>
      </c>
      <c r="BD231" s="70">
        <v>2495</v>
      </c>
      <c r="BE231" s="70">
        <f t="shared" si="80"/>
        <v>101810970</v>
      </c>
      <c r="BF231" s="71">
        <f t="shared" si="85"/>
        <v>114028286.4</v>
      </c>
      <c r="BG231" s="80">
        <v>40806</v>
      </c>
      <c r="BH231" s="70">
        <v>2495</v>
      </c>
      <c r="BI231" s="70">
        <f t="shared" si="81"/>
        <v>101810970</v>
      </c>
      <c r="BJ231" s="71">
        <f t="shared" si="86"/>
        <v>114028286.4</v>
      </c>
      <c r="BK231" s="80">
        <v>40806</v>
      </c>
      <c r="BL231" s="70">
        <v>2495</v>
      </c>
      <c r="BM231" s="70">
        <f t="shared" si="82"/>
        <v>101810970</v>
      </c>
      <c r="BN231" s="71">
        <f t="shared" si="87"/>
        <v>114028286.4</v>
      </c>
      <c r="BO231" s="60"/>
      <c r="BP231" s="60"/>
      <c r="BQ231" s="60">
        <f>BO231*BP231</f>
        <v>0</v>
      </c>
      <c r="BR231" s="60">
        <f>IF(AT231="С НДС",BQ231*1.12,BQ231)</f>
        <v>0</v>
      </c>
      <c r="BS231" s="60"/>
      <c r="BT231" s="60"/>
      <c r="BU231" s="60">
        <f>BS231*BT231</f>
        <v>0</v>
      </c>
      <c r="BV231" s="60">
        <f>IF(AX231="С НДС",BU231*1.12,BU231)</f>
        <v>0</v>
      </c>
      <c r="BW231" s="60"/>
      <c r="BX231" s="60"/>
      <c r="BY231" s="60">
        <f>BW231*BX231</f>
        <v>0</v>
      </c>
      <c r="BZ231" s="60">
        <f>IF(BB231="С НДС",BY231*1.12,BY231)</f>
        <v>0</v>
      </c>
      <c r="CA231" s="60"/>
      <c r="CB231" s="60"/>
      <c r="CC231" s="60">
        <f>CA231*CB231</f>
        <v>0</v>
      </c>
      <c r="CD231" s="60">
        <f>IF(BF231="С НДС",CC231*1.12,CC231)</f>
        <v>0</v>
      </c>
      <c r="CE231" s="60"/>
      <c r="CF231" s="60"/>
      <c r="CG231" s="60">
        <f>CE231*CF231</f>
        <v>0</v>
      </c>
      <c r="CH231" s="60">
        <f>IF(BJ231="С НДС",CG231*1.12,CG231)</f>
        <v>0</v>
      </c>
      <c r="CI231" s="60"/>
      <c r="CJ231" s="60"/>
      <c r="CK231" s="60">
        <f>CI231*CJ231</f>
        <v>0</v>
      </c>
      <c r="CL231" s="60">
        <f>IF(BN231="С НДС",CK231*1.12,CK231)</f>
        <v>0</v>
      </c>
      <c r="CM231" s="60"/>
      <c r="CN231" s="60"/>
      <c r="CO231" s="60">
        <f>CM231*CN231</f>
        <v>0</v>
      </c>
      <c r="CP231" s="60">
        <f>IF(BR231="С НДС",CO231*1.12,CO231)</f>
        <v>0</v>
      </c>
      <c r="CQ231" s="60"/>
      <c r="CR231" s="60"/>
      <c r="CS231" s="60">
        <f>CQ231*CR231</f>
        <v>0</v>
      </c>
      <c r="CT231" s="60">
        <f>IF(BV231="С НДС",CS231*1.12,CS231)</f>
        <v>0</v>
      </c>
      <c r="CU231" s="60"/>
      <c r="CV231" s="60"/>
      <c r="CW231" s="60">
        <f>CU231*CV231</f>
        <v>0</v>
      </c>
      <c r="CX231" s="60">
        <f>IF(BZ231="С НДС",CW231*1.12,CW231)</f>
        <v>0</v>
      </c>
      <c r="CY231" s="60"/>
      <c r="CZ231" s="60"/>
      <c r="DA231" s="60">
        <f>CY231*CZ231</f>
        <v>0</v>
      </c>
      <c r="DB231" s="60">
        <f>IF(CD231="С НДС",DA231*1.12,DA231)</f>
        <v>0</v>
      </c>
      <c r="DC231" s="60"/>
      <c r="DD231" s="60"/>
      <c r="DE231" s="60">
        <f>DC231*DD231</f>
        <v>0</v>
      </c>
      <c r="DF231" s="60">
        <f>IF(CH231="С НДС",DE231*1.12,DE231)</f>
        <v>0</v>
      </c>
      <c r="DG231" s="60"/>
      <c r="DH231" s="60"/>
      <c r="DI231" s="60">
        <f>DG231*DH231</f>
        <v>0</v>
      </c>
      <c r="DJ231" s="60">
        <f>IF(CL231="С НДС",DI231*1.12,DI231)</f>
        <v>0</v>
      </c>
      <c r="DK231" s="60"/>
      <c r="DL231" s="60"/>
      <c r="DM231" s="60">
        <f>DK231*DL231</f>
        <v>0</v>
      </c>
      <c r="DN231" s="60">
        <f>IF(CP231="С НДС",DM231*1.12,DM231)</f>
        <v>0</v>
      </c>
      <c r="DO231" s="60"/>
      <c r="DP231" s="60"/>
      <c r="DQ231" s="60">
        <f>DO231*DP231</f>
        <v>0</v>
      </c>
      <c r="DR231" s="60">
        <f>IF(CT231="С НДС",DQ231*1.12,DQ231)</f>
        <v>0</v>
      </c>
      <c r="DS231" s="60"/>
      <c r="DT231" s="60"/>
      <c r="DU231" s="60">
        <f>DS231*DT231</f>
        <v>0</v>
      </c>
      <c r="DV231" s="60">
        <f>IF(CX231="С НДС",DU231*1.12,DU231)</f>
        <v>0</v>
      </c>
      <c r="DW231" s="60"/>
      <c r="DX231" s="60"/>
      <c r="DY231" s="60">
        <f>DW231*DX231</f>
        <v>0</v>
      </c>
      <c r="DZ231" s="60">
        <f>IF(DB231="С НДС",DY231*1.12,DY231)</f>
        <v>0</v>
      </c>
      <c r="EA231" s="60"/>
      <c r="EB231" s="60"/>
      <c r="EC231" s="60">
        <f>EA231*EB231</f>
        <v>0</v>
      </c>
      <c r="ED231" s="60">
        <f>IF(DF231="С НДС",EC231*1.12,EC231)</f>
        <v>0</v>
      </c>
      <c r="EE231" s="60"/>
      <c r="EF231" s="60"/>
      <c r="EG231" s="60"/>
      <c r="EH231" s="60"/>
      <c r="EI231" s="60"/>
      <c r="EJ231" s="60"/>
      <c r="EK231" s="60"/>
      <c r="EL231" s="60"/>
      <c r="EM231" s="75">
        <f t="shared" si="122"/>
        <v>387658</v>
      </c>
      <c r="EN231" s="75">
        <v>0</v>
      </c>
      <c r="EO231" s="75">
        <v>0</v>
      </c>
      <c r="EP231" s="81" t="s">
        <v>1534</v>
      </c>
      <c r="EQ231" s="72" t="s">
        <v>2067</v>
      </c>
      <c r="ER231" s="81" t="s">
        <v>2068</v>
      </c>
      <c r="ES231" s="72"/>
      <c r="ET231" s="72"/>
      <c r="EU231" s="72"/>
      <c r="EV231" s="72"/>
      <c r="EW231" s="72"/>
      <c r="EX231" s="72"/>
      <c r="EY231" s="72"/>
      <c r="EZ231" s="72"/>
      <c r="FA231" s="72"/>
    </row>
    <row r="232" spans="1:157" ht="19.5" customHeight="1">
      <c r="A232" s="63"/>
      <c r="B232" s="82" t="s">
        <v>2100</v>
      </c>
      <c r="C232" s="72" t="s">
        <v>2224</v>
      </c>
      <c r="D232" s="79" t="s">
        <v>2118</v>
      </c>
      <c r="E232" s="72" t="s">
        <v>1926</v>
      </c>
      <c r="F232" s="72" t="s">
        <v>1927</v>
      </c>
      <c r="G232" s="72" t="s">
        <v>1927</v>
      </c>
      <c r="H232" s="72" t="s">
        <v>857</v>
      </c>
      <c r="I232" s="72"/>
      <c r="J232" s="72"/>
      <c r="K232" s="72" t="s">
        <v>1660</v>
      </c>
      <c r="L232" s="72">
        <v>710000000</v>
      </c>
      <c r="M232" s="72" t="s">
        <v>1533</v>
      </c>
      <c r="N232" s="72" t="s">
        <v>2108</v>
      </c>
      <c r="O232" s="72" t="s">
        <v>359</v>
      </c>
      <c r="P232" s="72">
        <v>630000000</v>
      </c>
      <c r="Q232" s="72" t="s">
        <v>2082</v>
      </c>
      <c r="R232" s="72"/>
      <c r="S232" s="72" t="s">
        <v>1929</v>
      </c>
      <c r="T232" s="72"/>
      <c r="U232" s="72"/>
      <c r="V232" s="72">
        <v>0</v>
      </c>
      <c r="W232" s="72">
        <v>0</v>
      </c>
      <c r="X232" s="72">
        <v>100</v>
      </c>
      <c r="Y232" s="72" t="s">
        <v>1930</v>
      </c>
      <c r="Z232" s="72" t="s">
        <v>888</v>
      </c>
      <c r="AA232" s="80">
        <v>13603</v>
      </c>
      <c r="AB232" s="70">
        <v>2495</v>
      </c>
      <c r="AC232" s="70">
        <f>AA232*AB232</f>
        <v>33939485</v>
      </c>
      <c r="AD232" s="71">
        <f>AC232*1.12</f>
        <v>38012223.2</v>
      </c>
      <c r="AE232" s="80">
        <v>40806</v>
      </c>
      <c r="AF232" s="70">
        <v>2495</v>
      </c>
      <c r="AG232" s="70">
        <f>AE232*AF232</f>
        <v>101810970</v>
      </c>
      <c r="AH232" s="71">
        <f>AG232*1.12</f>
        <v>114028286.4</v>
      </c>
      <c r="AI232" s="80">
        <v>40806</v>
      </c>
      <c r="AJ232" s="70">
        <v>2495</v>
      </c>
      <c r="AK232" s="70">
        <f>AI232*AJ232</f>
        <v>101810970</v>
      </c>
      <c r="AL232" s="71">
        <f>AK232*1.12</f>
        <v>114028286.4</v>
      </c>
      <c r="AM232" s="80">
        <v>40806</v>
      </c>
      <c r="AN232" s="70">
        <v>2495</v>
      </c>
      <c r="AO232" s="70">
        <f>AM232*AN232</f>
        <v>101810970</v>
      </c>
      <c r="AP232" s="71">
        <f>AO232*1.12</f>
        <v>114028286.4</v>
      </c>
      <c r="AQ232" s="80">
        <v>40806</v>
      </c>
      <c r="AR232" s="70">
        <v>2495</v>
      </c>
      <c r="AS232" s="70">
        <f>AQ232*AR232</f>
        <v>101810970</v>
      </c>
      <c r="AT232" s="71">
        <f>AS232*1.12</f>
        <v>114028286.4</v>
      </c>
      <c r="AU232" s="80">
        <v>40806</v>
      </c>
      <c r="AV232" s="70">
        <v>2495</v>
      </c>
      <c r="AW232" s="70">
        <f>AU232*AV232</f>
        <v>101810970</v>
      </c>
      <c r="AX232" s="71">
        <f>AW232*1.12</f>
        <v>114028286.4</v>
      </c>
      <c r="AY232" s="80">
        <v>40806</v>
      </c>
      <c r="AZ232" s="70">
        <v>2495</v>
      </c>
      <c r="BA232" s="70">
        <f>AY232*AZ232</f>
        <v>101810970</v>
      </c>
      <c r="BB232" s="71">
        <f>BA232*1.12</f>
        <v>114028286.4</v>
      </c>
      <c r="BC232" s="80">
        <v>40806</v>
      </c>
      <c r="BD232" s="70">
        <v>2495</v>
      </c>
      <c r="BE232" s="70">
        <f>BC232*BD232</f>
        <v>101810970</v>
      </c>
      <c r="BF232" s="71">
        <f>BE232*1.12</f>
        <v>114028286.4</v>
      </c>
      <c r="BG232" s="80">
        <v>40806</v>
      </c>
      <c r="BH232" s="70">
        <v>2495</v>
      </c>
      <c r="BI232" s="70">
        <f>BG232*BH232</f>
        <v>101810970</v>
      </c>
      <c r="BJ232" s="71">
        <f>BI232*1.12</f>
        <v>114028286.4</v>
      </c>
      <c r="BK232" s="80">
        <v>40806</v>
      </c>
      <c r="BL232" s="70">
        <v>2495</v>
      </c>
      <c r="BM232" s="70">
        <f>BK232*BL232</f>
        <v>101810970</v>
      </c>
      <c r="BN232" s="71">
        <f>BM232*1.12</f>
        <v>114028286.4</v>
      </c>
      <c r="BO232" s="60"/>
      <c r="BP232" s="60"/>
      <c r="BQ232" s="60">
        <f>BO232*BP232</f>
        <v>0</v>
      </c>
      <c r="BR232" s="60">
        <f>IF(AT232="С НДС",BQ232*1.12,BQ232)</f>
        <v>0</v>
      </c>
      <c r="BS232" s="60"/>
      <c r="BT232" s="60"/>
      <c r="BU232" s="60">
        <f>BS232*BT232</f>
        <v>0</v>
      </c>
      <c r="BV232" s="60">
        <f>IF(AX232="С НДС",BU232*1.12,BU232)</f>
        <v>0</v>
      </c>
      <c r="BW232" s="60"/>
      <c r="BX232" s="60"/>
      <c r="BY232" s="60">
        <f>BW232*BX232</f>
        <v>0</v>
      </c>
      <c r="BZ232" s="60">
        <f>IF(BB232="С НДС",BY232*1.12,BY232)</f>
        <v>0</v>
      </c>
      <c r="CA232" s="60"/>
      <c r="CB232" s="60"/>
      <c r="CC232" s="60">
        <f>CA232*CB232</f>
        <v>0</v>
      </c>
      <c r="CD232" s="60">
        <f>IF(BF232="С НДС",CC232*1.12,CC232)</f>
        <v>0</v>
      </c>
      <c r="CE232" s="60"/>
      <c r="CF232" s="60"/>
      <c r="CG232" s="60">
        <f>CE232*CF232</f>
        <v>0</v>
      </c>
      <c r="CH232" s="60">
        <f>IF(BJ232="С НДС",CG232*1.12,CG232)</f>
        <v>0</v>
      </c>
      <c r="CI232" s="60"/>
      <c r="CJ232" s="60"/>
      <c r="CK232" s="60">
        <f>CI232*CJ232</f>
        <v>0</v>
      </c>
      <c r="CL232" s="60">
        <f>IF(BN232="С НДС",CK232*1.12,CK232)</f>
        <v>0</v>
      </c>
      <c r="CM232" s="60"/>
      <c r="CN232" s="60"/>
      <c r="CO232" s="60">
        <f>CM232*CN232</f>
        <v>0</v>
      </c>
      <c r="CP232" s="60">
        <f>IF(BR232="С НДС",CO232*1.12,CO232)</f>
        <v>0</v>
      </c>
      <c r="CQ232" s="60"/>
      <c r="CR232" s="60"/>
      <c r="CS232" s="60">
        <f>CQ232*CR232</f>
        <v>0</v>
      </c>
      <c r="CT232" s="60">
        <f>IF(BV232="С НДС",CS232*1.12,CS232)</f>
        <v>0</v>
      </c>
      <c r="CU232" s="60"/>
      <c r="CV232" s="60"/>
      <c r="CW232" s="60">
        <f>CU232*CV232</f>
        <v>0</v>
      </c>
      <c r="CX232" s="60">
        <f>IF(BZ232="С НДС",CW232*1.12,CW232)</f>
        <v>0</v>
      </c>
      <c r="CY232" s="60"/>
      <c r="CZ232" s="60"/>
      <c r="DA232" s="60">
        <f>CY232*CZ232</f>
        <v>0</v>
      </c>
      <c r="DB232" s="60">
        <f>IF(CD232="С НДС",DA232*1.12,DA232)</f>
        <v>0</v>
      </c>
      <c r="DC232" s="60"/>
      <c r="DD232" s="60"/>
      <c r="DE232" s="60">
        <f>DC232*DD232</f>
        <v>0</v>
      </c>
      <c r="DF232" s="60">
        <f>IF(CH232="С НДС",DE232*1.12,DE232)</f>
        <v>0</v>
      </c>
      <c r="DG232" s="60"/>
      <c r="DH232" s="60"/>
      <c r="DI232" s="60">
        <f>DG232*DH232</f>
        <v>0</v>
      </c>
      <c r="DJ232" s="60">
        <f>IF(CL232="С НДС",DI232*1.12,DI232)</f>
        <v>0</v>
      </c>
      <c r="DK232" s="60"/>
      <c r="DL232" s="60"/>
      <c r="DM232" s="60">
        <f>DK232*DL232</f>
        <v>0</v>
      </c>
      <c r="DN232" s="60">
        <f>IF(CP232="С НДС",DM232*1.12,DM232)</f>
        <v>0</v>
      </c>
      <c r="DO232" s="60"/>
      <c r="DP232" s="60"/>
      <c r="DQ232" s="60">
        <f>DO232*DP232</f>
        <v>0</v>
      </c>
      <c r="DR232" s="60">
        <f>IF(CT232="С НДС",DQ232*1.12,DQ232)</f>
        <v>0</v>
      </c>
      <c r="DS232" s="60"/>
      <c r="DT232" s="60"/>
      <c r="DU232" s="60">
        <f>DS232*DT232</f>
        <v>0</v>
      </c>
      <c r="DV232" s="60">
        <f>IF(CX232="С НДС",DU232*1.12,DU232)</f>
        <v>0</v>
      </c>
      <c r="DW232" s="60"/>
      <c r="DX232" s="60"/>
      <c r="DY232" s="60">
        <f>DW232*DX232</f>
        <v>0</v>
      </c>
      <c r="DZ232" s="60">
        <f>IF(DB232="С НДС",DY232*1.12,DY232)</f>
        <v>0</v>
      </c>
      <c r="EA232" s="60"/>
      <c r="EB232" s="60"/>
      <c r="EC232" s="60">
        <f>EA232*EB232</f>
        <v>0</v>
      </c>
      <c r="ED232" s="60">
        <f>IF(DF232="С НДС",EC232*1.12,EC232)</f>
        <v>0</v>
      </c>
      <c r="EE232" s="60"/>
      <c r="EF232" s="60"/>
      <c r="EG232" s="60"/>
      <c r="EH232" s="60"/>
      <c r="EI232" s="60"/>
      <c r="EJ232" s="60"/>
      <c r="EK232" s="60"/>
      <c r="EL232" s="60"/>
      <c r="EM232" s="75">
        <f>AA232+AE232+AI232+AM232+AQ232+AU232+AY232+BC232+BG232+BK232+BO232+BS232+BW232+CA232+CE232+CI232+CM232+CQ232+CU232+CY232+DC232+DG232+DK232+DO232+DS232+DW232+EA232</f>
        <v>380857</v>
      </c>
      <c r="EN232" s="75">
        <v>0</v>
      </c>
      <c r="EO232" s="75">
        <v>0</v>
      </c>
      <c r="EP232" s="81" t="s">
        <v>1534</v>
      </c>
      <c r="EQ232" s="72" t="s">
        <v>2067</v>
      </c>
      <c r="ER232" s="81" t="s">
        <v>2068</v>
      </c>
      <c r="ES232" s="72"/>
      <c r="ET232" s="72"/>
      <c r="EU232" s="72"/>
      <c r="EV232" s="72"/>
      <c r="EW232" s="72"/>
      <c r="EX232" s="72"/>
      <c r="EY232" s="72"/>
      <c r="EZ232" s="72"/>
      <c r="FA232" s="72"/>
    </row>
    <row r="233" spans="1:157" ht="19.5" customHeight="1">
      <c r="A233" s="63"/>
      <c r="B233" s="58" t="s">
        <v>1593</v>
      </c>
      <c r="C233" s="58"/>
      <c r="D233" s="77" t="s">
        <v>1939</v>
      </c>
      <c r="E233" s="58" t="s">
        <v>1926</v>
      </c>
      <c r="F233" s="58" t="s">
        <v>1927</v>
      </c>
      <c r="G233" s="58" t="s">
        <v>1927</v>
      </c>
      <c r="H233" s="58" t="s">
        <v>857</v>
      </c>
      <c r="I233" s="58"/>
      <c r="J233" s="58"/>
      <c r="K233" s="58">
        <v>100</v>
      </c>
      <c r="L233" s="58">
        <v>710000000</v>
      </c>
      <c r="M233" s="58" t="s">
        <v>1750</v>
      </c>
      <c r="N233" s="58" t="s">
        <v>1918</v>
      </c>
      <c r="O233" s="58" t="s">
        <v>359</v>
      </c>
      <c r="P233" s="58">
        <v>470000000</v>
      </c>
      <c r="Q233" s="58" t="s">
        <v>1940</v>
      </c>
      <c r="R233" s="58"/>
      <c r="S233" s="58" t="s">
        <v>1929</v>
      </c>
      <c r="T233" s="58"/>
      <c r="U233" s="58"/>
      <c r="V233" s="58">
        <v>0</v>
      </c>
      <c r="W233" s="58">
        <v>0</v>
      </c>
      <c r="X233" s="58">
        <v>100</v>
      </c>
      <c r="Y233" s="58" t="s">
        <v>1930</v>
      </c>
      <c r="Z233" s="58" t="s">
        <v>888</v>
      </c>
      <c r="AA233" s="65">
        <v>3293</v>
      </c>
      <c r="AB233" s="60">
        <v>1656</v>
      </c>
      <c r="AC233" s="60">
        <f t="shared" si="68"/>
        <v>5453208</v>
      </c>
      <c r="AD233" s="75">
        <f t="shared" si="69"/>
        <v>6107592.960000001</v>
      </c>
      <c r="AE233" s="65">
        <v>6586</v>
      </c>
      <c r="AF233" s="60">
        <v>1656</v>
      </c>
      <c r="AG233" s="60">
        <f t="shared" si="70"/>
        <v>10906416</v>
      </c>
      <c r="AH233" s="75">
        <f t="shared" si="74"/>
        <v>12215185.920000002</v>
      </c>
      <c r="AI233" s="65">
        <v>6586</v>
      </c>
      <c r="AJ233" s="60">
        <v>1656</v>
      </c>
      <c r="AK233" s="60">
        <f t="shared" si="71"/>
        <v>10906416</v>
      </c>
      <c r="AL233" s="75">
        <f t="shared" si="75"/>
        <v>12215185.920000002</v>
      </c>
      <c r="AM233" s="65">
        <v>6586</v>
      </c>
      <c r="AN233" s="60">
        <v>1656</v>
      </c>
      <c r="AO233" s="60">
        <f t="shared" si="72"/>
        <v>10906416</v>
      </c>
      <c r="AP233" s="75">
        <f t="shared" si="76"/>
        <v>12215185.920000002</v>
      </c>
      <c r="AQ233" s="65">
        <v>6586</v>
      </c>
      <c r="AR233" s="60">
        <v>1656</v>
      </c>
      <c r="AS233" s="60">
        <f t="shared" si="73"/>
        <v>10906416</v>
      </c>
      <c r="AT233" s="75">
        <f t="shared" si="77"/>
        <v>12215185.920000002</v>
      </c>
      <c r="AU233" s="65">
        <v>6586</v>
      </c>
      <c r="AV233" s="60">
        <v>1656</v>
      </c>
      <c r="AW233" s="60">
        <f t="shared" si="78"/>
        <v>10906416</v>
      </c>
      <c r="AX233" s="75">
        <f t="shared" si="83"/>
        <v>12215185.920000002</v>
      </c>
      <c r="AY233" s="65">
        <v>6586</v>
      </c>
      <c r="AZ233" s="60">
        <v>1656</v>
      </c>
      <c r="BA233" s="60">
        <f t="shared" si="79"/>
        <v>10906416</v>
      </c>
      <c r="BB233" s="75">
        <f t="shared" si="84"/>
        <v>12215185.920000002</v>
      </c>
      <c r="BC233" s="65">
        <v>6586</v>
      </c>
      <c r="BD233" s="60">
        <v>1656</v>
      </c>
      <c r="BE233" s="60">
        <f t="shared" si="80"/>
        <v>10906416</v>
      </c>
      <c r="BF233" s="75">
        <f t="shared" si="85"/>
        <v>12215185.920000002</v>
      </c>
      <c r="BG233" s="65">
        <v>6586</v>
      </c>
      <c r="BH233" s="60">
        <v>1656</v>
      </c>
      <c r="BI233" s="60">
        <f t="shared" si="81"/>
        <v>10906416</v>
      </c>
      <c r="BJ233" s="75">
        <f t="shared" si="86"/>
        <v>12215185.920000002</v>
      </c>
      <c r="BK233" s="65">
        <v>6586</v>
      </c>
      <c r="BL233" s="60">
        <v>1656</v>
      </c>
      <c r="BM233" s="60">
        <f t="shared" si="82"/>
        <v>10906416</v>
      </c>
      <c r="BN233" s="75">
        <f t="shared" si="87"/>
        <v>12215185.920000002</v>
      </c>
      <c r="BO233" s="60"/>
      <c r="BP233" s="60"/>
      <c r="BQ233" s="60">
        <f t="shared" si="88"/>
        <v>0</v>
      </c>
      <c r="BR233" s="60">
        <f t="shared" si="89"/>
        <v>0</v>
      </c>
      <c r="BS233" s="60"/>
      <c r="BT233" s="60"/>
      <c r="BU233" s="60">
        <f t="shared" si="90"/>
        <v>0</v>
      </c>
      <c r="BV233" s="60">
        <f t="shared" si="91"/>
        <v>0</v>
      </c>
      <c r="BW233" s="60"/>
      <c r="BX233" s="60"/>
      <c r="BY233" s="60">
        <f t="shared" si="92"/>
        <v>0</v>
      </c>
      <c r="BZ233" s="60">
        <f t="shared" si="93"/>
        <v>0</v>
      </c>
      <c r="CA233" s="60"/>
      <c r="CB233" s="60"/>
      <c r="CC233" s="60">
        <f t="shared" si="94"/>
        <v>0</v>
      </c>
      <c r="CD233" s="60">
        <f t="shared" si="95"/>
        <v>0</v>
      </c>
      <c r="CE233" s="60"/>
      <c r="CF233" s="60"/>
      <c r="CG233" s="60">
        <f t="shared" si="96"/>
        <v>0</v>
      </c>
      <c r="CH233" s="60">
        <f t="shared" si="97"/>
        <v>0</v>
      </c>
      <c r="CI233" s="60"/>
      <c r="CJ233" s="60"/>
      <c r="CK233" s="60">
        <f t="shared" si="98"/>
        <v>0</v>
      </c>
      <c r="CL233" s="60">
        <f t="shared" si="99"/>
        <v>0</v>
      </c>
      <c r="CM233" s="60"/>
      <c r="CN233" s="60"/>
      <c r="CO233" s="60">
        <f t="shared" si="100"/>
        <v>0</v>
      </c>
      <c r="CP233" s="60">
        <f t="shared" si="101"/>
        <v>0</v>
      </c>
      <c r="CQ233" s="60"/>
      <c r="CR233" s="60"/>
      <c r="CS233" s="60">
        <f t="shared" si="102"/>
        <v>0</v>
      </c>
      <c r="CT233" s="60">
        <f t="shared" si="103"/>
        <v>0</v>
      </c>
      <c r="CU233" s="60"/>
      <c r="CV233" s="60"/>
      <c r="CW233" s="60">
        <f t="shared" si="104"/>
        <v>0</v>
      </c>
      <c r="CX233" s="60">
        <f t="shared" si="105"/>
        <v>0</v>
      </c>
      <c r="CY233" s="60"/>
      <c r="CZ233" s="60"/>
      <c r="DA233" s="60">
        <f t="shared" si="106"/>
        <v>0</v>
      </c>
      <c r="DB233" s="60">
        <f t="shared" si="107"/>
        <v>0</v>
      </c>
      <c r="DC233" s="60"/>
      <c r="DD233" s="60"/>
      <c r="DE233" s="60">
        <f t="shared" si="108"/>
        <v>0</v>
      </c>
      <c r="DF233" s="60">
        <f t="shared" si="109"/>
        <v>0</v>
      </c>
      <c r="DG233" s="60"/>
      <c r="DH233" s="60"/>
      <c r="DI233" s="60">
        <f t="shared" si="110"/>
        <v>0</v>
      </c>
      <c r="DJ233" s="60">
        <f t="shared" si="111"/>
        <v>0</v>
      </c>
      <c r="DK233" s="60"/>
      <c r="DL233" s="60"/>
      <c r="DM233" s="60">
        <f t="shared" si="112"/>
        <v>0</v>
      </c>
      <c r="DN233" s="60">
        <f t="shared" si="113"/>
        <v>0</v>
      </c>
      <c r="DO233" s="60"/>
      <c r="DP233" s="60"/>
      <c r="DQ233" s="60">
        <f t="shared" si="114"/>
        <v>0</v>
      </c>
      <c r="DR233" s="60">
        <f t="shared" si="115"/>
        <v>0</v>
      </c>
      <c r="DS233" s="60"/>
      <c r="DT233" s="60"/>
      <c r="DU233" s="60">
        <f t="shared" si="116"/>
        <v>0</v>
      </c>
      <c r="DV233" s="60">
        <f t="shared" si="117"/>
        <v>0</v>
      </c>
      <c r="DW233" s="60"/>
      <c r="DX233" s="60"/>
      <c r="DY233" s="60">
        <f t="shared" si="118"/>
        <v>0</v>
      </c>
      <c r="DZ233" s="60">
        <f t="shared" si="119"/>
        <v>0</v>
      </c>
      <c r="EA233" s="60"/>
      <c r="EB233" s="60"/>
      <c r="EC233" s="60">
        <f t="shared" si="120"/>
        <v>0</v>
      </c>
      <c r="ED233" s="60">
        <f t="shared" si="121"/>
        <v>0</v>
      </c>
      <c r="EE233" s="60"/>
      <c r="EF233" s="60"/>
      <c r="EG233" s="60"/>
      <c r="EH233" s="60"/>
      <c r="EI233" s="60"/>
      <c r="EJ233" s="60"/>
      <c r="EK233" s="60"/>
      <c r="EL233" s="60"/>
      <c r="EM233" s="75">
        <f t="shared" si="122"/>
        <v>62567</v>
      </c>
      <c r="EN233" s="75">
        <v>0</v>
      </c>
      <c r="EO233" s="75">
        <v>0</v>
      </c>
      <c r="EP233" s="61" t="s">
        <v>1534</v>
      </c>
      <c r="EQ233" s="58" t="s">
        <v>2067</v>
      </c>
      <c r="ER233" s="61" t="s">
        <v>2068</v>
      </c>
      <c r="ES233" s="58"/>
      <c r="ET233" s="58"/>
      <c r="EU233" s="58"/>
      <c r="EV233" s="58"/>
      <c r="EW233" s="58"/>
      <c r="EX233" s="58"/>
      <c r="EY233" s="58"/>
      <c r="EZ233" s="58"/>
      <c r="FA233" s="58"/>
    </row>
    <row r="234" spans="1:157" ht="19.5" customHeight="1">
      <c r="A234" s="63"/>
      <c r="B234" s="72" t="s">
        <v>1776</v>
      </c>
      <c r="C234" s="72"/>
      <c r="D234" s="79" t="s">
        <v>2083</v>
      </c>
      <c r="E234" s="72" t="s">
        <v>1926</v>
      </c>
      <c r="F234" s="72" t="s">
        <v>1927</v>
      </c>
      <c r="G234" s="72" t="s">
        <v>1927</v>
      </c>
      <c r="H234" s="72" t="s">
        <v>857</v>
      </c>
      <c r="I234" s="72"/>
      <c r="J234" s="72"/>
      <c r="K234" s="72" t="s">
        <v>1660</v>
      </c>
      <c r="L234" s="72">
        <v>710000000</v>
      </c>
      <c r="M234" s="72" t="s">
        <v>1533</v>
      </c>
      <c r="N234" s="72" t="s">
        <v>1918</v>
      </c>
      <c r="O234" s="72" t="s">
        <v>359</v>
      </c>
      <c r="P234" s="72" t="s">
        <v>1985</v>
      </c>
      <c r="Q234" s="72" t="s">
        <v>2084</v>
      </c>
      <c r="R234" s="72"/>
      <c r="S234" s="72" t="s">
        <v>1929</v>
      </c>
      <c r="T234" s="72"/>
      <c r="U234" s="72"/>
      <c r="V234" s="72">
        <v>0</v>
      </c>
      <c r="W234" s="72">
        <v>0</v>
      </c>
      <c r="X234" s="72">
        <v>100</v>
      </c>
      <c r="Y234" s="72" t="s">
        <v>1930</v>
      </c>
      <c r="Z234" s="72" t="s">
        <v>888</v>
      </c>
      <c r="AA234" s="70">
        <v>22772</v>
      </c>
      <c r="AB234" s="70">
        <v>2495</v>
      </c>
      <c r="AC234" s="70">
        <f t="shared" si="68"/>
        <v>56816140</v>
      </c>
      <c r="AD234" s="71">
        <f>AC234*1.12</f>
        <v>63634076.800000004</v>
      </c>
      <c r="AE234" s="70">
        <v>45544</v>
      </c>
      <c r="AF234" s="70">
        <v>2495</v>
      </c>
      <c r="AG234" s="70">
        <f t="shared" si="70"/>
        <v>113632280</v>
      </c>
      <c r="AH234" s="71">
        <f t="shared" si="74"/>
        <v>127268153.60000001</v>
      </c>
      <c r="AI234" s="70">
        <v>45544</v>
      </c>
      <c r="AJ234" s="70">
        <v>2495</v>
      </c>
      <c r="AK234" s="70">
        <f t="shared" si="71"/>
        <v>113632280</v>
      </c>
      <c r="AL234" s="71">
        <f t="shared" si="75"/>
        <v>127268153.60000001</v>
      </c>
      <c r="AM234" s="70">
        <v>45544</v>
      </c>
      <c r="AN234" s="70">
        <v>2495</v>
      </c>
      <c r="AO234" s="70">
        <f t="shared" si="72"/>
        <v>113632280</v>
      </c>
      <c r="AP234" s="71">
        <f t="shared" si="76"/>
        <v>127268153.60000001</v>
      </c>
      <c r="AQ234" s="70">
        <v>45544</v>
      </c>
      <c r="AR234" s="70">
        <v>2495</v>
      </c>
      <c r="AS234" s="70">
        <f t="shared" si="73"/>
        <v>113632280</v>
      </c>
      <c r="AT234" s="71">
        <f t="shared" si="77"/>
        <v>127268153.60000001</v>
      </c>
      <c r="AU234" s="70">
        <v>45544</v>
      </c>
      <c r="AV234" s="70">
        <v>2495</v>
      </c>
      <c r="AW234" s="70">
        <f t="shared" si="78"/>
        <v>113632280</v>
      </c>
      <c r="AX234" s="71">
        <f t="shared" si="83"/>
        <v>127268153.60000001</v>
      </c>
      <c r="AY234" s="70">
        <v>45544</v>
      </c>
      <c r="AZ234" s="70">
        <v>2495</v>
      </c>
      <c r="BA234" s="70">
        <f t="shared" si="79"/>
        <v>113632280</v>
      </c>
      <c r="BB234" s="71">
        <f t="shared" si="84"/>
        <v>127268153.60000001</v>
      </c>
      <c r="BC234" s="80">
        <v>45544</v>
      </c>
      <c r="BD234" s="70">
        <v>2495</v>
      </c>
      <c r="BE234" s="70">
        <f t="shared" si="80"/>
        <v>113632280</v>
      </c>
      <c r="BF234" s="71">
        <f t="shared" si="85"/>
        <v>127268153.60000001</v>
      </c>
      <c r="BG234" s="70">
        <v>45544</v>
      </c>
      <c r="BH234" s="70">
        <v>2495</v>
      </c>
      <c r="BI234" s="70">
        <f t="shared" si="81"/>
        <v>113632280</v>
      </c>
      <c r="BJ234" s="71">
        <f t="shared" si="86"/>
        <v>127268153.60000001</v>
      </c>
      <c r="BK234" s="70">
        <v>45544</v>
      </c>
      <c r="BL234" s="70">
        <v>2495</v>
      </c>
      <c r="BM234" s="70">
        <f t="shared" si="82"/>
        <v>113632280</v>
      </c>
      <c r="BN234" s="71">
        <f t="shared" si="87"/>
        <v>127268153.60000001</v>
      </c>
      <c r="BO234" s="60"/>
      <c r="BP234" s="60"/>
      <c r="BQ234" s="60">
        <f t="shared" si="88"/>
        <v>0</v>
      </c>
      <c r="BR234" s="60">
        <f t="shared" si="89"/>
        <v>0</v>
      </c>
      <c r="BS234" s="60"/>
      <c r="BT234" s="60"/>
      <c r="BU234" s="60">
        <f t="shared" si="90"/>
        <v>0</v>
      </c>
      <c r="BV234" s="60">
        <f t="shared" si="91"/>
        <v>0</v>
      </c>
      <c r="BW234" s="60"/>
      <c r="BX234" s="60"/>
      <c r="BY234" s="60">
        <f t="shared" si="92"/>
        <v>0</v>
      </c>
      <c r="BZ234" s="60">
        <f t="shared" si="93"/>
        <v>0</v>
      </c>
      <c r="CA234" s="60"/>
      <c r="CB234" s="60"/>
      <c r="CC234" s="60">
        <f t="shared" si="94"/>
        <v>0</v>
      </c>
      <c r="CD234" s="60">
        <f t="shared" si="95"/>
        <v>0</v>
      </c>
      <c r="CE234" s="60"/>
      <c r="CF234" s="60"/>
      <c r="CG234" s="60">
        <f t="shared" si="96"/>
        <v>0</v>
      </c>
      <c r="CH234" s="60">
        <f t="shared" si="97"/>
        <v>0</v>
      </c>
      <c r="CI234" s="60"/>
      <c r="CJ234" s="60"/>
      <c r="CK234" s="60">
        <f t="shared" si="98"/>
        <v>0</v>
      </c>
      <c r="CL234" s="60">
        <f t="shared" si="99"/>
        <v>0</v>
      </c>
      <c r="CM234" s="60"/>
      <c r="CN234" s="60"/>
      <c r="CO234" s="60">
        <f t="shared" si="100"/>
        <v>0</v>
      </c>
      <c r="CP234" s="60">
        <f t="shared" si="101"/>
        <v>0</v>
      </c>
      <c r="CQ234" s="60"/>
      <c r="CR234" s="60"/>
      <c r="CS234" s="60">
        <f t="shared" si="102"/>
        <v>0</v>
      </c>
      <c r="CT234" s="60">
        <f t="shared" si="103"/>
        <v>0</v>
      </c>
      <c r="CU234" s="60"/>
      <c r="CV234" s="60"/>
      <c r="CW234" s="60">
        <f t="shared" si="104"/>
        <v>0</v>
      </c>
      <c r="CX234" s="60">
        <f t="shared" si="105"/>
        <v>0</v>
      </c>
      <c r="CY234" s="60"/>
      <c r="CZ234" s="60"/>
      <c r="DA234" s="60">
        <f t="shared" si="106"/>
        <v>0</v>
      </c>
      <c r="DB234" s="60">
        <f t="shared" si="107"/>
        <v>0</v>
      </c>
      <c r="DC234" s="60"/>
      <c r="DD234" s="60"/>
      <c r="DE234" s="60">
        <f t="shared" si="108"/>
        <v>0</v>
      </c>
      <c r="DF234" s="60">
        <f t="shared" si="109"/>
        <v>0</v>
      </c>
      <c r="DG234" s="60"/>
      <c r="DH234" s="60"/>
      <c r="DI234" s="60">
        <f t="shared" si="110"/>
        <v>0</v>
      </c>
      <c r="DJ234" s="60">
        <f t="shared" si="111"/>
        <v>0</v>
      </c>
      <c r="DK234" s="60"/>
      <c r="DL234" s="60"/>
      <c r="DM234" s="60">
        <f t="shared" si="112"/>
        <v>0</v>
      </c>
      <c r="DN234" s="60">
        <f t="shared" si="113"/>
        <v>0</v>
      </c>
      <c r="DO234" s="60"/>
      <c r="DP234" s="60"/>
      <c r="DQ234" s="60">
        <f t="shared" si="114"/>
        <v>0</v>
      </c>
      <c r="DR234" s="60">
        <f t="shared" si="115"/>
        <v>0</v>
      </c>
      <c r="DS234" s="60"/>
      <c r="DT234" s="60"/>
      <c r="DU234" s="60">
        <f t="shared" si="116"/>
        <v>0</v>
      </c>
      <c r="DV234" s="60">
        <f t="shared" si="117"/>
        <v>0</v>
      </c>
      <c r="DW234" s="60"/>
      <c r="DX234" s="60"/>
      <c r="DY234" s="60">
        <f t="shared" si="118"/>
        <v>0</v>
      </c>
      <c r="DZ234" s="60">
        <f t="shared" si="119"/>
        <v>0</v>
      </c>
      <c r="EA234" s="60"/>
      <c r="EB234" s="60"/>
      <c r="EC234" s="60">
        <f t="shared" si="120"/>
        <v>0</v>
      </c>
      <c r="ED234" s="60">
        <f t="shared" si="121"/>
        <v>0</v>
      </c>
      <c r="EE234" s="60"/>
      <c r="EF234" s="60"/>
      <c r="EG234" s="60"/>
      <c r="EH234" s="60"/>
      <c r="EI234" s="60"/>
      <c r="EJ234" s="60"/>
      <c r="EK234" s="60"/>
      <c r="EL234" s="60"/>
      <c r="EM234" s="75">
        <f>AA234+AE234+AI234+AM234+AQ234+AU234+AY234+BC234+BG234+BK234+BO234+BS234+BW234+CA234+CE234+CI234+CM234+CQ234+CU234+CY234+DC234+DG234+DK234+DO234+DS234+DW234+EA234</f>
        <v>432668</v>
      </c>
      <c r="EN234" s="75">
        <v>0</v>
      </c>
      <c r="EO234" s="75">
        <v>0</v>
      </c>
      <c r="EP234" s="81" t="s">
        <v>1534</v>
      </c>
      <c r="EQ234" s="72" t="s">
        <v>2067</v>
      </c>
      <c r="ER234" s="81" t="s">
        <v>2068</v>
      </c>
      <c r="ES234" s="72"/>
      <c r="ET234" s="72"/>
      <c r="EU234" s="72"/>
      <c r="EV234" s="72"/>
      <c r="EW234" s="72"/>
      <c r="EX234" s="72"/>
      <c r="EY234" s="72"/>
      <c r="EZ234" s="72"/>
      <c r="FA234" s="72"/>
    </row>
    <row r="235" spans="1:157" ht="19.5" customHeight="1">
      <c r="A235" s="63"/>
      <c r="B235" s="82" t="s">
        <v>2100</v>
      </c>
      <c r="C235" s="72" t="s">
        <v>2224</v>
      </c>
      <c r="D235" s="79" t="s">
        <v>2119</v>
      </c>
      <c r="E235" s="72" t="s">
        <v>1926</v>
      </c>
      <c r="F235" s="72" t="s">
        <v>1927</v>
      </c>
      <c r="G235" s="72" t="s">
        <v>1927</v>
      </c>
      <c r="H235" s="72" t="s">
        <v>857</v>
      </c>
      <c r="I235" s="72"/>
      <c r="J235" s="72"/>
      <c r="K235" s="72" t="s">
        <v>1660</v>
      </c>
      <c r="L235" s="72">
        <v>710000000</v>
      </c>
      <c r="M235" s="72" t="s">
        <v>1533</v>
      </c>
      <c r="N235" s="72" t="s">
        <v>2108</v>
      </c>
      <c r="O235" s="72" t="s">
        <v>359</v>
      </c>
      <c r="P235" s="72" t="s">
        <v>1985</v>
      </c>
      <c r="Q235" s="72" t="s">
        <v>2084</v>
      </c>
      <c r="R235" s="72"/>
      <c r="S235" s="72" t="s">
        <v>1929</v>
      </c>
      <c r="T235" s="72"/>
      <c r="U235" s="72"/>
      <c r="V235" s="72">
        <v>0</v>
      </c>
      <c r="W235" s="72">
        <v>0</v>
      </c>
      <c r="X235" s="72">
        <v>100</v>
      </c>
      <c r="Y235" s="72" t="s">
        <v>1930</v>
      </c>
      <c r="Z235" s="72" t="s">
        <v>888</v>
      </c>
      <c r="AA235" s="70">
        <v>15181</v>
      </c>
      <c r="AB235" s="70">
        <v>2495</v>
      </c>
      <c r="AC235" s="70">
        <f>AA235*AB235</f>
        <v>37876595</v>
      </c>
      <c r="AD235" s="71">
        <f>AC235*1.12</f>
        <v>42421786.400000006</v>
      </c>
      <c r="AE235" s="70">
        <v>45544</v>
      </c>
      <c r="AF235" s="70">
        <v>2495</v>
      </c>
      <c r="AG235" s="70">
        <f>AE235*AF235</f>
        <v>113632280</v>
      </c>
      <c r="AH235" s="71">
        <f>AG235*1.12</f>
        <v>127268153.60000001</v>
      </c>
      <c r="AI235" s="70">
        <v>45544</v>
      </c>
      <c r="AJ235" s="70">
        <v>2495</v>
      </c>
      <c r="AK235" s="70">
        <f>AI235*AJ235</f>
        <v>113632280</v>
      </c>
      <c r="AL235" s="71">
        <f>AK235*1.12</f>
        <v>127268153.60000001</v>
      </c>
      <c r="AM235" s="70">
        <v>45544</v>
      </c>
      <c r="AN235" s="70">
        <v>2495</v>
      </c>
      <c r="AO235" s="70">
        <f>AM235*AN235</f>
        <v>113632280</v>
      </c>
      <c r="AP235" s="71">
        <f>AO235*1.12</f>
        <v>127268153.60000001</v>
      </c>
      <c r="AQ235" s="70">
        <v>45544</v>
      </c>
      <c r="AR235" s="70">
        <v>2495</v>
      </c>
      <c r="AS235" s="70">
        <f>AQ235*AR235</f>
        <v>113632280</v>
      </c>
      <c r="AT235" s="71">
        <f>AS235*1.12</f>
        <v>127268153.60000001</v>
      </c>
      <c r="AU235" s="70">
        <v>45544</v>
      </c>
      <c r="AV235" s="70">
        <v>2495</v>
      </c>
      <c r="AW235" s="70">
        <f>AU235*AV235</f>
        <v>113632280</v>
      </c>
      <c r="AX235" s="71">
        <f>AW235*1.12</f>
        <v>127268153.60000001</v>
      </c>
      <c r="AY235" s="70">
        <v>45544</v>
      </c>
      <c r="AZ235" s="70">
        <v>2495</v>
      </c>
      <c r="BA235" s="70">
        <f>AY235*AZ235</f>
        <v>113632280</v>
      </c>
      <c r="BB235" s="71">
        <f>BA235*1.12</f>
        <v>127268153.60000001</v>
      </c>
      <c r="BC235" s="80">
        <v>45544</v>
      </c>
      <c r="BD235" s="70">
        <v>2495</v>
      </c>
      <c r="BE235" s="70">
        <f>BC235*BD235</f>
        <v>113632280</v>
      </c>
      <c r="BF235" s="71">
        <f>BE235*1.12</f>
        <v>127268153.60000001</v>
      </c>
      <c r="BG235" s="70">
        <v>45544</v>
      </c>
      <c r="BH235" s="70">
        <v>2495</v>
      </c>
      <c r="BI235" s="70">
        <f>BG235*BH235</f>
        <v>113632280</v>
      </c>
      <c r="BJ235" s="71">
        <f>BI235*1.12</f>
        <v>127268153.60000001</v>
      </c>
      <c r="BK235" s="70">
        <v>45544</v>
      </c>
      <c r="BL235" s="70">
        <v>2495</v>
      </c>
      <c r="BM235" s="70">
        <f>BK235*BL235</f>
        <v>113632280</v>
      </c>
      <c r="BN235" s="71">
        <f>BM235*1.12</f>
        <v>127268153.60000001</v>
      </c>
      <c r="BO235" s="60"/>
      <c r="BP235" s="60"/>
      <c r="BQ235" s="60">
        <f>BO235*BP235</f>
        <v>0</v>
      </c>
      <c r="BR235" s="60">
        <f>IF(AT235="С НДС",BQ235*1.12,BQ235)</f>
        <v>0</v>
      </c>
      <c r="BS235" s="60"/>
      <c r="BT235" s="60"/>
      <c r="BU235" s="60">
        <f>BS235*BT235</f>
        <v>0</v>
      </c>
      <c r="BV235" s="60">
        <f>IF(AX235="С НДС",BU235*1.12,BU235)</f>
        <v>0</v>
      </c>
      <c r="BW235" s="60"/>
      <c r="BX235" s="60"/>
      <c r="BY235" s="60">
        <f>BW235*BX235</f>
        <v>0</v>
      </c>
      <c r="BZ235" s="60">
        <f>IF(BB235="С НДС",BY235*1.12,BY235)</f>
        <v>0</v>
      </c>
      <c r="CA235" s="60"/>
      <c r="CB235" s="60"/>
      <c r="CC235" s="60">
        <f>CA235*CB235</f>
        <v>0</v>
      </c>
      <c r="CD235" s="60">
        <f>IF(BF235="С НДС",CC235*1.12,CC235)</f>
        <v>0</v>
      </c>
      <c r="CE235" s="60"/>
      <c r="CF235" s="60"/>
      <c r="CG235" s="60">
        <f>CE235*CF235</f>
        <v>0</v>
      </c>
      <c r="CH235" s="60">
        <f>IF(BJ235="С НДС",CG235*1.12,CG235)</f>
        <v>0</v>
      </c>
      <c r="CI235" s="60"/>
      <c r="CJ235" s="60"/>
      <c r="CK235" s="60">
        <f>CI235*CJ235</f>
        <v>0</v>
      </c>
      <c r="CL235" s="60">
        <f>IF(BN235="С НДС",CK235*1.12,CK235)</f>
        <v>0</v>
      </c>
      <c r="CM235" s="60"/>
      <c r="CN235" s="60"/>
      <c r="CO235" s="60">
        <f>CM235*CN235</f>
        <v>0</v>
      </c>
      <c r="CP235" s="60">
        <f>IF(BR235="С НДС",CO235*1.12,CO235)</f>
        <v>0</v>
      </c>
      <c r="CQ235" s="60"/>
      <c r="CR235" s="60"/>
      <c r="CS235" s="60">
        <f>CQ235*CR235</f>
        <v>0</v>
      </c>
      <c r="CT235" s="60">
        <f>IF(BV235="С НДС",CS235*1.12,CS235)</f>
        <v>0</v>
      </c>
      <c r="CU235" s="60"/>
      <c r="CV235" s="60"/>
      <c r="CW235" s="60">
        <f>CU235*CV235</f>
        <v>0</v>
      </c>
      <c r="CX235" s="60">
        <f>IF(BZ235="С НДС",CW235*1.12,CW235)</f>
        <v>0</v>
      </c>
      <c r="CY235" s="60"/>
      <c r="CZ235" s="60"/>
      <c r="DA235" s="60">
        <f>CY235*CZ235</f>
        <v>0</v>
      </c>
      <c r="DB235" s="60">
        <f>IF(CD235="С НДС",DA235*1.12,DA235)</f>
        <v>0</v>
      </c>
      <c r="DC235" s="60"/>
      <c r="DD235" s="60"/>
      <c r="DE235" s="60">
        <f>DC235*DD235</f>
        <v>0</v>
      </c>
      <c r="DF235" s="60">
        <f>IF(CH235="С НДС",DE235*1.12,DE235)</f>
        <v>0</v>
      </c>
      <c r="DG235" s="60"/>
      <c r="DH235" s="60"/>
      <c r="DI235" s="60">
        <f>DG235*DH235</f>
        <v>0</v>
      </c>
      <c r="DJ235" s="60">
        <f>IF(CL235="С НДС",DI235*1.12,DI235)</f>
        <v>0</v>
      </c>
      <c r="DK235" s="60"/>
      <c r="DL235" s="60"/>
      <c r="DM235" s="60">
        <f>DK235*DL235</f>
        <v>0</v>
      </c>
      <c r="DN235" s="60">
        <f>IF(CP235="С НДС",DM235*1.12,DM235)</f>
        <v>0</v>
      </c>
      <c r="DO235" s="60"/>
      <c r="DP235" s="60"/>
      <c r="DQ235" s="60">
        <f>DO235*DP235</f>
        <v>0</v>
      </c>
      <c r="DR235" s="60">
        <f>IF(CT235="С НДС",DQ235*1.12,DQ235)</f>
        <v>0</v>
      </c>
      <c r="DS235" s="60"/>
      <c r="DT235" s="60"/>
      <c r="DU235" s="60">
        <f>DS235*DT235</f>
        <v>0</v>
      </c>
      <c r="DV235" s="60">
        <f>IF(CX235="С НДС",DU235*1.12,DU235)</f>
        <v>0</v>
      </c>
      <c r="DW235" s="60"/>
      <c r="DX235" s="60"/>
      <c r="DY235" s="60">
        <f>DW235*DX235</f>
        <v>0</v>
      </c>
      <c r="DZ235" s="60">
        <f>IF(DB235="С НДС",DY235*1.12,DY235)</f>
        <v>0</v>
      </c>
      <c r="EA235" s="60"/>
      <c r="EB235" s="60"/>
      <c r="EC235" s="60">
        <f>EA235*EB235</f>
        <v>0</v>
      </c>
      <c r="ED235" s="60">
        <f>IF(DF235="С НДС",EC235*1.12,EC235)</f>
        <v>0</v>
      </c>
      <c r="EE235" s="60"/>
      <c r="EF235" s="60"/>
      <c r="EG235" s="60"/>
      <c r="EH235" s="60"/>
      <c r="EI235" s="60"/>
      <c r="EJ235" s="60"/>
      <c r="EK235" s="60"/>
      <c r="EL235" s="60"/>
      <c r="EM235" s="75">
        <f>AA235+AE235+AI235+AM235+AQ235+AU235+AY235+BC235+BG235+BK235+BO235+BS235+BW235+CA235+CE235+CI235+CM235+CQ235+CU235+CY235+DC235+DG235+DK235+DO235+DS235+DW235+EA235</f>
        <v>425077</v>
      </c>
      <c r="EN235" s="75">
        <v>0</v>
      </c>
      <c r="EO235" s="75">
        <v>0</v>
      </c>
      <c r="EP235" s="81" t="s">
        <v>1534</v>
      </c>
      <c r="EQ235" s="72" t="s">
        <v>2067</v>
      </c>
      <c r="ER235" s="81" t="s">
        <v>2068</v>
      </c>
      <c r="ES235" s="72"/>
      <c r="ET235" s="72"/>
      <c r="EU235" s="72"/>
      <c r="EV235" s="72"/>
      <c r="EW235" s="72"/>
      <c r="EX235" s="72"/>
      <c r="EY235" s="72"/>
      <c r="EZ235" s="72"/>
      <c r="FA235" s="72"/>
    </row>
    <row r="236" spans="1:157" ht="19.5" customHeight="1">
      <c r="A236" s="63"/>
      <c r="B236" s="58" t="s">
        <v>1593</v>
      </c>
      <c r="C236" s="58"/>
      <c r="D236" s="77" t="s">
        <v>1941</v>
      </c>
      <c r="E236" s="63" t="s">
        <v>1926</v>
      </c>
      <c r="F236" s="63" t="s">
        <v>1927</v>
      </c>
      <c r="G236" s="63" t="s">
        <v>1927</v>
      </c>
      <c r="H236" s="63" t="s">
        <v>857</v>
      </c>
      <c r="I236" s="63"/>
      <c r="J236" s="63"/>
      <c r="K236" s="58">
        <v>100</v>
      </c>
      <c r="L236" s="63">
        <v>710000000</v>
      </c>
      <c r="M236" s="63" t="s">
        <v>1750</v>
      </c>
      <c r="N236" s="63" t="s">
        <v>1918</v>
      </c>
      <c r="O236" s="63" t="s">
        <v>359</v>
      </c>
      <c r="P236" s="84" t="s">
        <v>1585</v>
      </c>
      <c r="Q236" s="63" t="s">
        <v>1942</v>
      </c>
      <c r="R236" s="63"/>
      <c r="S236" s="63" t="s">
        <v>1929</v>
      </c>
      <c r="T236" s="63"/>
      <c r="U236" s="63"/>
      <c r="V236" s="63">
        <v>0</v>
      </c>
      <c r="W236" s="63">
        <v>0</v>
      </c>
      <c r="X236" s="63">
        <v>100</v>
      </c>
      <c r="Y236" s="63" t="s">
        <v>1930</v>
      </c>
      <c r="Z236" s="63" t="s">
        <v>888</v>
      </c>
      <c r="AA236" s="65">
        <v>1025</v>
      </c>
      <c r="AB236" s="65">
        <v>1656</v>
      </c>
      <c r="AC236" s="65">
        <f t="shared" si="68"/>
        <v>1697400</v>
      </c>
      <c r="AD236" s="85">
        <f t="shared" si="69"/>
        <v>1901088.0000000002</v>
      </c>
      <c r="AE236" s="65">
        <v>2050</v>
      </c>
      <c r="AF236" s="65">
        <v>1656</v>
      </c>
      <c r="AG236" s="65">
        <f t="shared" si="70"/>
        <v>3394800</v>
      </c>
      <c r="AH236" s="85">
        <f t="shared" si="74"/>
        <v>3802176.0000000005</v>
      </c>
      <c r="AI236" s="65">
        <v>2050</v>
      </c>
      <c r="AJ236" s="65">
        <v>1656</v>
      </c>
      <c r="AK236" s="65">
        <f t="shared" si="71"/>
        <v>3394800</v>
      </c>
      <c r="AL236" s="85">
        <f t="shared" si="75"/>
        <v>3802176.0000000005</v>
      </c>
      <c r="AM236" s="65">
        <v>2050</v>
      </c>
      <c r="AN236" s="65">
        <v>1656</v>
      </c>
      <c r="AO236" s="65">
        <f t="shared" si="72"/>
        <v>3394800</v>
      </c>
      <c r="AP236" s="85">
        <f t="shared" si="76"/>
        <v>3802176.0000000005</v>
      </c>
      <c r="AQ236" s="65">
        <v>2050</v>
      </c>
      <c r="AR236" s="65">
        <v>1656</v>
      </c>
      <c r="AS236" s="65">
        <f t="shared" si="73"/>
        <v>3394800</v>
      </c>
      <c r="AT236" s="85">
        <f t="shared" si="77"/>
        <v>3802176.0000000005</v>
      </c>
      <c r="AU236" s="65">
        <v>2050</v>
      </c>
      <c r="AV236" s="65">
        <v>1656</v>
      </c>
      <c r="AW236" s="65">
        <f t="shared" si="78"/>
        <v>3394800</v>
      </c>
      <c r="AX236" s="85">
        <f t="shared" si="83"/>
        <v>3802176.0000000005</v>
      </c>
      <c r="AY236" s="65">
        <v>2050</v>
      </c>
      <c r="AZ236" s="65">
        <v>1656</v>
      </c>
      <c r="BA236" s="65">
        <f t="shared" si="79"/>
        <v>3394800</v>
      </c>
      <c r="BB236" s="85">
        <f t="shared" si="84"/>
        <v>3802176.0000000005</v>
      </c>
      <c r="BC236" s="65">
        <v>2050</v>
      </c>
      <c r="BD236" s="65">
        <v>1656</v>
      </c>
      <c r="BE236" s="65">
        <f t="shared" si="80"/>
        <v>3394800</v>
      </c>
      <c r="BF236" s="85">
        <f t="shared" si="85"/>
        <v>3802176.0000000005</v>
      </c>
      <c r="BG236" s="65">
        <v>2050</v>
      </c>
      <c r="BH236" s="65">
        <v>1656</v>
      </c>
      <c r="BI236" s="65">
        <f t="shared" si="81"/>
        <v>3394800</v>
      </c>
      <c r="BJ236" s="85">
        <f t="shared" si="86"/>
        <v>3802176.0000000005</v>
      </c>
      <c r="BK236" s="65">
        <v>2050</v>
      </c>
      <c r="BL236" s="65">
        <v>1656</v>
      </c>
      <c r="BM236" s="65">
        <f t="shared" si="82"/>
        <v>3394800</v>
      </c>
      <c r="BN236" s="85">
        <f t="shared" si="87"/>
        <v>3802176.0000000005</v>
      </c>
      <c r="BO236" s="60"/>
      <c r="BP236" s="60"/>
      <c r="BQ236" s="60">
        <f t="shared" si="88"/>
        <v>0</v>
      </c>
      <c r="BR236" s="60">
        <f t="shared" si="89"/>
        <v>0</v>
      </c>
      <c r="BS236" s="60"/>
      <c r="BT236" s="60"/>
      <c r="BU236" s="60">
        <f t="shared" si="90"/>
        <v>0</v>
      </c>
      <c r="BV236" s="60">
        <f t="shared" si="91"/>
        <v>0</v>
      </c>
      <c r="BW236" s="60"/>
      <c r="BX236" s="60"/>
      <c r="BY236" s="60">
        <f t="shared" si="92"/>
        <v>0</v>
      </c>
      <c r="BZ236" s="60">
        <f t="shared" si="93"/>
        <v>0</v>
      </c>
      <c r="CA236" s="60"/>
      <c r="CB236" s="60"/>
      <c r="CC236" s="60">
        <f t="shared" si="94"/>
        <v>0</v>
      </c>
      <c r="CD236" s="60">
        <f t="shared" si="95"/>
        <v>0</v>
      </c>
      <c r="CE236" s="60"/>
      <c r="CF236" s="60"/>
      <c r="CG236" s="60">
        <f t="shared" si="96"/>
        <v>0</v>
      </c>
      <c r="CH236" s="60">
        <f t="shared" si="97"/>
        <v>0</v>
      </c>
      <c r="CI236" s="60"/>
      <c r="CJ236" s="60"/>
      <c r="CK236" s="60">
        <f t="shared" si="98"/>
        <v>0</v>
      </c>
      <c r="CL236" s="60">
        <f t="shared" si="99"/>
        <v>0</v>
      </c>
      <c r="CM236" s="60"/>
      <c r="CN236" s="60"/>
      <c r="CO236" s="60">
        <f t="shared" si="100"/>
        <v>0</v>
      </c>
      <c r="CP236" s="60">
        <f t="shared" si="101"/>
        <v>0</v>
      </c>
      <c r="CQ236" s="60"/>
      <c r="CR236" s="60"/>
      <c r="CS236" s="60">
        <f t="shared" si="102"/>
        <v>0</v>
      </c>
      <c r="CT236" s="60">
        <f t="shared" si="103"/>
        <v>0</v>
      </c>
      <c r="CU236" s="60"/>
      <c r="CV236" s="60"/>
      <c r="CW236" s="60">
        <f t="shared" si="104"/>
        <v>0</v>
      </c>
      <c r="CX236" s="60">
        <f t="shared" si="105"/>
        <v>0</v>
      </c>
      <c r="CY236" s="60"/>
      <c r="CZ236" s="60"/>
      <c r="DA236" s="60">
        <f t="shared" si="106"/>
        <v>0</v>
      </c>
      <c r="DB236" s="60">
        <f t="shared" si="107"/>
        <v>0</v>
      </c>
      <c r="DC236" s="60"/>
      <c r="DD236" s="60"/>
      <c r="DE236" s="60">
        <f t="shared" si="108"/>
        <v>0</v>
      </c>
      <c r="DF236" s="60">
        <f t="shared" si="109"/>
        <v>0</v>
      </c>
      <c r="DG236" s="60"/>
      <c r="DH236" s="60"/>
      <c r="DI236" s="60">
        <f t="shared" si="110"/>
        <v>0</v>
      </c>
      <c r="DJ236" s="60">
        <f t="shared" si="111"/>
        <v>0</v>
      </c>
      <c r="DK236" s="60"/>
      <c r="DL236" s="60"/>
      <c r="DM236" s="60">
        <f t="shared" si="112"/>
        <v>0</v>
      </c>
      <c r="DN236" s="60">
        <f t="shared" si="113"/>
        <v>0</v>
      </c>
      <c r="DO236" s="60"/>
      <c r="DP236" s="60"/>
      <c r="DQ236" s="60">
        <f t="shared" si="114"/>
        <v>0</v>
      </c>
      <c r="DR236" s="60">
        <f t="shared" si="115"/>
        <v>0</v>
      </c>
      <c r="DS236" s="60"/>
      <c r="DT236" s="60"/>
      <c r="DU236" s="60">
        <f t="shared" si="116"/>
        <v>0</v>
      </c>
      <c r="DV236" s="60">
        <f t="shared" si="117"/>
        <v>0</v>
      </c>
      <c r="DW236" s="60"/>
      <c r="DX236" s="60"/>
      <c r="DY236" s="60">
        <f t="shared" si="118"/>
        <v>0</v>
      </c>
      <c r="DZ236" s="60">
        <f t="shared" si="119"/>
        <v>0</v>
      </c>
      <c r="EA236" s="60"/>
      <c r="EB236" s="60"/>
      <c r="EC236" s="60">
        <f t="shared" si="120"/>
        <v>0</v>
      </c>
      <c r="ED236" s="60">
        <f t="shared" si="121"/>
        <v>0</v>
      </c>
      <c r="EE236" s="60"/>
      <c r="EF236" s="60"/>
      <c r="EG236" s="60"/>
      <c r="EH236" s="60"/>
      <c r="EI236" s="60"/>
      <c r="EJ236" s="60"/>
      <c r="EK236" s="60"/>
      <c r="EL236" s="60"/>
      <c r="EM236" s="75">
        <f t="shared" si="122"/>
        <v>19475</v>
      </c>
      <c r="EN236" s="75">
        <v>0</v>
      </c>
      <c r="EO236" s="75">
        <v>0</v>
      </c>
      <c r="EP236" s="66" t="s">
        <v>1534</v>
      </c>
      <c r="EQ236" s="58" t="s">
        <v>2067</v>
      </c>
      <c r="ER236" s="66" t="s">
        <v>2068</v>
      </c>
      <c r="ES236" s="58"/>
      <c r="ET236" s="58"/>
      <c r="EU236" s="58"/>
      <c r="EV236" s="58"/>
      <c r="EW236" s="58"/>
      <c r="EX236" s="58"/>
      <c r="EY236" s="58"/>
      <c r="EZ236" s="58"/>
      <c r="FA236" s="58"/>
    </row>
    <row r="237" spans="1:157" ht="19.5" customHeight="1">
      <c r="A237" s="63"/>
      <c r="B237" s="72" t="s">
        <v>1776</v>
      </c>
      <c r="C237" s="72"/>
      <c r="D237" s="79" t="s">
        <v>2085</v>
      </c>
      <c r="E237" s="72" t="s">
        <v>1926</v>
      </c>
      <c r="F237" s="72" t="s">
        <v>1927</v>
      </c>
      <c r="G237" s="72" t="s">
        <v>1927</v>
      </c>
      <c r="H237" s="72" t="s">
        <v>857</v>
      </c>
      <c r="I237" s="72"/>
      <c r="J237" s="72"/>
      <c r="K237" s="72" t="s">
        <v>1660</v>
      </c>
      <c r="L237" s="72">
        <v>710000000</v>
      </c>
      <c r="M237" s="72" t="s">
        <v>1533</v>
      </c>
      <c r="N237" s="72" t="s">
        <v>1918</v>
      </c>
      <c r="O237" s="72" t="s">
        <v>359</v>
      </c>
      <c r="P237" s="72" t="s">
        <v>2086</v>
      </c>
      <c r="Q237" s="72" t="s">
        <v>2087</v>
      </c>
      <c r="R237" s="72"/>
      <c r="S237" s="72" t="s">
        <v>1929</v>
      </c>
      <c r="T237" s="72"/>
      <c r="U237" s="72"/>
      <c r="V237" s="72">
        <v>0</v>
      </c>
      <c r="W237" s="72">
        <v>0</v>
      </c>
      <c r="X237" s="72">
        <v>100</v>
      </c>
      <c r="Y237" s="72" t="s">
        <v>1930</v>
      </c>
      <c r="Z237" s="72" t="s">
        <v>888</v>
      </c>
      <c r="AA237" s="80">
        <v>37549</v>
      </c>
      <c r="AB237" s="70">
        <v>2495</v>
      </c>
      <c r="AC237" s="70">
        <f t="shared" si="68"/>
        <v>93684755</v>
      </c>
      <c r="AD237" s="71">
        <f>AC237*1.12</f>
        <v>104926925.60000001</v>
      </c>
      <c r="AE237" s="80">
        <v>75098</v>
      </c>
      <c r="AF237" s="70">
        <v>2495</v>
      </c>
      <c r="AG237" s="70">
        <f t="shared" si="70"/>
        <v>187369510</v>
      </c>
      <c r="AH237" s="71">
        <f t="shared" si="74"/>
        <v>209853851.20000002</v>
      </c>
      <c r="AI237" s="80">
        <v>75098</v>
      </c>
      <c r="AJ237" s="70">
        <v>2495</v>
      </c>
      <c r="AK237" s="70">
        <f t="shared" si="71"/>
        <v>187369510</v>
      </c>
      <c r="AL237" s="71">
        <f t="shared" si="75"/>
        <v>209853851.20000002</v>
      </c>
      <c r="AM237" s="80">
        <v>75098</v>
      </c>
      <c r="AN237" s="70">
        <v>2495</v>
      </c>
      <c r="AO237" s="70">
        <f t="shared" si="72"/>
        <v>187369510</v>
      </c>
      <c r="AP237" s="71">
        <f t="shared" si="76"/>
        <v>209853851.20000002</v>
      </c>
      <c r="AQ237" s="80">
        <v>75098</v>
      </c>
      <c r="AR237" s="70">
        <v>2495</v>
      </c>
      <c r="AS237" s="70">
        <f t="shared" si="73"/>
        <v>187369510</v>
      </c>
      <c r="AT237" s="71">
        <f t="shared" si="77"/>
        <v>209853851.20000002</v>
      </c>
      <c r="AU237" s="80">
        <v>75098</v>
      </c>
      <c r="AV237" s="70">
        <v>2495</v>
      </c>
      <c r="AW237" s="70">
        <f t="shared" si="78"/>
        <v>187369510</v>
      </c>
      <c r="AX237" s="71">
        <f t="shared" si="83"/>
        <v>209853851.20000002</v>
      </c>
      <c r="AY237" s="80">
        <v>75098</v>
      </c>
      <c r="AZ237" s="70">
        <v>2495</v>
      </c>
      <c r="BA237" s="70">
        <f t="shared" si="79"/>
        <v>187369510</v>
      </c>
      <c r="BB237" s="71">
        <f t="shared" si="84"/>
        <v>209853851.20000002</v>
      </c>
      <c r="BC237" s="80">
        <v>75098</v>
      </c>
      <c r="BD237" s="70">
        <v>2495</v>
      </c>
      <c r="BE237" s="70">
        <f t="shared" si="80"/>
        <v>187369510</v>
      </c>
      <c r="BF237" s="71">
        <f t="shared" si="85"/>
        <v>209853851.20000002</v>
      </c>
      <c r="BG237" s="80">
        <v>75098</v>
      </c>
      <c r="BH237" s="70">
        <v>2495</v>
      </c>
      <c r="BI237" s="70">
        <f t="shared" si="81"/>
        <v>187369510</v>
      </c>
      <c r="BJ237" s="71">
        <f t="shared" si="86"/>
        <v>209853851.20000002</v>
      </c>
      <c r="BK237" s="80">
        <v>75098</v>
      </c>
      <c r="BL237" s="70">
        <v>2495</v>
      </c>
      <c r="BM237" s="70">
        <f t="shared" si="82"/>
        <v>187369510</v>
      </c>
      <c r="BN237" s="71">
        <f t="shared" si="87"/>
        <v>209853851.20000002</v>
      </c>
      <c r="BO237" s="60"/>
      <c r="BP237" s="60"/>
      <c r="BQ237" s="60">
        <f>BO237*BP237</f>
        <v>0</v>
      </c>
      <c r="BR237" s="60">
        <f>IF(AT237="С НДС",BQ237*1.12,BQ237)</f>
        <v>0</v>
      </c>
      <c r="BS237" s="60"/>
      <c r="BT237" s="60"/>
      <c r="BU237" s="60">
        <f>BS237*BT237</f>
        <v>0</v>
      </c>
      <c r="BV237" s="60">
        <f>IF(AX237="С НДС",BU237*1.12,BU237)</f>
        <v>0</v>
      </c>
      <c r="BW237" s="60"/>
      <c r="BX237" s="60"/>
      <c r="BY237" s="60">
        <f>BW237*BX237</f>
        <v>0</v>
      </c>
      <c r="BZ237" s="60">
        <f>IF(BB237="С НДС",BY237*1.12,BY237)</f>
        <v>0</v>
      </c>
      <c r="CA237" s="60"/>
      <c r="CB237" s="60"/>
      <c r="CC237" s="60">
        <f>CA237*CB237</f>
        <v>0</v>
      </c>
      <c r="CD237" s="60">
        <f>IF(BF237="С НДС",CC237*1.12,CC237)</f>
        <v>0</v>
      </c>
      <c r="CE237" s="60"/>
      <c r="CF237" s="60"/>
      <c r="CG237" s="60">
        <f>CE237*CF237</f>
        <v>0</v>
      </c>
      <c r="CH237" s="60">
        <f>IF(BJ237="С НДС",CG237*1.12,CG237)</f>
        <v>0</v>
      </c>
      <c r="CI237" s="60"/>
      <c r="CJ237" s="60"/>
      <c r="CK237" s="60">
        <f>CI237*CJ237</f>
        <v>0</v>
      </c>
      <c r="CL237" s="60">
        <f>IF(BN237="С НДС",CK237*1.12,CK237)</f>
        <v>0</v>
      </c>
      <c r="CM237" s="60"/>
      <c r="CN237" s="60"/>
      <c r="CO237" s="60">
        <f>CM237*CN237</f>
        <v>0</v>
      </c>
      <c r="CP237" s="60">
        <f>IF(BR237="С НДС",CO237*1.12,CO237)</f>
        <v>0</v>
      </c>
      <c r="CQ237" s="60"/>
      <c r="CR237" s="60"/>
      <c r="CS237" s="60">
        <f>CQ237*CR237</f>
        <v>0</v>
      </c>
      <c r="CT237" s="60">
        <f>IF(BV237="С НДС",CS237*1.12,CS237)</f>
        <v>0</v>
      </c>
      <c r="CU237" s="60"/>
      <c r="CV237" s="60"/>
      <c r="CW237" s="60">
        <f>CU237*CV237</f>
        <v>0</v>
      </c>
      <c r="CX237" s="60">
        <f>IF(BZ237="С НДС",CW237*1.12,CW237)</f>
        <v>0</v>
      </c>
      <c r="CY237" s="60"/>
      <c r="CZ237" s="60"/>
      <c r="DA237" s="60">
        <f>CY237*CZ237</f>
        <v>0</v>
      </c>
      <c r="DB237" s="60">
        <f>IF(CD237="С НДС",DA237*1.12,DA237)</f>
        <v>0</v>
      </c>
      <c r="DC237" s="60"/>
      <c r="DD237" s="60"/>
      <c r="DE237" s="60">
        <f>DC237*DD237</f>
        <v>0</v>
      </c>
      <c r="DF237" s="60">
        <f>IF(CH237="С НДС",DE237*1.12,DE237)</f>
        <v>0</v>
      </c>
      <c r="DG237" s="60"/>
      <c r="DH237" s="60"/>
      <c r="DI237" s="60">
        <f>DG237*DH237</f>
        <v>0</v>
      </c>
      <c r="DJ237" s="60">
        <f>IF(CL237="С НДС",DI237*1.12,DI237)</f>
        <v>0</v>
      </c>
      <c r="DK237" s="60"/>
      <c r="DL237" s="60"/>
      <c r="DM237" s="60">
        <f>DK237*DL237</f>
        <v>0</v>
      </c>
      <c r="DN237" s="60">
        <f>IF(CP237="С НДС",DM237*1.12,DM237)</f>
        <v>0</v>
      </c>
      <c r="DO237" s="60"/>
      <c r="DP237" s="60"/>
      <c r="DQ237" s="60">
        <f>DO237*DP237</f>
        <v>0</v>
      </c>
      <c r="DR237" s="60">
        <f>IF(CT237="С НДС",DQ237*1.12,DQ237)</f>
        <v>0</v>
      </c>
      <c r="DS237" s="60"/>
      <c r="DT237" s="60"/>
      <c r="DU237" s="60">
        <f>DS237*DT237</f>
        <v>0</v>
      </c>
      <c r="DV237" s="60">
        <f>IF(CX237="С НДС",DU237*1.12,DU237)</f>
        <v>0</v>
      </c>
      <c r="DW237" s="60"/>
      <c r="DX237" s="60"/>
      <c r="DY237" s="60">
        <f>DW237*DX237</f>
        <v>0</v>
      </c>
      <c r="DZ237" s="60">
        <f>IF(DB237="С НДС",DY237*1.12,DY237)</f>
        <v>0</v>
      </c>
      <c r="EA237" s="60"/>
      <c r="EB237" s="60"/>
      <c r="EC237" s="60">
        <f>EA237*EB237</f>
        <v>0</v>
      </c>
      <c r="ED237" s="60">
        <f>IF(DF237="С НДС",EC237*1.12,EC237)</f>
        <v>0</v>
      </c>
      <c r="EE237" s="60"/>
      <c r="EF237" s="60"/>
      <c r="EG237" s="60"/>
      <c r="EH237" s="60"/>
      <c r="EI237" s="60"/>
      <c r="EJ237" s="60"/>
      <c r="EK237" s="60"/>
      <c r="EL237" s="60"/>
      <c r="EM237" s="75">
        <f t="shared" si="122"/>
        <v>713431</v>
      </c>
      <c r="EN237" s="75">
        <v>0</v>
      </c>
      <c r="EO237" s="75">
        <v>0</v>
      </c>
      <c r="EP237" s="81" t="s">
        <v>1534</v>
      </c>
      <c r="EQ237" s="72" t="s">
        <v>2067</v>
      </c>
      <c r="ER237" s="81" t="s">
        <v>2068</v>
      </c>
      <c r="ES237" s="72"/>
      <c r="ET237" s="72"/>
      <c r="EU237" s="72"/>
      <c r="EV237" s="72"/>
      <c r="EW237" s="72"/>
      <c r="EX237" s="72"/>
      <c r="EY237" s="72"/>
      <c r="EZ237" s="72"/>
      <c r="FA237" s="72"/>
    </row>
    <row r="238" spans="1:157" ht="19.5" customHeight="1">
      <c r="A238" s="63"/>
      <c r="B238" s="72" t="s">
        <v>2100</v>
      </c>
      <c r="C238" s="72" t="s">
        <v>2224</v>
      </c>
      <c r="D238" s="79" t="s">
        <v>2120</v>
      </c>
      <c r="E238" s="72" t="s">
        <v>1926</v>
      </c>
      <c r="F238" s="72" t="s">
        <v>1927</v>
      </c>
      <c r="G238" s="72" t="s">
        <v>1927</v>
      </c>
      <c r="H238" s="72" t="s">
        <v>857</v>
      </c>
      <c r="I238" s="72"/>
      <c r="J238" s="72"/>
      <c r="K238" s="72" t="s">
        <v>1660</v>
      </c>
      <c r="L238" s="72">
        <v>710000000</v>
      </c>
      <c r="M238" s="72" t="s">
        <v>1533</v>
      </c>
      <c r="N238" s="72" t="s">
        <v>2108</v>
      </c>
      <c r="O238" s="72" t="s">
        <v>359</v>
      </c>
      <c r="P238" s="72" t="s">
        <v>2086</v>
      </c>
      <c r="Q238" s="72" t="s">
        <v>2087</v>
      </c>
      <c r="R238" s="72"/>
      <c r="S238" s="72" t="s">
        <v>1929</v>
      </c>
      <c r="T238" s="72"/>
      <c r="U238" s="72"/>
      <c r="V238" s="72">
        <v>0</v>
      </c>
      <c r="W238" s="72">
        <v>0</v>
      </c>
      <c r="X238" s="72">
        <v>100</v>
      </c>
      <c r="Y238" s="72" t="s">
        <v>1930</v>
      </c>
      <c r="Z238" s="72" t="s">
        <v>888</v>
      </c>
      <c r="AA238" s="80">
        <v>25033</v>
      </c>
      <c r="AB238" s="70">
        <v>2495</v>
      </c>
      <c r="AC238" s="70">
        <f>AA238*AB238</f>
        <v>62457335</v>
      </c>
      <c r="AD238" s="71">
        <f>AC238*1.12</f>
        <v>69952215.2</v>
      </c>
      <c r="AE238" s="80">
        <v>75098</v>
      </c>
      <c r="AF238" s="70">
        <v>2495</v>
      </c>
      <c r="AG238" s="70">
        <f>AE238*AF238</f>
        <v>187369510</v>
      </c>
      <c r="AH238" s="71">
        <f>AG238*1.12</f>
        <v>209853851.20000002</v>
      </c>
      <c r="AI238" s="80">
        <v>75098</v>
      </c>
      <c r="AJ238" s="70">
        <v>2495</v>
      </c>
      <c r="AK238" s="70">
        <f>AI238*AJ238</f>
        <v>187369510</v>
      </c>
      <c r="AL238" s="71">
        <f>AK238*1.12</f>
        <v>209853851.20000002</v>
      </c>
      <c r="AM238" s="80">
        <v>75098</v>
      </c>
      <c r="AN238" s="70">
        <v>2495</v>
      </c>
      <c r="AO238" s="70">
        <f>AM238*AN238</f>
        <v>187369510</v>
      </c>
      <c r="AP238" s="71">
        <f>AO238*1.12</f>
        <v>209853851.20000002</v>
      </c>
      <c r="AQ238" s="80">
        <v>75098</v>
      </c>
      <c r="AR238" s="70">
        <v>2495</v>
      </c>
      <c r="AS238" s="70">
        <f>AQ238*AR238</f>
        <v>187369510</v>
      </c>
      <c r="AT238" s="71">
        <f>AS238*1.12</f>
        <v>209853851.20000002</v>
      </c>
      <c r="AU238" s="80">
        <v>75098</v>
      </c>
      <c r="AV238" s="70">
        <v>2495</v>
      </c>
      <c r="AW238" s="70">
        <f>AU238*AV238</f>
        <v>187369510</v>
      </c>
      <c r="AX238" s="71">
        <f>AW238*1.12</f>
        <v>209853851.20000002</v>
      </c>
      <c r="AY238" s="80">
        <v>75098</v>
      </c>
      <c r="AZ238" s="70">
        <v>2495</v>
      </c>
      <c r="BA238" s="70">
        <f>AY238*AZ238</f>
        <v>187369510</v>
      </c>
      <c r="BB238" s="71">
        <f>BA238*1.12</f>
        <v>209853851.20000002</v>
      </c>
      <c r="BC238" s="80">
        <v>75098</v>
      </c>
      <c r="BD238" s="70">
        <v>2495</v>
      </c>
      <c r="BE238" s="70">
        <f>BC238*BD238</f>
        <v>187369510</v>
      </c>
      <c r="BF238" s="71">
        <f>BE238*1.12</f>
        <v>209853851.20000002</v>
      </c>
      <c r="BG238" s="80">
        <v>75098</v>
      </c>
      <c r="BH238" s="70">
        <v>2495</v>
      </c>
      <c r="BI238" s="70">
        <f>BG238*BH238</f>
        <v>187369510</v>
      </c>
      <c r="BJ238" s="71">
        <f>BI238*1.12</f>
        <v>209853851.20000002</v>
      </c>
      <c r="BK238" s="80">
        <v>75098</v>
      </c>
      <c r="BL238" s="70">
        <v>2495</v>
      </c>
      <c r="BM238" s="70">
        <f>BK238*BL238</f>
        <v>187369510</v>
      </c>
      <c r="BN238" s="71">
        <f>BM238*1.12</f>
        <v>209853851.20000002</v>
      </c>
      <c r="BO238" s="60"/>
      <c r="BP238" s="60"/>
      <c r="BQ238" s="60">
        <f>BO238*BP238</f>
        <v>0</v>
      </c>
      <c r="BR238" s="60">
        <f>IF(AT238="С НДС",BQ238*1.12,BQ238)</f>
        <v>0</v>
      </c>
      <c r="BS238" s="60"/>
      <c r="BT238" s="60"/>
      <c r="BU238" s="60">
        <f>BS238*BT238</f>
        <v>0</v>
      </c>
      <c r="BV238" s="60">
        <f>IF(AX238="С НДС",BU238*1.12,BU238)</f>
        <v>0</v>
      </c>
      <c r="BW238" s="60"/>
      <c r="BX238" s="60"/>
      <c r="BY238" s="60">
        <f>BW238*BX238</f>
        <v>0</v>
      </c>
      <c r="BZ238" s="60">
        <f>IF(BB238="С НДС",BY238*1.12,BY238)</f>
        <v>0</v>
      </c>
      <c r="CA238" s="60"/>
      <c r="CB238" s="60"/>
      <c r="CC238" s="60">
        <f>CA238*CB238</f>
        <v>0</v>
      </c>
      <c r="CD238" s="60">
        <f>IF(BF238="С НДС",CC238*1.12,CC238)</f>
        <v>0</v>
      </c>
      <c r="CE238" s="60"/>
      <c r="CF238" s="60"/>
      <c r="CG238" s="60">
        <f>CE238*CF238</f>
        <v>0</v>
      </c>
      <c r="CH238" s="60">
        <f>IF(BJ238="С НДС",CG238*1.12,CG238)</f>
        <v>0</v>
      </c>
      <c r="CI238" s="60"/>
      <c r="CJ238" s="60"/>
      <c r="CK238" s="60">
        <f>CI238*CJ238</f>
        <v>0</v>
      </c>
      <c r="CL238" s="60">
        <f>IF(BN238="С НДС",CK238*1.12,CK238)</f>
        <v>0</v>
      </c>
      <c r="CM238" s="60"/>
      <c r="CN238" s="60"/>
      <c r="CO238" s="60">
        <f>CM238*CN238</f>
        <v>0</v>
      </c>
      <c r="CP238" s="60">
        <f>IF(BR238="С НДС",CO238*1.12,CO238)</f>
        <v>0</v>
      </c>
      <c r="CQ238" s="60"/>
      <c r="CR238" s="60"/>
      <c r="CS238" s="60">
        <f>CQ238*CR238</f>
        <v>0</v>
      </c>
      <c r="CT238" s="60">
        <f>IF(BV238="С НДС",CS238*1.12,CS238)</f>
        <v>0</v>
      </c>
      <c r="CU238" s="60"/>
      <c r="CV238" s="60"/>
      <c r="CW238" s="60">
        <f>CU238*CV238</f>
        <v>0</v>
      </c>
      <c r="CX238" s="60">
        <f>IF(BZ238="С НДС",CW238*1.12,CW238)</f>
        <v>0</v>
      </c>
      <c r="CY238" s="60"/>
      <c r="CZ238" s="60"/>
      <c r="DA238" s="60">
        <f>CY238*CZ238</f>
        <v>0</v>
      </c>
      <c r="DB238" s="60">
        <f>IF(CD238="С НДС",DA238*1.12,DA238)</f>
        <v>0</v>
      </c>
      <c r="DC238" s="60"/>
      <c r="DD238" s="60"/>
      <c r="DE238" s="60">
        <f>DC238*DD238</f>
        <v>0</v>
      </c>
      <c r="DF238" s="60">
        <f>IF(CH238="С НДС",DE238*1.12,DE238)</f>
        <v>0</v>
      </c>
      <c r="DG238" s="60"/>
      <c r="DH238" s="60"/>
      <c r="DI238" s="60">
        <f>DG238*DH238</f>
        <v>0</v>
      </c>
      <c r="DJ238" s="60">
        <f>IF(CL238="С НДС",DI238*1.12,DI238)</f>
        <v>0</v>
      </c>
      <c r="DK238" s="60"/>
      <c r="DL238" s="60"/>
      <c r="DM238" s="60">
        <f>DK238*DL238</f>
        <v>0</v>
      </c>
      <c r="DN238" s="60">
        <f>IF(CP238="С НДС",DM238*1.12,DM238)</f>
        <v>0</v>
      </c>
      <c r="DO238" s="60"/>
      <c r="DP238" s="60"/>
      <c r="DQ238" s="60">
        <f>DO238*DP238</f>
        <v>0</v>
      </c>
      <c r="DR238" s="60">
        <f>IF(CT238="С НДС",DQ238*1.12,DQ238)</f>
        <v>0</v>
      </c>
      <c r="DS238" s="60"/>
      <c r="DT238" s="60"/>
      <c r="DU238" s="60">
        <f>DS238*DT238</f>
        <v>0</v>
      </c>
      <c r="DV238" s="60">
        <f>IF(CX238="С НДС",DU238*1.12,DU238)</f>
        <v>0</v>
      </c>
      <c r="DW238" s="60"/>
      <c r="DX238" s="60"/>
      <c r="DY238" s="60">
        <f>DW238*DX238</f>
        <v>0</v>
      </c>
      <c r="DZ238" s="60">
        <f>IF(DB238="С НДС",DY238*1.12,DY238)</f>
        <v>0</v>
      </c>
      <c r="EA238" s="60"/>
      <c r="EB238" s="60"/>
      <c r="EC238" s="60">
        <f>EA238*EB238</f>
        <v>0</v>
      </c>
      <c r="ED238" s="60">
        <f>IF(DF238="С НДС",EC238*1.12,EC238)</f>
        <v>0</v>
      </c>
      <c r="EE238" s="60"/>
      <c r="EF238" s="60"/>
      <c r="EG238" s="60"/>
      <c r="EH238" s="60"/>
      <c r="EI238" s="60"/>
      <c r="EJ238" s="60"/>
      <c r="EK238" s="60"/>
      <c r="EL238" s="60"/>
      <c r="EM238" s="75">
        <f>AA238+AE238+AI238+AM238+AQ238+AU238+AY238+BC238+BG238+BK238+BO238+BS238+BW238+CA238+CE238+CI238+CM238+CQ238+CU238+CY238+DC238+DG238+DK238+DO238+DS238+DW238+EA238</f>
        <v>700915</v>
      </c>
      <c r="EN238" s="75">
        <v>0</v>
      </c>
      <c r="EO238" s="75">
        <v>0</v>
      </c>
      <c r="EP238" s="81" t="s">
        <v>1534</v>
      </c>
      <c r="EQ238" s="72" t="s">
        <v>2067</v>
      </c>
      <c r="ER238" s="81" t="s">
        <v>2068</v>
      </c>
      <c r="ES238" s="72"/>
      <c r="ET238" s="72"/>
      <c r="EU238" s="72"/>
      <c r="EV238" s="72"/>
      <c r="EW238" s="72"/>
      <c r="EX238" s="72"/>
      <c r="EY238" s="72"/>
      <c r="EZ238" s="72"/>
      <c r="FA238" s="72"/>
    </row>
    <row r="239" spans="1:157" ht="19.5" customHeight="1">
      <c r="A239" s="63"/>
      <c r="B239" s="58" t="s">
        <v>1593</v>
      </c>
      <c r="C239" s="58"/>
      <c r="D239" s="77" t="s">
        <v>1943</v>
      </c>
      <c r="E239" s="58" t="s">
        <v>1926</v>
      </c>
      <c r="F239" s="58" t="s">
        <v>1927</v>
      </c>
      <c r="G239" s="58" t="s">
        <v>1927</v>
      </c>
      <c r="H239" s="58" t="s">
        <v>857</v>
      </c>
      <c r="I239" s="58"/>
      <c r="J239" s="58"/>
      <c r="K239" s="58">
        <v>100</v>
      </c>
      <c r="L239" s="58">
        <v>710000000</v>
      </c>
      <c r="M239" s="58" t="s">
        <v>1750</v>
      </c>
      <c r="N239" s="58" t="s">
        <v>1918</v>
      </c>
      <c r="O239" s="58" t="s">
        <v>359</v>
      </c>
      <c r="P239" s="58">
        <v>230000000</v>
      </c>
      <c r="Q239" s="58" t="s">
        <v>1944</v>
      </c>
      <c r="R239" s="58"/>
      <c r="S239" s="58" t="s">
        <v>1929</v>
      </c>
      <c r="T239" s="58"/>
      <c r="U239" s="58"/>
      <c r="V239" s="58">
        <v>0</v>
      </c>
      <c r="W239" s="58">
        <v>0</v>
      </c>
      <c r="X239" s="58">
        <v>100</v>
      </c>
      <c r="Y239" s="58" t="s">
        <v>1930</v>
      </c>
      <c r="Z239" s="58" t="s">
        <v>888</v>
      </c>
      <c r="AA239" s="86">
        <v>1605</v>
      </c>
      <c r="AB239" s="60">
        <v>1656</v>
      </c>
      <c r="AC239" s="60">
        <f t="shared" si="68"/>
        <v>2657880</v>
      </c>
      <c r="AD239" s="75">
        <f t="shared" si="69"/>
        <v>2976825.6</v>
      </c>
      <c r="AE239" s="86">
        <v>3210</v>
      </c>
      <c r="AF239" s="60">
        <v>1656</v>
      </c>
      <c r="AG239" s="60">
        <f t="shared" si="70"/>
        <v>5315760</v>
      </c>
      <c r="AH239" s="75">
        <f t="shared" si="74"/>
        <v>5953651.2</v>
      </c>
      <c r="AI239" s="86">
        <v>3210</v>
      </c>
      <c r="AJ239" s="60">
        <v>1656</v>
      </c>
      <c r="AK239" s="60">
        <f t="shared" si="71"/>
        <v>5315760</v>
      </c>
      <c r="AL239" s="75">
        <f t="shared" si="75"/>
        <v>5953651.2</v>
      </c>
      <c r="AM239" s="86">
        <v>3210</v>
      </c>
      <c r="AN239" s="60">
        <v>1656</v>
      </c>
      <c r="AO239" s="60">
        <f t="shared" si="72"/>
        <v>5315760</v>
      </c>
      <c r="AP239" s="75">
        <f t="shared" si="76"/>
        <v>5953651.2</v>
      </c>
      <c r="AQ239" s="86">
        <v>3210</v>
      </c>
      <c r="AR239" s="60">
        <v>1656</v>
      </c>
      <c r="AS239" s="60">
        <f t="shared" si="73"/>
        <v>5315760</v>
      </c>
      <c r="AT239" s="75">
        <f t="shared" si="77"/>
        <v>5953651.2</v>
      </c>
      <c r="AU239" s="86">
        <v>3210</v>
      </c>
      <c r="AV239" s="60">
        <v>1656</v>
      </c>
      <c r="AW239" s="60">
        <f t="shared" si="78"/>
        <v>5315760</v>
      </c>
      <c r="AX239" s="75">
        <f t="shared" si="83"/>
        <v>5953651.2</v>
      </c>
      <c r="AY239" s="86">
        <v>3210</v>
      </c>
      <c r="AZ239" s="60">
        <v>1656</v>
      </c>
      <c r="BA239" s="60">
        <f t="shared" si="79"/>
        <v>5315760</v>
      </c>
      <c r="BB239" s="75">
        <f t="shared" si="84"/>
        <v>5953651.2</v>
      </c>
      <c r="BC239" s="86">
        <v>3210</v>
      </c>
      <c r="BD239" s="60">
        <v>1656</v>
      </c>
      <c r="BE239" s="60">
        <f t="shared" si="80"/>
        <v>5315760</v>
      </c>
      <c r="BF239" s="75">
        <f t="shared" si="85"/>
        <v>5953651.2</v>
      </c>
      <c r="BG239" s="86">
        <v>3210</v>
      </c>
      <c r="BH239" s="60">
        <v>1656</v>
      </c>
      <c r="BI239" s="60">
        <f t="shared" si="81"/>
        <v>5315760</v>
      </c>
      <c r="BJ239" s="75">
        <f t="shared" si="86"/>
        <v>5953651.2</v>
      </c>
      <c r="BK239" s="86">
        <v>3210</v>
      </c>
      <c r="BL239" s="60">
        <v>1656</v>
      </c>
      <c r="BM239" s="60">
        <f t="shared" si="82"/>
        <v>5315760</v>
      </c>
      <c r="BN239" s="75">
        <f t="shared" si="87"/>
        <v>5953651.2</v>
      </c>
      <c r="BO239" s="60"/>
      <c r="BP239" s="60"/>
      <c r="BQ239" s="60">
        <f t="shared" si="88"/>
        <v>0</v>
      </c>
      <c r="BR239" s="60">
        <f t="shared" si="89"/>
        <v>0</v>
      </c>
      <c r="BS239" s="60"/>
      <c r="BT239" s="60"/>
      <c r="BU239" s="60">
        <f t="shared" si="90"/>
        <v>0</v>
      </c>
      <c r="BV239" s="60">
        <f t="shared" si="91"/>
        <v>0</v>
      </c>
      <c r="BW239" s="60"/>
      <c r="BX239" s="60"/>
      <c r="BY239" s="60">
        <f t="shared" si="92"/>
        <v>0</v>
      </c>
      <c r="BZ239" s="60">
        <f t="shared" si="93"/>
        <v>0</v>
      </c>
      <c r="CA239" s="60"/>
      <c r="CB239" s="60"/>
      <c r="CC239" s="60">
        <f t="shared" si="94"/>
        <v>0</v>
      </c>
      <c r="CD239" s="60">
        <f t="shared" si="95"/>
        <v>0</v>
      </c>
      <c r="CE239" s="60"/>
      <c r="CF239" s="60"/>
      <c r="CG239" s="60">
        <f t="shared" si="96"/>
        <v>0</v>
      </c>
      <c r="CH239" s="60">
        <f t="shared" si="97"/>
        <v>0</v>
      </c>
      <c r="CI239" s="60"/>
      <c r="CJ239" s="60"/>
      <c r="CK239" s="60">
        <f t="shared" si="98"/>
        <v>0</v>
      </c>
      <c r="CL239" s="60">
        <f t="shared" si="99"/>
        <v>0</v>
      </c>
      <c r="CM239" s="60"/>
      <c r="CN239" s="60"/>
      <c r="CO239" s="60">
        <f t="shared" si="100"/>
        <v>0</v>
      </c>
      <c r="CP239" s="60">
        <f t="shared" si="101"/>
        <v>0</v>
      </c>
      <c r="CQ239" s="60"/>
      <c r="CR239" s="60"/>
      <c r="CS239" s="60">
        <f t="shared" si="102"/>
        <v>0</v>
      </c>
      <c r="CT239" s="60">
        <f t="shared" si="103"/>
        <v>0</v>
      </c>
      <c r="CU239" s="60"/>
      <c r="CV239" s="60"/>
      <c r="CW239" s="60">
        <f t="shared" si="104"/>
        <v>0</v>
      </c>
      <c r="CX239" s="60">
        <f t="shared" si="105"/>
        <v>0</v>
      </c>
      <c r="CY239" s="60"/>
      <c r="CZ239" s="60"/>
      <c r="DA239" s="60">
        <f t="shared" si="106"/>
        <v>0</v>
      </c>
      <c r="DB239" s="60">
        <f t="shared" si="107"/>
        <v>0</v>
      </c>
      <c r="DC239" s="60"/>
      <c r="DD239" s="60"/>
      <c r="DE239" s="60">
        <f t="shared" si="108"/>
        <v>0</v>
      </c>
      <c r="DF239" s="60">
        <f t="shared" si="109"/>
        <v>0</v>
      </c>
      <c r="DG239" s="60"/>
      <c r="DH239" s="60"/>
      <c r="DI239" s="60">
        <f t="shared" si="110"/>
        <v>0</v>
      </c>
      <c r="DJ239" s="60">
        <f t="shared" si="111"/>
        <v>0</v>
      </c>
      <c r="DK239" s="60"/>
      <c r="DL239" s="60"/>
      <c r="DM239" s="60">
        <f t="shared" si="112"/>
        <v>0</v>
      </c>
      <c r="DN239" s="60">
        <f t="shared" si="113"/>
        <v>0</v>
      </c>
      <c r="DO239" s="60"/>
      <c r="DP239" s="60"/>
      <c r="DQ239" s="60">
        <f t="shared" si="114"/>
        <v>0</v>
      </c>
      <c r="DR239" s="60">
        <f t="shared" si="115"/>
        <v>0</v>
      </c>
      <c r="DS239" s="60"/>
      <c r="DT239" s="60"/>
      <c r="DU239" s="60">
        <f t="shared" si="116"/>
        <v>0</v>
      </c>
      <c r="DV239" s="60">
        <f t="shared" si="117"/>
        <v>0</v>
      </c>
      <c r="DW239" s="60"/>
      <c r="DX239" s="60"/>
      <c r="DY239" s="60">
        <f t="shared" si="118"/>
        <v>0</v>
      </c>
      <c r="DZ239" s="60">
        <f t="shared" si="119"/>
        <v>0</v>
      </c>
      <c r="EA239" s="60"/>
      <c r="EB239" s="60"/>
      <c r="EC239" s="60">
        <f t="shared" si="120"/>
        <v>0</v>
      </c>
      <c r="ED239" s="60">
        <f t="shared" si="121"/>
        <v>0</v>
      </c>
      <c r="EE239" s="60"/>
      <c r="EF239" s="60"/>
      <c r="EG239" s="60"/>
      <c r="EH239" s="60"/>
      <c r="EI239" s="60"/>
      <c r="EJ239" s="60"/>
      <c r="EK239" s="60"/>
      <c r="EL239" s="60"/>
      <c r="EM239" s="75">
        <f t="shared" si="122"/>
        <v>30495</v>
      </c>
      <c r="EN239" s="75">
        <v>0</v>
      </c>
      <c r="EO239" s="75">
        <v>0</v>
      </c>
      <c r="EP239" s="58" t="s">
        <v>1534</v>
      </c>
      <c r="EQ239" s="58" t="s">
        <v>2067</v>
      </c>
      <c r="ER239" s="61" t="s">
        <v>2068</v>
      </c>
      <c r="ES239" s="58"/>
      <c r="ET239" s="58"/>
      <c r="EU239" s="58"/>
      <c r="EV239" s="58"/>
      <c r="EW239" s="58"/>
      <c r="EX239" s="58"/>
      <c r="EY239" s="58"/>
      <c r="EZ239" s="58"/>
      <c r="FA239" s="58"/>
    </row>
    <row r="240" spans="1:157" ht="19.5" customHeight="1">
      <c r="A240" s="63"/>
      <c r="B240" s="72" t="s">
        <v>1776</v>
      </c>
      <c r="C240" s="72"/>
      <c r="D240" s="79" t="s">
        <v>2088</v>
      </c>
      <c r="E240" s="72" t="s">
        <v>1926</v>
      </c>
      <c r="F240" s="72" t="s">
        <v>1927</v>
      </c>
      <c r="G240" s="72" t="s">
        <v>1927</v>
      </c>
      <c r="H240" s="72" t="s">
        <v>857</v>
      </c>
      <c r="I240" s="72"/>
      <c r="J240" s="72"/>
      <c r="K240" s="72" t="s">
        <v>1660</v>
      </c>
      <c r="L240" s="72">
        <v>710000000</v>
      </c>
      <c r="M240" s="72" t="s">
        <v>1533</v>
      </c>
      <c r="N240" s="72" t="s">
        <v>1918</v>
      </c>
      <c r="O240" s="72" t="s">
        <v>359</v>
      </c>
      <c r="P240" s="72">
        <v>510000000</v>
      </c>
      <c r="Q240" s="72" t="s">
        <v>2089</v>
      </c>
      <c r="R240" s="72"/>
      <c r="S240" s="72" t="s">
        <v>1929</v>
      </c>
      <c r="T240" s="72"/>
      <c r="U240" s="72"/>
      <c r="V240" s="72">
        <v>0</v>
      </c>
      <c r="W240" s="72">
        <v>0</v>
      </c>
      <c r="X240" s="72">
        <v>100</v>
      </c>
      <c r="Y240" s="72" t="s">
        <v>1930</v>
      </c>
      <c r="Z240" s="72" t="s">
        <v>888</v>
      </c>
      <c r="AA240" s="87">
        <v>20500</v>
      </c>
      <c r="AB240" s="70">
        <v>2495</v>
      </c>
      <c r="AC240" s="70">
        <f t="shared" si="68"/>
        <v>51147500</v>
      </c>
      <c r="AD240" s="71">
        <f>AC240*1.12</f>
        <v>57285200.00000001</v>
      </c>
      <c r="AE240" s="87">
        <v>41000</v>
      </c>
      <c r="AF240" s="70">
        <v>2495</v>
      </c>
      <c r="AG240" s="70">
        <f t="shared" si="70"/>
        <v>102295000</v>
      </c>
      <c r="AH240" s="71">
        <f t="shared" si="74"/>
        <v>114570400.00000001</v>
      </c>
      <c r="AI240" s="87">
        <v>41000</v>
      </c>
      <c r="AJ240" s="70">
        <v>2495</v>
      </c>
      <c r="AK240" s="70">
        <f t="shared" si="71"/>
        <v>102295000</v>
      </c>
      <c r="AL240" s="71">
        <f t="shared" si="75"/>
        <v>114570400.00000001</v>
      </c>
      <c r="AM240" s="87">
        <v>41000</v>
      </c>
      <c r="AN240" s="70">
        <v>2495</v>
      </c>
      <c r="AO240" s="70">
        <f t="shared" si="72"/>
        <v>102295000</v>
      </c>
      <c r="AP240" s="71">
        <f t="shared" si="76"/>
        <v>114570400.00000001</v>
      </c>
      <c r="AQ240" s="87">
        <v>41000</v>
      </c>
      <c r="AR240" s="70">
        <v>2495</v>
      </c>
      <c r="AS240" s="70">
        <f t="shared" si="73"/>
        <v>102295000</v>
      </c>
      <c r="AT240" s="71">
        <f t="shared" si="77"/>
        <v>114570400.00000001</v>
      </c>
      <c r="AU240" s="87">
        <v>41000</v>
      </c>
      <c r="AV240" s="70">
        <v>2495</v>
      </c>
      <c r="AW240" s="70">
        <f t="shared" si="78"/>
        <v>102295000</v>
      </c>
      <c r="AX240" s="71">
        <f t="shared" si="83"/>
        <v>114570400.00000001</v>
      </c>
      <c r="AY240" s="87">
        <v>41000</v>
      </c>
      <c r="AZ240" s="70">
        <v>2495</v>
      </c>
      <c r="BA240" s="70">
        <f t="shared" si="79"/>
        <v>102295000</v>
      </c>
      <c r="BB240" s="71">
        <f t="shared" si="84"/>
        <v>114570400.00000001</v>
      </c>
      <c r="BC240" s="87">
        <v>41000</v>
      </c>
      <c r="BD240" s="70">
        <v>2495</v>
      </c>
      <c r="BE240" s="70">
        <f t="shared" si="80"/>
        <v>102295000</v>
      </c>
      <c r="BF240" s="71">
        <f t="shared" si="85"/>
        <v>114570400.00000001</v>
      </c>
      <c r="BG240" s="87">
        <v>41000</v>
      </c>
      <c r="BH240" s="70">
        <v>2495</v>
      </c>
      <c r="BI240" s="70">
        <f t="shared" si="81"/>
        <v>102295000</v>
      </c>
      <c r="BJ240" s="71">
        <f t="shared" si="86"/>
        <v>114570400.00000001</v>
      </c>
      <c r="BK240" s="87">
        <v>41000</v>
      </c>
      <c r="BL240" s="70">
        <v>2495</v>
      </c>
      <c r="BM240" s="70">
        <f t="shared" si="82"/>
        <v>102295000</v>
      </c>
      <c r="BN240" s="71">
        <f t="shared" si="87"/>
        <v>114570400.00000001</v>
      </c>
      <c r="BO240" s="60"/>
      <c r="BP240" s="60"/>
      <c r="BQ240" s="60">
        <f t="shared" si="88"/>
        <v>0</v>
      </c>
      <c r="BR240" s="60">
        <f t="shared" si="89"/>
        <v>0</v>
      </c>
      <c r="BS240" s="60"/>
      <c r="BT240" s="60"/>
      <c r="BU240" s="60">
        <f t="shared" si="90"/>
        <v>0</v>
      </c>
      <c r="BV240" s="60">
        <f t="shared" si="91"/>
        <v>0</v>
      </c>
      <c r="BW240" s="60"/>
      <c r="BX240" s="60"/>
      <c r="BY240" s="60">
        <f t="shared" si="92"/>
        <v>0</v>
      </c>
      <c r="BZ240" s="60">
        <f t="shared" si="93"/>
        <v>0</v>
      </c>
      <c r="CA240" s="60"/>
      <c r="CB240" s="60"/>
      <c r="CC240" s="60">
        <f t="shared" si="94"/>
        <v>0</v>
      </c>
      <c r="CD240" s="60">
        <f t="shared" si="95"/>
        <v>0</v>
      </c>
      <c r="CE240" s="60"/>
      <c r="CF240" s="60"/>
      <c r="CG240" s="60">
        <f t="shared" si="96"/>
        <v>0</v>
      </c>
      <c r="CH240" s="60">
        <f t="shared" si="97"/>
        <v>0</v>
      </c>
      <c r="CI240" s="60"/>
      <c r="CJ240" s="60"/>
      <c r="CK240" s="60">
        <f t="shared" si="98"/>
        <v>0</v>
      </c>
      <c r="CL240" s="60">
        <f t="shared" si="99"/>
        <v>0</v>
      </c>
      <c r="CM240" s="60"/>
      <c r="CN240" s="60"/>
      <c r="CO240" s="60">
        <f t="shared" si="100"/>
        <v>0</v>
      </c>
      <c r="CP240" s="60">
        <f t="shared" si="101"/>
        <v>0</v>
      </c>
      <c r="CQ240" s="60"/>
      <c r="CR240" s="60"/>
      <c r="CS240" s="60">
        <f t="shared" si="102"/>
        <v>0</v>
      </c>
      <c r="CT240" s="60">
        <f t="shared" si="103"/>
        <v>0</v>
      </c>
      <c r="CU240" s="60"/>
      <c r="CV240" s="60"/>
      <c r="CW240" s="60">
        <f t="shared" si="104"/>
        <v>0</v>
      </c>
      <c r="CX240" s="60">
        <f t="shared" si="105"/>
        <v>0</v>
      </c>
      <c r="CY240" s="60"/>
      <c r="CZ240" s="60"/>
      <c r="DA240" s="60">
        <f t="shared" si="106"/>
        <v>0</v>
      </c>
      <c r="DB240" s="60">
        <f t="shared" si="107"/>
        <v>0</v>
      </c>
      <c r="DC240" s="60"/>
      <c r="DD240" s="60"/>
      <c r="DE240" s="60">
        <f t="shared" si="108"/>
        <v>0</v>
      </c>
      <c r="DF240" s="60">
        <f t="shared" si="109"/>
        <v>0</v>
      </c>
      <c r="DG240" s="60"/>
      <c r="DH240" s="60"/>
      <c r="DI240" s="60">
        <f t="shared" si="110"/>
        <v>0</v>
      </c>
      <c r="DJ240" s="60">
        <f t="shared" si="111"/>
        <v>0</v>
      </c>
      <c r="DK240" s="60"/>
      <c r="DL240" s="60"/>
      <c r="DM240" s="60">
        <f t="shared" si="112"/>
        <v>0</v>
      </c>
      <c r="DN240" s="60">
        <f t="shared" si="113"/>
        <v>0</v>
      </c>
      <c r="DO240" s="60"/>
      <c r="DP240" s="60"/>
      <c r="DQ240" s="60">
        <f t="shared" si="114"/>
        <v>0</v>
      </c>
      <c r="DR240" s="60">
        <f t="shared" si="115"/>
        <v>0</v>
      </c>
      <c r="DS240" s="60"/>
      <c r="DT240" s="60"/>
      <c r="DU240" s="60">
        <f t="shared" si="116"/>
        <v>0</v>
      </c>
      <c r="DV240" s="60">
        <f t="shared" si="117"/>
        <v>0</v>
      </c>
      <c r="DW240" s="60"/>
      <c r="DX240" s="60"/>
      <c r="DY240" s="60">
        <f t="shared" si="118"/>
        <v>0</v>
      </c>
      <c r="DZ240" s="60">
        <f t="shared" si="119"/>
        <v>0</v>
      </c>
      <c r="EA240" s="60"/>
      <c r="EB240" s="60"/>
      <c r="EC240" s="60">
        <f t="shared" si="120"/>
        <v>0</v>
      </c>
      <c r="ED240" s="60">
        <f t="shared" si="121"/>
        <v>0</v>
      </c>
      <c r="EE240" s="60"/>
      <c r="EF240" s="60"/>
      <c r="EG240" s="60"/>
      <c r="EH240" s="60"/>
      <c r="EI240" s="60"/>
      <c r="EJ240" s="60"/>
      <c r="EK240" s="60"/>
      <c r="EL240" s="60"/>
      <c r="EM240" s="75">
        <f>AA240+AE240+AI240+AM240+AQ240+AU240+AY240+BC240+BG240+BK240+BO240+BS240+BW240+CA240+CE240+CI240+CM240+CQ240+CU240+CY240+DC240+DG240+DK240+DO240+DS240+DW240+EA240</f>
        <v>389500</v>
      </c>
      <c r="EN240" s="75">
        <v>0</v>
      </c>
      <c r="EO240" s="75">
        <v>0</v>
      </c>
      <c r="EP240" s="81" t="s">
        <v>1534</v>
      </c>
      <c r="EQ240" s="72" t="s">
        <v>2067</v>
      </c>
      <c r="ER240" s="81" t="s">
        <v>2068</v>
      </c>
      <c r="ES240" s="72"/>
      <c r="ET240" s="72"/>
      <c r="EU240" s="72"/>
      <c r="EV240" s="72"/>
      <c r="EW240" s="72"/>
      <c r="EX240" s="72"/>
      <c r="EY240" s="72"/>
      <c r="EZ240" s="72"/>
      <c r="FA240" s="72"/>
    </row>
    <row r="241" spans="1:157" ht="19.5" customHeight="1">
      <c r="A241" s="63"/>
      <c r="B241" s="72" t="s">
        <v>2100</v>
      </c>
      <c r="C241" s="72" t="s">
        <v>2224</v>
      </c>
      <c r="D241" s="79" t="s">
        <v>2121</v>
      </c>
      <c r="E241" s="72" t="s">
        <v>1926</v>
      </c>
      <c r="F241" s="72" t="s">
        <v>1927</v>
      </c>
      <c r="G241" s="72" t="s">
        <v>1927</v>
      </c>
      <c r="H241" s="72" t="s">
        <v>857</v>
      </c>
      <c r="I241" s="72"/>
      <c r="J241" s="72"/>
      <c r="K241" s="72" t="s">
        <v>1660</v>
      </c>
      <c r="L241" s="72">
        <v>710000000</v>
      </c>
      <c r="M241" s="72" t="s">
        <v>1533</v>
      </c>
      <c r="N241" s="72" t="s">
        <v>2108</v>
      </c>
      <c r="O241" s="72" t="s">
        <v>359</v>
      </c>
      <c r="P241" s="72">
        <v>510000000</v>
      </c>
      <c r="Q241" s="72" t="s">
        <v>2089</v>
      </c>
      <c r="R241" s="72"/>
      <c r="S241" s="72" t="s">
        <v>1929</v>
      </c>
      <c r="T241" s="72"/>
      <c r="U241" s="72"/>
      <c r="V241" s="72">
        <v>0</v>
      </c>
      <c r="W241" s="72">
        <v>0</v>
      </c>
      <c r="X241" s="72">
        <v>100</v>
      </c>
      <c r="Y241" s="72" t="s">
        <v>1930</v>
      </c>
      <c r="Z241" s="72" t="s">
        <v>888</v>
      </c>
      <c r="AA241" s="87">
        <v>13667</v>
      </c>
      <c r="AB241" s="70">
        <v>2495</v>
      </c>
      <c r="AC241" s="70">
        <f>AA241*AB241</f>
        <v>34099165</v>
      </c>
      <c r="AD241" s="71">
        <f>AC241*1.12</f>
        <v>38191064.800000004</v>
      </c>
      <c r="AE241" s="87">
        <v>41000</v>
      </c>
      <c r="AF241" s="70">
        <v>2495</v>
      </c>
      <c r="AG241" s="70">
        <f>AE241*AF241</f>
        <v>102295000</v>
      </c>
      <c r="AH241" s="71">
        <f>AG241*1.12</f>
        <v>114570400.00000001</v>
      </c>
      <c r="AI241" s="87">
        <v>41000</v>
      </c>
      <c r="AJ241" s="70">
        <v>2495</v>
      </c>
      <c r="AK241" s="70">
        <f>AI241*AJ241</f>
        <v>102295000</v>
      </c>
      <c r="AL241" s="71">
        <f>AK241*1.12</f>
        <v>114570400.00000001</v>
      </c>
      <c r="AM241" s="87">
        <v>41000</v>
      </c>
      <c r="AN241" s="70">
        <v>2495</v>
      </c>
      <c r="AO241" s="70">
        <f>AM241*AN241</f>
        <v>102295000</v>
      </c>
      <c r="AP241" s="71">
        <f>AO241*1.12</f>
        <v>114570400.00000001</v>
      </c>
      <c r="AQ241" s="87">
        <v>41000</v>
      </c>
      <c r="AR241" s="70">
        <v>2495</v>
      </c>
      <c r="AS241" s="70">
        <f>AQ241*AR241</f>
        <v>102295000</v>
      </c>
      <c r="AT241" s="71">
        <f>AS241*1.12</f>
        <v>114570400.00000001</v>
      </c>
      <c r="AU241" s="87">
        <v>41000</v>
      </c>
      <c r="AV241" s="70">
        <v>2495</v>
      </c>
      <c r="AW241" s="70">
        <f>AU241*AV241</f>
        <v>102295000</v>
      </c>
      <c r="AX241" s="71">
        <f>AW241*1.12</f>
        <v>114570400.00000001</v>
      </c>
      <c r="AY241" s="87">
        <v>41000</v>
      </c>
      <c r="AZ241" s="70">
        <v>2495</v>
      </c>
      <c r="BA241" s="70">
        <f>AY241*AZ241</f>
        <v>102295000</v>
      </c>
      <c r="BB241" s="71">
        <f>BA241*1.12</f>
        <v>114570400.00000001</v>
      </c>
      <c r="BC241" s="87">
        <v>41000</v>
      </c>
      <c r="BD241" s="70">
        <v>2495</v>
      </c>
      <c r="BE241" s="70">
        <f>BC241*BD241</f>
        <v>102295000</v>
      </c>
      <c r="BF241" s="71">
        <f>BE241*1.12</f>
        <v>114570400.00000001</v>
      </c>
      <c r="BG241" s="87">
        <v>41000</v>
      </c>
      <c r="BH241" s="70">
        <v>2495</v>
      </c>
      <c r="BI241" s="70">
        <f>BG241*BH241</f>
        <v>102295000</v>
      </c>
      <c r="BJ241" s="71">
        <f>BI241*1.12</f>
        <v>114570400.00000001</v>
      </c>
      <c r="BK241" s="87">
        <v>41000</v>
      </c>
      <c r="BL241" s="70">
        <v>2495</v>
      </c>
      <c r="BM241" s="70">
        <f>BK241*BL241</f>
        <v>102295000</v>
      </c>
      <c r="BN241" s="71">
        <f>BM241*1.12</f>
        <v>114570400.00000001</v>
      </c>
      <c r="BO241" s="60"/>
      <c r="BP241" s="60"/>
      <c r="BQ241" s="60">
        <f>BO241*BP241</f>
        <v>0</v>
      </c>
      <c r="BR241" s="60">
        <f>IF(AT241="С НДС",BQ241*1.12,BQ241)</f>
        <v>0</v>
      </c>
      <c r="BS241" s="60"/>
      <c r="BT241" s="60"/>
      <c r="BU241" s="60">
        <f>BS241*BT241</f>
        <v>0</v>
      </c>
      <c r="BV241" s="60">
        <f>IF(AX241="С НДС",BU241*1.12,BU241)</f>
        <v>0</v>
      </c>
      <c r="BW241" s="60"/>
      <c r="BX241" s="60"/>
      <c r="BY241" s="60">
        <f>BW241*BX241</f>
        <v>0</v>
      </c>
      <c r="BZ241" s="60">
        <f>IF(BB241="С НДС",BY241*1.12,BY241)</f>
        <v>0</v>
      </c>
      <c r="CA241" s="60"/>
      <c r="CB241" s="60"/>
      <c r="CC241" s="60">
        <f>CA241*CB241</f>
        <v>0</v>
      </c>
      <c r="CD241" s="60">
        <f>IF(BF241="С НДС",CC241*1.12,CC241)</f>
        <v>0</v>
      </c>
      <c r="CE241" s="60"/>
      <c r="CF241" s="60"/>
      <c r="CG241" s="60">
        <f>CE241*CF241</f>
        <v>0</v>
      </c>
      <c r="CH241" s="60">
        <f>IF(BJ241="С НДС",CG241*1.12,CG241)</f>
        <v>0</v>
      </c>
      <c r="CI241" s="60"/>
      <c r="CJ241" s="60"/>
      <c r="CK241" s="60">
        <f>CI241*CJ241</f>
        <v>0</v>
      </c>
      <c r="CL241" s="60">
        <f>IF(BN241="С НДС",CK241*1.12,CK241)</f>
        <v>0</v>
      </c>
      <c r="CM241" s="60"/>
      <c r="CN241" s="60"/>
      <c r="CO241" s="60">
        <f>CM241*CN241</f>
        <v>0</v>
      </c>
      <c r="CP241" s="60">
        <f>IF(BR241="С НДС",CO241*1.12,CO241)</f>
        <v>0</v>
      </c>
      <c r="CQ241" s="60"/>
      <c r="CR241" s="60"/>
      <c r="CS241" s="60">
        <f>CQ241*CR241</f>
        <v>0</v>
      </c>
      <c r="CT241" s="60">
        <f>IF(BV241="С НДС",CS241*1.12,CS241)</f>
        <v>0</v>
      </c>
      <c r="CU241" s="60"/>
      <c r="CV241" s="60"/>
      <c r="CW241" s="60">
        <f>CU241*CV241</f>
        <v>0</v>
      </c>
      <c r="CX241" s="60">
        <f>IF(BZ241="С НДС",CW241*1.12,CW241)</f>
        <v>0</v>
      </c>
      <c r="CY241" s="60"/>
      <c r="CZ241" s="60"/>
      <c r="DA241" s="60">
        <f>CY241*CZ241</f>
        <v>0</v>
      </c>
      <c r="DB241" s="60">
        <f>IF(CD241="С НДС",DA241*1.12,DA241)</f>
        <v>0</v>
      </c>
      <c r="DC241" s="60"/>
      <c r="DD241" s="60"/>
      <c r="DE241" s="60">
        <f>DC241*DD241</f>
        <v>0</v>
      </c>
      <c r="DF241" s="60">
        <f>IF(CH241="С НДС",DE241*1.12,DE241)</f>
        <v>0</v>
      </c>
      <c r="DG241" s="60"/>
      <c r="DH241" s="60"/>
      <c r="DI241" s="60">
        <f>DG241*DH241</f>
        <v>0</v>
      </c>
      <c r="DJ241" s="60">
        <f>IF(CL241="С НДС",DI241*1.12,DI241)</f>
        <v>0</v>
      </c>
      <c r="DK241" s="60"/>
      <c r="DL241" s="60"/>
      <c r="DM241" s="60">
        <f>DK241*DL241</f>
        <v>0</v>
      </c>
      <c r="DN241" s="60">
        <f>IF(CP241="С НДС",DM241*1.12,DM241)</f>
        <v>0</v>
      </c>
      <c r="DO241" s="60"/>
      <c r="DP241" s="60"/>
      <c r="DQ241" s="60">
        <f>DO241*DP241</f>
        <v>0</v>
      </c>
      <c r="DR241" s="60">
        <f>IF(CT241="С НДС",DQ241*1.12,DQ241)</f>
        <v>0</v>
      </c>
      <c r="DS241" s="60"/>
      <c r="DT241" s="60"/>
      <c r="DU241" s="60">
        <f>DS241*DT241</f>
        <v>0</v>
      </c>
      <c r="DV241" s="60">
        <f>IF(CX241="С НДС",DU241*1.12,DU241)</f>
        <v>0</v>
      </c>
      <c r="DW241" s="60"/>
      <c r="DX241" s="60"/>
      <c r="DY241" s="60">
        <f>DW241*DX241</f>
        <v>0</v>
      </c>
      <c r="DZ241" s="60">
        <f>IF(DB241="С НДС",DY241*1.12,DY241)</f>
        <v>0</v>
      </c>
      <c r="EA241" s="60"/>
      <c r="EB241" s="60"/>
      <c r="EC241" s="60">
        <f>EA241*EB241</f>
        <v>0</v>
      </c>
      <c r="ED241" s="60">
        <f>IF(DF241="С НДС",EC241*1.12,EC241)</f>
        <v>0</v>
      </c>
      <c r="EE241" s="60"/>
      <c r="EF241" s="60"/>
      <c r="EG241" s="60"/>
      <c r="EH241" s="60"/>
      <c r="EI241" s="60"/>
      <c r="EJ241" s="60"/>
      <c r="EK241" s="60"/>
      <c r="EL241" s="60"/>
      <c r="EM241" s="75">
        <f>AA241+AE241+AI241+AM241+AQ241+AU241+AY241+BC241+BG241+BK241+BO241+BS241+BW241+CA241+CE241+CI241+CM241+CQ241+CU241+CY241+DC241+DG241+DK241+DO241+DS241+DW241+EA241</f>
        <v>382667</v>
      </c>
      <c r="EN241" s="75">
        <v>0</v>
      </c>
      <c r="EO241" s="75">
        <v>0</v>
      </c>
      <c r="EP241" s="81" t="s">
        <v>1534</v>
      </c>
      <c r="EQ241" s="72" t="s">
        <v>2067</v>
      </c>
      <c r="ER241" s="81" t="s">
        <v>2068</v>
      </c>
      <c r="ES241" s="72"/>
      <c r="ET241" s="72"/>
      <c r="EU241" s="72"/>
      <c r="EV241" s="72"/>
      <c r="EW241" s="72"/>
      <c r="EX241" s="72"/>
      <c r="EY241" s="72"/>
      <c r="EZ241" s="72"/>
      <c r="FA241" s="72"/>
    </row>
    <row r="242" spans="1:157" ht="19.5" customHeight="1">
      <c r="A242" s="63"/>
      <c r="B242" s="58" t="s">
        <v>1593</v>
      </c>
      <c r="C242" s="58"/>
      <c r="D242" s="77" t="s">
        <v>1945</v>
      </c>
      <c r="E242" s="58" t="s">
        <v>1926</v>
      </c>
      <c r="F242" s="58" t="s">
        <v>1927</v>
      </c>
      <c r="G242" s="58" t="s">
        <v>1927</v>
      </c>
      <c r="H242" s="58" t="s">
        <v>857</v>
      </c>
      <c r="I242" s="58"/>
      <c r="J242" s="58"/>
      <c r="K242" s="58">
        <v>100</v>
      </c>
      <c r="L242" s="58">
        <v>710000000</v>
      </c>
      <c r="M242" s="58" t="s">
        <v>1750</v>
      </c>
      <c r="N242" s="58" t="s">
        <v>1918</v>
      </c>
      <c r="O242" s="58" t="s">
        <v>359</v>
      </c>
      <c r="P242" s="78" t="s">
        <v>1585</v>
      </c>
      <c r="Q242" s="58" t="s">
        <v>1946</v>
      </c>
      <c r="R242" s="58"/>
      <c r="S242" s="58" t="s">
        <v>1929</v>
      </c>
      <c r="T242" s="58"/>
      <c r="U242" s="58"/>
      <c r="V242" s="58">
        <v>0</v>
      </c>
      <c r="W242" s="58">
        <v>0</v>
      </c>
      <c r="X242" s="58">
        <v>100</v>
      </c>
      <c r="Y242" s="58" t="s">
        <v>1930</v>
      </c>
      <c r="Z242" s="58" t="s">
        <v>888</v>
      </c>
      <c r="AA242" s="60">
        <v>1430</v>
      </c>
      <c r="AB242" s="60">
        <v>1656</v>
      </c>
      <c r="AC242" s="60">
        <f t="shared" si="68"/>
        <v>2368080</v>
      </c>
      <c r="AD242" s="75">
        <f t="shared" si="69"/>
        <v>2652249.6</v>
      </c>
      <c r="AE242" s="60">
        <v>2860</v>
      </c>
      <c r="AF242" s="60">
        <v>1656</v>
      </c>
      <c r="AG242" s="60">
        <f t="shared" si="70"/>
        <v>4736160</v>
      </c>
      <c r="AH242" s="75">
        <f t="shared" si="74"/>
        <v>5304499.2</v>
      </c>
      <c r="AI242" s="60">
        <v>2860</v>
      </c>
      <c r="AJ242" s="60">
        <v>1656</v>
      </c>
      <c r="AK242" s="60">
        <f t="shared" si="71"/>
        <v>4736160</v>
      </c>
      <c r="AL242" s="75">
        <f t="shared" si="75"/>
        <v>5304499.2</v>
      </c>
      <c r="AM242" s="60">
        <v>2860</v>
      </c>
      <c r="AN242" s="60">
        <v>1656</v>
      </c>
      <c r="AO242" s="60">
        <f t="shared" si="72"/>
        <v>4736160</v>
      </c>
      <c r="AP242" s="75">
        <f t="shared" si="76"/>
        <v>5304499.2</v>
      </c>
      <c r="AQ242" s="60">
        <v>2860</v>
      </c>
      <c r="AR242" s="60">
        <v>1656</v>
      </c>
      <c r="AS242" s="60">
        <f t="shared" si="73"/>
        <v>4736160</v>
      </c>
      <c r="AT242" s="75">
        <f t="shared" si="77"/>
        <v>5304499.2</v>
      </c>
      <c r="AU242" s="60">
        <v>2860</v>
      </c>
      <c r="AV242" s="60">
        <v>1656</v>
      </c>
      <c r="AW242" s="60">
        <f t="shared" si="78"/>
        <v>4736160</v>
      </c>
      <c r="AX242" s="75">
        <f t="shared" si="83"/>
        <v>5304499.2</v>
      </c>
      <c r="AY242" s="60">
        <v>2860</v>
      </c>
      <c r="AZ242" s="60">
        <v>1656</v>
      </c>
      <c r="BA242" s="60">
        <f t="shared" si="79"/>
        <v>4736160</v>
      </c>
      <c r="BB242" s="75">
        <f t="shared" si="84"/>
        <v>5304499.2</v>
      </c>
      <c r="BC242" s="60">
        <v>2860</v>
      </c>
      <c r="BD242" s="60">
        <v>1656</v>
      </c>
      <c r="BE242" s="60">
        <f t="shared" si="80"/>
        <v>4736160</v>
      </c>
      <c r="BF242" s="75">
        <f t="shared" si="85"/>
        <v>5304499.2</v>
      </c>
      <c r="BG242" s="60">
        <v>2860</v>
      </c>
      <c r="BH242" s="60">
        <v>1656</v>
      </c>
      <c r="BI242" s="60">
        <f t="shared" si="81"/>
        <v>4736160</v>
      </c>
      <c r="BJ242" s="75">
        <f t="shared" si="86"/>
        <v>5304499.2</v>
      </c>
      <c r="BK242" s="60">
        <v>2860</v>
      </c>
      <c r="BL242" s="60">
        <v>1656</v>
      </c>
      <c r="BM242" s="60">
        <f t="shared" si="82"/>
        <v>4736160</v>
      </c>
      <c r="BN242" s="75">
        <f t="shared" si="87"/>
        <v>5304499.2</v>
      </c>
      <c r="BO242" s="60"/>
      <c r="BP242" s="60"/>
      <c r="BQ242" s="60">
        <f t="shared" si="88"/>
        <v>0</v>
      </c>
      <c r="BR242" s="60">
        <f t="shared" si="89"/>
        <v>0</v>
      </c>
      <c r="BS242" s="60"/>
      <c r="BT242" s="60"/>
      <c r="BU242" s="60">
        <f t="shared" si="90"/>
        <v>0</v>
      </c>
      <c r="BV242" s="60">
        <f t="shared" si="91"/>
        <v>0</v>
      </c>
      <c r="BW242" s="60"/>
      <c r="BX242" s="60"/>
      <c r="BY242" s="60">
        <f t="shared" si="92"/>
        <v>0</v>
      </c>
      <c r="BZ242" s="60">
        <f t="shared" si="93"/>
        <v>0</v>
      </c>
      <c r="CA242" s="60"/>
      <c r="CB242" s="60"/>
      <c r="CC242" s="60">
        <f t="shared" si="94"/>
        <v>0</v>
      </c>
      <c r="CD242" s="60">
        <f t="shared" si="95"/>
        <v>0</v>
      </c>
      <c r="CE242" s="60"/>
      <c r="CF242" s="60"/>
      <c r="CG242" s="60">
        <f t="shared" si="96"/>
        <v>0</v>
      </c>
      <c r="CH242" s="60">
        <f t="shared" si="97"/>
        <v>0</v>
      </c>
      <c r="CI242" s="60"/>
      <c r="CJ242" s="60"/>
      <c r="CK242" s="60">
        <f t="shared" si="98"/>
        <v>0</v>
      </c>
      <c r="CL242" s="60">
        <f t="shared" si="99"/>
        <v>0</v>
      </c>
      <c r="CM242" s="60"/>
      <c r="CN242" s="60"/>
      <c r="CO242" s="60">
        <f t="shared" si="100"/>
        <v>0</v>
      </c>
      <c r="CP242" s="60">
        <f t="shared" si="101"/>
        <v>0</v>
      </c>
      <c r="CQ242" s="60"/>
      <c r="CR242" s="60"/>
      <c r="CS242" s="60">
        <f t="shared" si="102"/>
        <v>0</v>
      </c>
      <c r="CT242" s="60">
        <f t="shared" si="103"/>
        <v>0</v>
      </c>
      <c r="CU242" s="60"/>
      <c r="CV242" s="60"/>
      <c r="CW242" s="60">
        <f t="shared" si="104"/>
        <v>0</v>
      </c>
      <c r="CX242" s="60">
        <f t="shared" si="105"/>
        <v>0</v>
      </c>
      <c r="CY242" s="60"/>
      <c r="CZ242" s="60"/>
      <c r="DA242" s="60">
        <f t="shared" si="106"/>
        <v>0</v>
      </c>
      <c r="DB242" s="60">
        <f t="shared" si="107"/>
        <v>0</v>
      </c>
      <c r="DC242" s="60"/>
      <c r="DD242" s="60"/>
      <c r="DE242" s="60">
        <f t="shared" si="108"/>
        <v>0</v>
      </c>
      <c r="DF242" s="60">
        <f t="shared" si="109"/>
        <v>0</v>
      </c>
      <c r="DG242" s="60"/>
      <c r="DH242" s="60"/>
      <c r="DI242" s="60">
        <f t="shared" si="110"/>
        <v>0</v>
      </c>
      <c r="DJ242" s="60">
        <f t="shared" si="111"/>
        <v>0</v>
      </c>
      <c r="DK242" s="60"/>
      <c r="DL242" s="60"/>
      <c r="DM242" s="60">
        <f t="shared" si="112"/>
        <v>0</v>
      </c>
      <c r="DN242" s="60">
        <f t="shared" si="113"/>
        <v>0</v>
      </c>
      <c r="DO242" s="60"/>
      <c r="DP242" s="60"/>
      <c r="DQ242" s="60">
        <f t="shared" si="114"/>
        <v>0</v>
      </c>
      <c r="DR242" s="60">
        <f t="shared" si="115"/>
        <v>0</v>
      </c>
      <c r="DS242" s="60"/>
      <c r="DT242" s="60"/>
      <c r="DU242" s="60">
        <f t="shared" si="116"/>
        <v>0</v>
      </c>
      <c r="DV242" s="60">
        <f t="shared" si="117"/>
        <v>0</v>
      </c>
      <c r="DW242" s="60"/>
      <c r="DX242" s="60"/>
      <c r="DY242" s="60">
        <f t="shared" si="118"/>
        <v>0</v>
      </c>
      <c r="DZ242" s="60">
        <f t="shared" si="119"/>
        <v>0</v>
      </c>
      <c r="EA242" s="60"/>
      <c r="EB242" s="60"/>
      <c r="EC242" s="60">
        <f t="shared" si="120"/>
        <v>0</v>
      </c>
      <c r="ED242" s="60">
        <f t="shared" si="121"/>
        <v>0</v>
      </c>
      <c r="EE242" s="60"/>
      <c r="EF242" s="60"/>
      <c r="EG242" s="60"/>
      <c r="EH242" s="60"/>
      <c r="EI242" s="60"/>
      <c r="EJ242" s="60"/>
      <c r="EK242" s="60"/>
      <c r="EL242" s="60"/>
      <c r="EM242" s="75">
        <f t="shared" si="122"/>
        <v>27170</v>
      </c>
      <c r="EN242" s="75">
        <v>0</v>
      </c>
      <c r="EO242" s="75">
        <v>0</v>
      </c>
      <c r="EP242" s="61" t="s">
        <v>1534</v>
      </c>
      <c r="EQ242" s="58" t="s">
        <v>2067</v>
      </c>
      <c r="ER242" s="61" t="s">
        <v>2068</v>
      </c>
      <c r="ES242" s="58"/>
      <c r="ET242" s="58"/>
      <c r="EU242" s="58"/>
      <c r="EV242" s="58"/>
      <c r="EW242" s="58"/>
      <c r="EX242" s="58"/>
      <c r="EY242" s="58"/>
      <c r="EZ242" s="58"/>
      <c r="FA242" s="58"/>
    </row>
    <row r="243" spans="1:157" ht="19.5" customHeight="1">
      <c r="A243" s="63"/>
      <c r="B243" s="72" t="s">
        <v>1776</v>
      </c>
      <c r="C243" s="72"/>
      <c r="D243" s="79" t="s">
        <v>2090</v>
      </c>
      <c r="E243" s="72" t="s">
        <v>1926</v>
      </c>
      <c r="F243" s="72" t="s">
        <v>1927</v>
      </c>
      <c r="G243" s="72" t="s">
        <v>1927</v>
      </c>
      <c r="H243" s="72" t="s">
        <v>857</v>
      </c>
      <c r="I243" s="72"/>
      <c r="J243" s="72"/>
      <c r="K243" s="72" t="s">
        <v>1660</v>
      </c>
      <c r="L243" s="72">
        <v>710000000</v>
      </c>
      <c r="M243" s="72" t="s">
        <v>1533</v>
      </c>
      <c r="N243" s="72" t="s">
        <v>1918</v>
      </c>
      <c r="O243" s="72" t="s">
        <v>359</v>
      </c>
      <c r="P243" s="72">
        <v>430000000</v>
      </c>
      <c r="Q243" s="72" t="s">
        <v>2091</v>
      </c>
      <c r="R243" s="72"/>
      <c r="S243" s="72" t="s">
        <v>1929</v>
      </c>
      <c r="T243" s="72"/>
      <c r="U243" s="72"/>
      <c r="V243" s="72">
        <v>0</v>
      </c>
      <c r="W243" s="72">
        <v>0</v>
      </c>
      <c r="X243" s="72">
        <v>100</v>
      </c>
      <c r="Y243" s="72" t="s">
        <v>1930</v>
      </c>
      <c r="Z243" s="72" t="s">
        <v>888</v>
      </c>
      <c r="AA243" s="70">
        <v>22827</v>
      </c>
      <c r="AB243" s="70">
        <v>2495</v>
      </c>
      <c r="AC243" s="70">
        <f t="shared" si="68"/>
        <v>56953365</v>
      </c>
      <c r="AD243" s="71">
        <f>AC243*1.12</f>
        <v>63787768.800000004</v>
      </c>
      <c r="AE243" s="70">
        <v>45654</v>
      </c>
      <c r="AF243" s="70">
        <v>2495</v>
      </c>
      <c r="AG243" s="70">
        <f t="shared" si="70"/>
        <v>113906730</v>
      </c>
      <c r="AH243" s="71">
        <f t="shared" si="74"/>
        <v>127575537.60000001</v>
      </c>
      <c r="AI243" s="70">
        <v>45654</v>
      </c>
      <c r="AJ243" s="70">
        <v>2495</v>
      </c>
      <c r="AK243" s="70">
        <f t="shared" si="71"/>
        <v>113906730</v>
      </c>
      <c r="AL243" s="71">
        <f t="shared" si="75"/>
        <v>127575537.60000001</v>
      </c>
      <c r="AM243" s="70">
        <v>45654</v>
      </c>
      <c r="AN243" s="70">
        <v>2495</v>
      </c>
      <c r="AO243" s="70">
        <f t="shared" si="72"/>
        <v>113906730</v>
      </c>
      <c r="AP243" s="71">
        <f t="shared" si="76"/>
        <v>127575537.60000001</v>
      </c>
      <c r="AQ243" s="70">
        <v>45654</v>
      </c>
      <c r="AR243" s="70">
        <v>2495</v>
      </c>
      <c r="AS243" s="70">
        <f t="shared" si="73"/>
        <v>113906730</v>
      </c>
      <c r="AT243" s="71">
        <f t="shared" si="77"/>
        <v>127575537.60000001</v>
      </c>
      <c r="AU243" s="70">
        <v>45654</v>
      </c>
      <c r="AV243" s="70">
        <v>2495</v>
      </c>
      <c r="AW243" s="70">
        <f t="shared" si="78"/>
        <v>113906730</v>
      </c>
      <c r="AX243" s="71">
        <f t="shared" si="83"/>
        <v>127575537.60000001</v>
      </c>
      <c r="AY243" s="70">
        <v>45654</v>
      </c>
      <c r="AZ243" s="70">
        <v>2495</v>
      </c>
      <c r="BA243" s="70">
        <f t="shared" si="79"/>
        <v>113906730</v>
      </c>
      <c r="BB243" s="71">
        <f t="shared" si="84"/>
        <v>127575537.60000001</v>
      </c>
      <c r="BC243" s="70">
        <v>45654</v>
      </c>
      <c r="BD243" s="70">
        <v>2495</v>
      </c>
      <c r="BE243" s="70">
        <f t="shared" si="80"/>
        <v>113906730</v>
      </c>
      <c r="BF243" s="71">
        <f t="shared" si="85"/>
        <v>127575537.60000001</v>
      </c>
      <c r="BG243" s="70">
        <v>45654</v>
      </c>
      <c r="BH243" s="70">
        <v>2495</v>
      </c>
      <c r="BI243" s="70">
        <f t="shared" si="81"/>
        <v>113906730</v>
      </c>
      <c r="BJ243" s="71">
        <f t="shared" si="86"/>
        <v>127575537.60000001</v>
      </c>
      <c r="BK243" s="70">
        <v>45654</v>
      </c>
      <c r="BL243" s="70">
        <v>2495</v>
      </c>
      <c r="BM243" s="70">
        <f t="shared" si="82"/>
        <v>113906730</v>
      </c>
      <c r="BN243" s="71">
        <f t="shared" si="87"/>
        <v>127575537.60000001</v>
      </c>
      <c r="BO243" s="60"/>
      <c r="BP243" s="60"/>
      <c r="BQ243" s="60">
        <f>BO243*BP243</f>
        <v>0</v>
      </c>
      <c r="BR243" s="60">
        <f>IF(AT243="С НДС",BQ243*1.12,BQ243)</f>
        <v>0</v>
      </c>
      <c r="BS243" s="60"/>
      <c r="BT243" s="60"/>
      <c r="BU243" s="60">
        <f>BS243*BT243</f>
        <v>0</v>
      </c>
      <c r="BV243" s="60">
        <f>IF(AX243="С НДС",BU243*1.12,BU243)</f>
        <v>0</v>
      </c>
      <c r="BW243" s="60"/>
      <c r="BX243" s="60"/>
      <c r="BY243" s="60">
        <f>BW243*BX243</f>
        <v>0</v>
      </c>
      <c r="BZ243" s="60">
        <f>IF(BB243="С НДС",BY243*1.12,BY243)</f>
        <v>0</v>
      </c>
      <c r="CA243" s="60"/>
      <c r="CB243" s="60"/>
      <c r="CC243" s="60">
        <f>CA243*CB243</f>
        <v>0</v>
      </c>
      <c r="CD243" s="60">
        <f>IF(BF243="С НДС",CC243*1.12,CC243)</f>
        <v>0</v>
      </c>
      <c r="CE243" s="60"/>
      <c r="CF243" s="60"/>
      <c r="CG243" s="60">
        <f>CE243*CF243</f>
        <v>0</v>
      </c>
      <c r="CH243" s="60">
        <f>IF(BJ243="С НДС",CG243*1.12,CG243)</f>
        <v>0</v>
      </c>
      <c r="CI243" s="60"/>
      <c r="CJ243" s="60"/>
      <c r="CK243" s="60">
        <f>CI243*CJ243</f>
        <v>0</v>
      </c>
      <c r="CL243" s="60">
        <f>IF(BN243="С НДС",CK243*1.12,CK243)</f>
        <v>0</v>
      </c>
      <c r="CM243" s="60"/>
      <c r="CN243" s="60"/>
      <c r="CO243" s="60">
        <f>CM243*CN243</f>
        <v>0</v>
      </c>
      <c r="CP243" s="60">
        <f>IF(BR243="С НДС",CO243*1.12,CO243)</f>
        <v>0</v>
      </c>
      <c r="CQ243" s="60"/>
      <c r="CR243" s="60"/>
      <c r="CS243" s="60">
        <f>CQ243*CR243</f>
        <v>0</v>
      </c>
      <c r="CT243" s="60">
        <f>IF(BV243="С НДС",CS243*1.12,CS243)</f>
        <v>0</v>
      </c>
      <c r="CU243" s="60"/>
      <c r="CV243" s="60"/>
      <c r="CW243" s="60">
        <f>CU243*CV243</f>
        <v>0</v>
      </c>
      <c r="CX243" s="60">
        <f>IF(BZ243="С НДС",CW243*1.12,CW243)</f>
        <v>0</v>
      </c>
      <c r="CY243" s="60"/>
      <c r="CZ243" s="60"/>
      <c r="DA243" s="60">
        <f>CY243*CZ243</f>
        <v>0</v>
      </c>
      <c r="DB243" s="60">
        <f>IF(CD243="С НДС",DA243*1.12,DA243)</f>
        <v>0</v>
      </c>
      <c r="DC243" s="60"/>
      <c r="DD243" s="60"/>
      <c r="DE243" s="60">
        <f>DC243*DD243</f>
        <v>0</v>
      </c>
      <c r="DF243" s="60">
        <f>IF(CH243="С НДС",DE243*1.12,DE243)</f>
        <v>0</v>
      </c>
      <c r="DG243" s="60"/>
      <c r="DH243" s="60"/>
      <c r="DI243" s="60">
        <f>DG243*DH243</f>
        <v>0</v>
      </c>
      <c r="DJ243" s="60">
        <f>IF(CL243="С НДС",DI243*1.12,DI243)</f>
        <v>0</v>
      </c>
      <c r="DK243" s="60"/>
      <c r="DL243" s="60"/>
      <c r="DM243" s="60">
        <f>DK243*DL243</f>
        <v>0</v>
      </c>
      <c r="DN243" s="60">
        <f>IF(CP243="С НДС",DM243*1.12,DM243)</f>
        <v>0</v>
      </c>
      <c r="DO243" s="60"/>
      <c r="DP243" s="60"/>
      <c r="DQ243" s="60">
        <f>DO243*DP243</f>
        <v>0</v>
      </c>
      <c r="DR243" s="60">
        <f>IF(CT243="С НДС",DQ243*1.12,DQ243)</f>
        <v>0</v>
      </c>
      <c r="DS243" s="60"/>
      <c r="DT243" s="60"/>
      <c r="DU243" s="60">
        <f>DS243*DT243</f>
        <v>0</v>
      </c>
      <c r="DV243" s="60">
        <f>IF(CX243="С НДС",DU243*1.12,DU243)</f>
        <v>0</v>
      </c>
      <c r="DW243" s="60"/>
      <c r="DX243" s="60"/>
      <c r="DY243" s="60">
        <f>DW243*DX243</f>
        <v>0</v>
      </c>
      <c r="DZ243" s="60">
        <f>IF(DB243="С НДС",DY243*1.12,DY243)</f>
        <v>0</v>
      </c>
      <c r="EA243" s="60"/>
      <c r="EB243" s="60"/>
      <c r="EC243" s="60">
        <f>EA243*EB243</f>
        <v>0</v>
      </c>
      <c r="ED243" s="60">
        <f>IF(DF243="С НДС",EC243*1.12,EC243)</f>
        <v>0</v>
      </c>
      <c r="EE243" s="60"/>
      <c r="EF243" s="60"/>
      <c r="EG243" s="60"/>
      <c r="EH243" s="60"/>
      <c r="EI243" s="60"/>
      <c r="EJ243" s="60"/>
      <c r="EK243" s="60"/>
      <c r="EL243" s="60"/>
      <c r="EM243" s="75">
        <f t="shared" si="122"/>
        <v>433713</v>
      </c>
      <c r="EN243" s="75">
        <v>0</v>
      </c>
      <c r="EO243" s="75">
        <v>0</v>
      </c>
      <c r="EP243" s="81" t="s">
        <v>1534</v>
      </c>
      <c r="EQ243" s="72" t="s">
        <v>2067</v>
      </c>
      <c r="ER243" s="81" t="s">
        <v>2068</v>
      </c>
      <c r="ES243" s="72"/>
      <c r="ET243" s="72"/>
      <c r="EU243" s="72"/>
      <c r="EV243" s="72"/>
      <c r="EW243" s="72"/>
      <c r="EX243" s="72"/>
      <c r="EY243" s="72"/>
      <c r="EZ243" s="72"/>
      <c r="FA243" s="72"/>
    </row>
    <row r="244" spans="1:157" ht="19.5" customHeight="1">
      <c r="A244" s="63"/>
      <c r="B244" s="72" t="s">
        <v>2100</v>
      </c>
      <c r="C244" s="72" t="s">
        <v>2224</v>
      </c>
      <c r="D244" s="79" t="s">
        <v>2122</v>
      </c>
      <c r="E244" s="72" t="s">
        <v>1926</v>
      </c>
      <c r="F244" s="72" t="s">
        <v>1927</v>
      </c>
      <c r="G244" s="72" t="s">
        <v>1927</v>
      </c>
      <c r="H244" s="72" t="s">
        <v>857</v>
      </c>
      <c r="I244" s="72"/>
      <c r="J244" s="72"/>
      <c r="K244" s="72" t="s">
        <v>1660</v>
      </c>
      <c r="L244" s="72">
        <v>710000000</v>
      </c>
      <c r="M244" s="72" t="s">
        <v>1533</v>
      </c>
      <c r="N244" s="72" t="s">
        <v>2108</v>
      </c>
      <c r="O244" s="72" t="s">
        <v>359</v>
      </c>
      <c r="P244" s="72">
        <v>430000000</v>
      </c>
      <c r="Q244" s="72" t="s">
        <v>2091</v>
      </c>
      <c r="R244" s="72"/>
      <c r="S244" s="72" t="s">
        <v>1929</v>
      </c>
      <c r="T244" s="72"/>
      <c r="U244" s="72"/>
      <c r="V244" s="72">
        <v>0</v>
      </c>
      <c r="W244" s="72">
        <v>0</v>
      </c>
      <c r="X244" s="72">
        <v>100</v>
      </c>
      <c r="Y244" s="72" t="s">
        <v>1930</v>
      </c>
      <c r="Z244" s="72" t="s">
        <v>888</v>
      </c>
      <c r="AA244" s="70">
        <v>15218</v>
      </c>
      <c r="AB244" s="70">
        <v>2495</v>
      </c>
      <c r="AC244" s="70">
        <f>AA244*AB244</f>
        <v>37968910</v>
      </c>
      <c r="AD244" s="71">
        <f>AC244*1.12</f>
        <v>42525179.2</v>
      </c>
      <c r="AE244" s="70">
        <v>45654</v>
      </c>
      <c r="AF244" s="70">
        <v>2495</v>
      </c>
      <c r="AG244" s="70">
        <f>AE244*AF244</f>
        <v>113906730</v>
      </c>
      <c r="AH244" s="71">
        <f>AG244*1.12</f>
        <v>127575537.60000001</v>
      </c>
      <c r="AI244" s="70">
        <v>45654</v>
      </c>
      <c r="AJ244" s="70">
        <v>2495</v>
      </c>
      <c r="AK244" s="70">
        <f>AI244*AJ244</f>
        <v>113906730</v>
      </c>
      <c r="AL244" s="71">
        <f>AK244*1.12</f>
        <v>127575537.60000001</v>
      </c>
      <c r="AM244" s="70">
        <v>45654</v>
      </c>
      <c r="AN244" s="70">
        <v>2495</v>
      </c>
      <c r="AO244" s="70">
        <f>AM244*AN244</f>
        <v>113906730</v>
      </c>
      <c r="AP244" s="71">
        <f>AO244*1.12</f>
        <v>127575537.60000001</v>
      </c>
      <c r="AQ244" s="70">
        <v>45654</v>
      </c>
      <c r="AR244" s="70">
        <v>2495</v>
      </c>
      <c r="AS244" s="70">
        <f>AQ244*AR244</f>
        <v>113906730</v>
      </c>
      <c r="AT244" s="71">
        <f>AS244*1.12</f>
        <v>127575537.60000001</v>
      </c>
      <c r="AU244" s="70">
        <v>45654</v>
      </c>
      <c r="AV244" s="70">
        <v>2495</v>
      </c>
      <c r="AW244" s="70">
        <f>AU244*AV244</f>
        <v>113906730</v>
      </c>
      <c r="AX244" s="71">
        <f>AW244*1.12</f>
        <v>127575537.60000001</v>
      </c>
      <c r="AY244" s="70">
        <v>45654</v>
      </c>
      <c r="AZ244" s="70">
        <v>2495</v>
      </c>
      <c r="BA244" s="70">
        <f>AY244*AZ244</f>
        <v>113906730</v>
      </c>
      <c r="BB244" s="71">
        <f>BA244*1.12</f>
        <v>127575537.60000001</v>
      </c>
      <c r="BC244" s="70">
        <v>45654</v>
      </c>
      <c r="BD244" s="70">
        <v>2495</v>
      </c>
      <c r="BE244" s="70">
        <f>BC244*BD244</f>
        <v>113906730</v>
      </c>
      <c r="BF244" s="71">
        <f>BE244*1.12</f>
        <v>127575537.60000001</v>
      </c>
      <c r="BG244" s="70">
        <v>45654</v>
      </c>
      <c r="BH244" s="70">
        <v>2495</v>
      </c>
      <c r="BI244" s="70">
        <f>BG244*BH244</f>
        <v>113906730</v>
      </c>
      <c r="BJ244" s="71">
        <f>BI244*1.12</f>
        <v>127575537.60000001</v>
      </c>
      <c r="BK244" s="70">
        <v>45654</v>
      </c>
      <c r="BL244" s="70">
        <v>2495</v>
      </c>
      <c r="BM244" s="70">
        <f>BK244*BL244</f>
        <v>113906730</v>
      </c>
      <c r="BN244" s="71">
        <f>BM244*1.12</f>
        <v>127575537.60000001</v>
      </c>
      <c r="BO244" s="60"/>
      <c r="BP244" s="60"/>
      <c r="BQ244" s="60">
        <f>BO244*BP244</f>
        <v>0</v>
      </c>
      <c r="BR244" s="60">
        <f>IF(AT244="С НДС",BQ244*1.12,BQ244)</f>
        <v>0</v>
      </c>
      <c r="BS244" s="60"/>
      <c r="BT244" s="60"/>
      <c r="BU244" s="60">
        <f>BS244*BT244</f>
        <v>0</v>
      </c>
      <c r="BV244" s="60">
        <f>IF(AX244="С НДС",BU244*1.12,BU244)</f>
        <v>0</v>
      </c>
      <c r="BW244" s="60"/>
      <c r="BX244" s="60"/>
      <c r="BY244" s="60">
        <f>BW244*BX244</f>
        <v>0</v>
      </c>
      <c r="BZ244" s="60">
        <f>IF(BB244="С НДС",BY244*1.12,BY244)</f>
        <v>0</v>
      </c>
      <c r="CA244" s="60"/>
      <c r="CB244" s="60"/>
      <c r="CC244" s="60">
        <f>CA244*CB244</f>
        <v>0</v>
      </c>
      <c r="CD244" s="60">
        <f>IF(BF244="С НДС",CC244*1.12,CC244)</f>
        <v>0</v>
      </c>
      <c r="CE244" s="60"/>
      <c r="CF244" s="60"/>
      <c r="CG244" s="60">
        <f>CE244*CF244</f>
        <v>0</v>
      </c>
      <c r="CH244" s="60">
        <f>IF(BJ244="С НДС",CG244*1.12,CG244)</f>
        <v>0</v>
      </c>
      <c r="CI244" s="60"/>
      <c r="CJ244" s="60"/>
      <c r="CK244" s="60">
        <f>CI244*CJ244</f>
        <v>0</v>
      </c>
      <c r="CL244" s="60">
        <f>IF(BN244="С НДС",CK244*1.12,CK244)</f>
        <v>0</v>
      </c>
      <c r="CM244" s="60"/>
      <c r="CN244" s="60"/>
      <c r="CO244" s="60">
        <f>CM244*CN244</f>
        <v>0</v>
      </c>
      <c r="CP244" s="60">
        <f>IF(BR244="С НДС",CO244*1.12,CO244)</f>
        <v>0</v>
      </c>
      <c r="CQ244" s="60"/>
      <c r="CR244" s="60"/>
      <c r="CS244" s="60">
        <f>CQ244*CR244</f>
        <v>0</v>
      </c>
      <c r="CT244" s="60">
        <f>IF(BV244="С НДС",CS244*1.12,CS244)</f>
        <v>0</v>
      </c>
      <c r="CU244" s="60"/>
      <c r="CV244" s="60"/>
      <c r="CW244" s="60">
        <f>CU244*CV244</f>
        <v>0</v>
      </c>
      <c r="CX244" s="60">
        <f>IF(BZ244="С НДС",CW244*1.12,CW244)</f>
        <v>0</v>
      </c>
      <c r="CY244" s="60"/>
      <c r="CZ244" s="60"/>
      <c r="DA244" s="60">
        <f>CY244*CZ244</f>
        <v>0</v>
      </c>
      <c r="DB244" s="60">
        <f>IF(CD244="С НДС",DA244*1.12,DA244)</f>
        <v>0</v>
      </c>
      <c r="DC244" s="60"/>
      <c r="DD244" s="60"/>
      <c r="DE244" s="60">
        <f>DC244*DD244</f>
        <v>0</v>
      </c>
      <c r="DF244" s="60">
        <f>IF(CH244="С НДС",DE244*1.12,DE244)</f>
        <v>0</v>
      </c>
      <c r="DG244" s="60"/>
      <c r="DH244" s="60"/>
      <c r="DI244" s="60">
        <f>DG244*DH244</f>
        <v>0</v>
      </c>
      <c r="DJ244" s="60">
        <f>IF(CL244="С НДС",DI244*1.12,DI244)</f>
        <v>0</v>
      </c>
      <c r="DK244" s="60"/>
      <c r="DL244" s="60"/>
      <c r="DM244" s="60">
        <f>DK244*DL244</f>
        <v>0</v>
      </c>
      <c r="DN244" s="60">
        <f>IF(CP244="С НДС",DM244*1.12,DM244)</f>
        <v>0</v>
      </c>
      <c r="DO244" s="60"/>
      <c r="DP244" s="60"/>
      <c r="DQ244" s="60">
        <f>DO244*DP244</f>
        <v>0</v>
      </c>
      <c r="DR244" s="60">
        <f>IF(CT244="С НДС",DQ244*1.12,DQ244)</f>
        <v>0</v>
      </c>
      <c r="DS244" s="60"/>
      <c r="DT244" s="60"/>
      <c r="DU244" s="60">
        <f>DS244*DT244</f>
        <v>0</v>
      </c>
      <c r="DV244" s="60">
        <f>IF(CX244="С НДС",DU244*1.12,DU244)</f>
        <v>0</v>
      </c>
      <c r="DW244" s="60"/>
      <c r="DX244" s="60"/>
      <c r="DY244" s="60">
        <f>DW244*DX244</f>
        <v>0</v>
      </c>
      <c r="DZ244" s="60">
        <f>IF(DB244="С НДС",DY244*1.12,DY244)</f>
        <v>0</v>
      </c>
      <c r="EA244" s="60"/>
      <c r="EB244" s="60"/>
      <c r="EC244" s="60">
        <f>EA244*EB244</f>
        <v>0</v>
      </c>
      <c r="ED244" s="60">
        <f>IF(DF244="С НДС",EC244*1.12,EC244)</f>
        <v>0</v>
      </c>
      <c r="EE244" s="60"/>
      <c r="EF244" s="60"/>
      <c r="EG244" s="60"/>
      <c r="EH244" s="60"/>
      <c r="EI244" s="60"/>
      <c r="EJ244" s="60"/>
      <c r="EK244" s="60"/>
      <c r="EL244" s="60"/>
      <c r="EM244" s="75">
        <f>AA244+AE244+AI244+AM244+AQ244+AU244+AY244+BC244+BG244+BK244+BO244+BS244+BW244+CA244+CE244+CI244+CM244+CQ244+CU244+CY244+DC244+DG244+DK244+DO244+DS244+DW244+EA244</f>
        <v>426104</v>
      </c>
      <c r="EN244" s="75">
        <v>0</v>
      </c>
      <c r="EO244" s="75">
        <v>0</v>
      </c>
      <c r="EP244" s="81" t="s">
        <v>1534</v>
      </c>
      <c r="EQ244" s="72" t="s">
        <v>2067</v>
      </c>
      <c r="ER244" s="81" t="s">
        <v>2068</v>
      </c>
      <c r="ES244" s="72"/>
      <c r="ET244" s="72"/>
      <c r="EU244" s="72"/>
      <c r="EV244" s="72"/>
      <c r="EW244" s="72"/>
      <c r="EX244" s="72"/>
      <c r="EY244" s="72"/>
      <c r="EZ244" s="72"/>
      <c r="FA244" s="72"/>
    </row>
    <row r="245" spans="1:157" ht="19.5" customHeight="1">
      <c r="A245" s="63"/>
      <c r="B245" s="58" t="s">
        <v>1593</v>
      </c>
      <c r="C245" s="58"/>
      <c r="D245" s="77" t="s">
        <v>1947</v>
      </c>
      <c r="E245" s="58" t="s">
        <v>1926</v>
      </c>
      <c r="F245" s="58" t="s">
        <v>1927</v>
      </c>
      <c r="G245" s="58" t="s">
        <v>1927</v>
      </c>
      <c r="H245" s="58" t="s">
        <v>857</v>
      </c>
      <c r="I245" s="58"/>
      <c r="J245" s="58"/>
      <c r="K245" s="58">
        <v>100</v>
      </c>
      <c r="L245" s="58">
        <v>710000000</v>
      </c>
      <c r="M245" s="58" t="s">
        <v>1750</v>
      </c>
      <c r="N245" s="58" t="s">
        <v>1918</v>
      </c>
      <c r="O245" s="58" t="s">
        <v>359</v>
      </c>
      <c r="P245" s="58">
        <v>230000000</v>
      </c>
      <c r="Q245" s="58" t="s">
        <v>1948</v>
      </c>
      <c r="R245" s="58"/>
      <c r="S245" s="58" t="s">
        <v>1929</v>
      </c>
      <c r="T245" s="58"/>
      <c r="U245" s="58"/>
      <c r="V245" s="58">
        <v>0</v>
      </c>
      <c r="W245" s="58">
        <v>0</v>
      </c>
      <c r="X245" s="58">
        <v>100</v>
      </c>
      <c r="Y245" s="58" t="s">
        <v>1930</v>
      </c>
      <c r="Z245" s="58" t="s">
        <v>888</v>
      </c>
      <c r="AA245" s="65">
        <v>2105</v>
      </c>
      <c r="AB245" s="60">
        <v>1656</v>
      </c>
      <c r="AC245" s="60">
        <f t="shared" si="68"/>
        <v>3485880</v>
      </c>
      <c r="AD245" s="75">
        <f t="shared" si="69"/>
        <v>3904185.6000000006</v>
      </c>
      <c r="AE245" s="65">
        <v>4210</v>
      </c>
      <c r="AF245" s="60">
        <v>1656</v>
      </c>
      <c r="AG245" s="60">
        <f t="shared" si="70"/>
        <v>6971760</v>
      </c>
      <c r="AH245" s="75">
        <f t="shared" si="74"/>
        <v>7808371.200000001</v>
      </c>
      <c r="AI245" s="65">
        <v>4210</v>
      </c>
      <c r="AJ245" s="60">
        <v>1656</v>
      </c>
      <c r="AK245" s="60">
        <f t="shared" si="71"/>
        <v>6971760</v>
      </c>
      <c r="AL245" s="75">
        <f t="shared" si="75"/>
        <v>7808371.200000001</v>
      </c>
      <c r="AM245" s="65">
        <v>4210</v>
      </c>
      <c r="AN245" s="60">
        <v>1656</v>
      </c>
      <c r="AO245" s="60">
        <f t="shared" si="72"/>
        <v>6971760</v>
      </c>
      <c r="AP245" s="75">
        <f t="shared" si="76"/>
        <v>7808371.200000001</v>
      </c>
      <c r="AQ245" s="65">
        <v>4210</v>
      </c>
      <c r="AR245" s="60">
        <v>1656</v>
      </c>
      <c r="AS245" s="60">
        <f t="shared" si="73"/>
        <v>6971760</v>
      </c>
      <c r="AT245" s="75">
        <f t="shared" si="77"/>
        <v>7808371.200000001</v>
      </c>
      <c r="AU245" s="65">
        <v>4210</v>
      </c>
      <c r="AV245" s="60">
        <v>1656</v>
      </c>
      <c r="AW245" s="60">
        <f t="shared" si="78"/>
        <v>6971760</v>
      </c>
      <c r="AX245" s="75">
        <f t="shared" si="83"/>
        <v>7808371.200000001</v>
      </c>
      <c r="AY245" s="65">
        <v>4210</v>
      </c>
      <c r="AZ245" s="60">
        <v>1656</v>
      </c>
      <c r="BA245" s="60">
        <f t="shared" si="79"/>
        <v>6971760</v>
      </c>
      <c r="BB245" s="75">
        <f t="shared" si="84"/>
        <v>7808371.200000001</v>
      </c>
      <c r="BC245" s="65">
        <v>4210</v>
      </c>
      <c r="BD245" s="60">
        <v>1656</v>
      </c>
      <c r="BE245" s="60">
        <f t="shared" si="80"/>
        <v>6971760</v>
      </c>
      <c r="BF245" s="75">
        <f t="shared" si="85"/>
        <v>7808371.200000001</v>
      </c>
      <c r="BG245" s="65">
        <v>4210</v>
      </c>
      <c r="BH245" s="60">
        <v>1656</v>
      </c>
      <c r="BI245" s="60">
        <f t="shared" si="81"/>
        <v>6971760</v>
      </c>
      <c r="BJ245" s="75">
        <f t="shared" si="86"/>
        <v>7808371.200000001</v>
      </c>
      <c r="BK245" s="65">
        <v>4210</v>
      </c>
      <c r="BL245" s="60">
        <v>1656</v>
      </c>
      <c r="BM245" s="60">
        <f t="shared" si="82"/>
        <v>6971760</v>
      </c>
      <c r="BN245" s="75">
        <f t="shared" si="87"/>
        <v>7808371.200000001</v>
      </c>
      <c r="BO245" s="60"/>
      <c r="BP245" s="60"/>
      <c r="BQ245" s="60">
        <f t="shared" si="88"/>
        <v>0</v>
      </c>
      <c r="BR245" s="60">
        <f t="shared" si="89"/>
        <v>0</v>
      </c>
      <c r="BS245" s="60"/>
      <c r="BT245" s="60"/>
      <c r="BU245" s="60">
        <f t="shared" si="90"/>
        <v>0</v>
      </c>
      <c r="BV245" s="60">
        <f t="shared" si="91"/>
        <v>0</v>
      </c>
      <c r="BW245" s="60"/>
      <c r="BX245" s="60"/>
      <c r="BY245" s="60">
        <f t="shared" si="92"/>
        <v>0</v>
      </c>
      <c r="BZ245" s="60">
        <f t="shared" si="93"/>
        <v>0</v>
      </c>
      <c r="CA245" s="60"/>
      <c r="CB245" s="60"/>
      <c r="CC245" s="60">
        <f t="shared" si="94"/>
        <v>0</v>
      </c>
      <c r="CD245" s="60">
        <f t="shared" si="95"/>
        <v>0</v>
      </c>
      <c r="CE245" s="60"/>
      <c r="CF245" s="60"/>
      <c r="CG245" s="60">
        <f t="shared" si="96"/>
        <v>0</v>
      </c>
      <c r="CH245" s="60">
        <f t="shared" si="97"/>
        <v>0</v>
      </c>
      <c r="CI245" s="60"/>
      <c r="CJ245" s="60"/>
      <c r="CK245" s="60">
        <f t="shared" si="98"/>
        <v>0</v>
      </c>
      <c r="CL245" s="60">
        <f t="shared" si="99"/>
        <v>0</v>
      </c>
      <c r="CM245" s="60"/>
      <c r="CN245" s="60"/>
      <c r="CO245" s="60">
        <f t="shared" si="100"/>
        <v>0</v>
      </c>
      <c r="CP245" s="60">
        <f t="shared" si="101"/>
        <v>0</v>
      </c>
      <c r="CQ245" s="60"/>
      <c r="CR245" s="60"/>
      <c r="CS245" s="60">
        <f t="shared" si="102"/>
        <v>0</v>
      </c>
      <c r="CT245" s="60">
        <f t="shared" si="103"/>
        <v>0</v>
      </c>
      <c r="CU245" s="60"/>
      <c r="CV245" s="60"/>
      <c r="CW245" s="60">
        <f t="shared" si="104"/>
        <v>0</v>
      </c>
      <c r="CX245" s="60">
        <f t="shared" si="105"/>
        <v>0</v>
      </c>
      <c r="CY245" s="60"/>
      <c r="CZ245" s="60"/>
      <c r="DA245" s="60">
        <f t="shared" si="106"/>
        <v>0</v>
      </c>
      <c r="DB245" s="60">
        <f t="shared" si="107"/>
        <v>0</v>
      </c>
      <c r="DC245" s="60"/>
      <c r="DD245" s="60"/>
      <c r="DE245" s="60">
        <f t="shared" si="108"/>
        <v>0</v>
      </c>
      <c r="DF245" s="60">
        <f t="shared" si="109"/>
        <v>0</v>
      </c>
      <c r="DG245" s="60"/>
      <c r="DH245" s="60"/>
      <c r="DI245" s="60">
        <f t="shared" si="110"/>
        <v>0</v>
      </c>
      <c r="DJ245" s="60">
        <f t="shared" si="111"/>
        <v>0</v>
      </c>
      <c r="DK245" s="60"/>
      <c r="DL245" s="60"/>
      <c r="DM245" s="60">
        <f t="shared" si="112"/>
        <v>0</v>
      </c>
      <c r="DN245" s="60">
        <f t="shared" si="113"/>
        <v>0</v>
      </c>
      <c r="DO245" s="60"/>
      <c r="DP245" s="60"/>
      <c r="DQ245" s="60">
        <f t="shared" si="114"/>
        <v>0</v>
      </c>
      <c r="DR245" s="60">
        <f t="shared" si="115"/>
        <v>0</v>
      </c>
      <c r="DS245" s="60"/>
      <c r="DT245" s="60"/>
      <c r="DU245" s="60">
        <f t="shared" si="116"/>
        <v>0</v>
      </c>
      <c r="DV245" s="60">
        <f t="shared" si="117"/>
        <v>0</v>
      </c>
      <c r="DW245" s="60"/>
      <c r="DX245" s="60"/>
      <c r="DY245" s="60">
        <f t="shared" si="118"/>
        <v>0</v>
      </c>
      <c r="DZ245" s="60">
        <f t="shared" si="119"/>
        <v>0</v>
      </c>
      <c r="EA245" s="60"/>
      <c r="EB245" s="60"/>
      <c r="EC245" s="60">
        <f t="shared" si="120"/>
        <v>0</v>
      </c>
      <c r="ED245" s="60">
        <f t="shared" si="121"/>
        <v>0</v>
      </c>
      <c r="EE245" s="60"/>
      <c r="EF245" s="60"/>
      <c r="EG245" s="60"/>
      <c r="EH245" s="60"/>
      <c r="EI245" s="60"/>
      <c r="EJ245" s="60"/>
      <c r="EK245" s="60"/>
      <c r="EL245" s="60"/>
      <c r="EM245" s="75">
        <f t="shared" si="122"/>
        <v>39995</v>
      </c>
      <c r="EN245" s="75">
        <v>0</v>
      </c>
      <c r="EO245" s="75">
        <v>0</v>
      </c>
      <c r="EP245" s="61" t="s">
        <v>1534</v>
      </c>
      <c r="EQ245" s="58" t="s">
        <v>2067</v>
      </c>
      <c r="ER245" s="61" t="s">
        <v>2068</v>
      </c>
      <c r="ES245" s="58"/>
      <c r="ET245" s="58"/>
      <c r="EU245" s="58"/>
      <c r="EV245" s="58"/>
      <c r="EW245" s="58"/>
      <c r="EX245" s="58"/>
      <c r="EY245" s="58"/>
      <c r="EZ245" s="58"/>
      <c r="FA245" s="58"/>
    </row>
    <row r="246" spans="1:157" ht="19.5" customHeight="1">
      <c r="A246" s="63"/>
      <c r="B246" s="72" t="s">
        <v>1776</v>
      </c>
      <c r="C246" s="72"/>
      <c r="D246" s="79" t="s">
        <v>2092</v>
      </c>
      <c r="E246" s="72" t="s">
        <v>1926</v>
      </c>
      <c r="F246" s="72" t="s">
        <v>1927</v>
      </c>
      <c r="G246" s="72" t="s">
        <v>1927</v>
      </c>
      <c r="H246" s="72" t="s">
        <v>857</v>
      </c>
      <c r="I246" s="72"/>
      <c r="J246" s="72"/>
      <c r="K246" s="72" t="s">
        <v>1660</v>
      </c>
      <c r="L246" s="72">
        <v>710000000</v>
      </c>
      <c r="M246" s="72" t="s">
        <v>1533</v>
      </c>
      <c r="N246" s="72" t="s">
        <v>1918</v>
      </c>
      <c r="O246" s="72" t="s">
        <v>359</v>
      </c>
      <c r="P246" s="72">
        <v>150000000</v>
      </c>
      <c r="Q246" s="72" t="s">
        <v>2093</v>
      </c>
      <c r="R246" s="72"/>
      <c r="S246" s="72" t="s">
        <v>1929</v>
      </c>
      <c r="T246" s="72"/>
      <c r="U246" s="72"/>
      <c r="V246" s="72">
        <v>0</v>
      </c>
      <c r="W246" s="72">
        <v>0</v>
      </c>
      <c r="X246" s="72">
        <v>100</v>
      </c>
      <c r="Y246" s="72" t="s">
        <v>1930</v>
      </c>
      <c r="Z246" s="72" t="s">
        <v>888</v>
      </c>
      <c r="AA246" s="80">
        <v>30147</v>
      </c>
      <c r="AB246" s="70">
        <v>2495</v>
      </c>
      <c r="AC246" s="70">
        <f t="shared" si="68"/>
        <v>75216765</v>
      </c>
      <c r="AD246" s="71">
        <f>AC246*1.12</f>
        <v>84242776.80000001</v>
      </c>
      <c r="AE246" s="80">
        <v>60294</v>
      </c>
      <c r="AF246" s="70">
        <v>2495</v>
      </c>
      <c r="AG246" s="70">
        <f t="shared" si="70"/>
        <v>150433530</v>
      </c>
      <c r="AH246" s="71">
        <f t="shared" si="74"/>
        <v>168485553.60000002</v>
      </c>
      <c r="AI246" s="80">
        <v>60294</v>
      </c>
      <c r="AJ246" s="70">
        <v>2495</v>
      </c>
      <c r="AK246" s="70">
        <f t="shared" si="71"/>
        <v>150433530</v>
      </c>
      <c r="AL246" s="71">
        <f t="shared" si="75"/>
        <v>168485553.60000002</v>
      </c>
      <c r="AM246" s="80">
        <v>60294</v>
      </c>
      <c r="AN246" s="70">
        <v>2495</v>
      </c>
      <c r="AO246" s="70">
        <f t="shared" si="72"/>
        <v>150433530</v>
      </c>
      <c r="AP246" s="71">
        <f t="shared" si="76"/>
        <v>168485553.60000002</v>
      </c>
      <c r="AQ246" s="80">
        <v>60294</v>
      </c>
      <c r="AR246" s="70">
        <v>2495</v>
      </c>
      <c r="AS246" s="70">
        <f t="shared" si="73"/>
        <v>150433530</v>
      </c>
      <c r="AT246" s="71">
        <f t="shared" si="77"/>
        <v>168485553.60000002</v>
      </c>
      <c r="AU246" s="80">
        <v>60294</v>
      </c>
      <c r="AV246" s="70">
        <v>2495</v>
      </c>
      <c r="AW246" s="70">
        <f t="shared" si="78"/>
        <v>150433530</v>
      </c>
      <c r="AX246" s="71">
        <f t="shared" si="83"/>
        <v>168485553.60000002</v>
      </c>
      <c r="AY246" s="80">
        <v>60294</v>
      </c>
      <c r="AZ246" s="70">
        <v>2495</v>
      </c>
      <c r="BA246" s="70">
        <f t="shared" si="79"/>
        <v>150433530</v>
      </c>
      <c r="BB246" s="71">
        <f t="shared" si="84"/>
        <v>168485553.60000002</v>
      </c>
      <c r="BC246" s="80">
        <v>60294</v>
      </c>
      <c r="BD246" s="70">
        <v>2495</v>
      </c>
      <c r="BE246" s="70">
        <f t="shared" si="80"/>
        <v>150433530</v>
      </c>
      <c r="BF246" s="71">
        <f t="shared" si="85"/>
        <v>168485553.60000002</v>
      </c>
      <c r="BG246" s="80">
        <v>60294</v>
      </c>
      <c r="BH246" s="70">
        <v>2495</v>
      </c>
      <c r="BI246" s="70">
        <f t="shared" si="81"/>
        <v>150433530</v>
      </c>
      <c r="BJ246" s="71">
        <f t="shared" si="86"/>
        <v>168485553.60000002</v>
      </c>
      <c r="BK246" s="80">
        <v>60294</v>
      </c>
      <c r="BL246" s="70">
        <v>2495</v>
      </c>
      <c r="BM246" s="70">
        <f t="shared" si="82"/>
        <v>150433530</v>
      </c>
      <c r="BN246" s="71">
        <f t="shared" si="87"/>
        <v>168485553.60000002</v>
      </c>
      <c r="BO246" s="60"/>
      <c r="BP246" s="60"/>
      <c r="BQ246" s="60">
        <f t="shared" si="88"/>
        <v>0</v>
      </c>
      <c r="BR246" s="60">
        <f t="shared" si="89"/>
        <v>0</v>
      </c>
      <c r="BS246" s="60"/>
      <c r="BT246" s="60"/>
      <c r="BU246" s="60">
        <f t="shared" si="90"/>
        <v>0</v>
      </c>
      <c r="BV246" s="60">
        <f t="shared" si="91"/>
        <v>0</v>
      </c>
      <c r="BW246" s="60"/>
      <c r="BX246" s="60"/>
      <c r="BY246" s="60">
        <f t="shared" si="92"/>
        <v>0</v>
      </c>
      <c r="BZ246" s="60">
        <f t="shared" si="93"/>
        <v>0</v>
      </c>
      <c r="CA246" s="60"/>
      <c r="CB246" s="60"/>
      <c r="CC246" s="60">
        <f t="shared" si="94"/>
        <v>0</v>
      </c>
      <c r="CD246" s="60">
        <f t="shared" si="95"/>
        <v>0</v>
      </c>
      <c r="CE246" s="60"/>
      <c r="CF246" s="60"/>
      <c r="CG246" s="60">
        <f t="shared" si="96"/>
        <v>0</v>
      </c>
      <c r="CH246" s="60">
        <f t="shared" si="97"/>
        <v>0</v>
      </c>
      <c r="CI246" s="60"/>
      <c r="CJ246" s="60"/>
      <c r="CK246" s="60">
        <f t="shared" si="98"/>
        <v>0</v>
      </c>
      <c r="CL246" s="60">
        <f t="shared" si="99"/>
        <v>0</v>
      </c>
      <c r="CM246" s="60"/>
      <c r="CN246" s="60"/>
      <c r="CO246" s="60">
        <f t="shared" si="100"/>
        <v>0</v>
      </c>
      <c r="CP246" s="60">
        <f t="shared" si="101"/>
        <v>0</v>
      </c>
      <c r="CQ246" s="60"/>
      <c r="CR246" s="60"/>
      <c r="CS246" s="60">
        <f t="shared" si="102"/>
        <v>0</v>
      </c>
      <c r="CT246" s="60">
        <f t="shared" si="103"/>
        <v>0</v>
      </c>
      <c r="CU246" s="60"/>
      <c r="CV246" s="60"/>
      <c r="CW246" s="60">
        <f t="shared" si="104"/>
        <v>0</v>
      </c>
      <c r="CX246" s="60">
        <f t="shared" si="105"/>
        <v>0</v>
      </c>
      <c r="CY246" s="60"/>
      <c r="CZ246" s="60"/>
      <c r="DA246" s="60">
        <f t="shared" si="106"/>
        <v>0</v>
      </c>
      <c r="DB246" s="60">
        <f t="shared" si="107"/>
        <v>0</v>
      </c>
      <c r="DC246" s="60"/>
      <c r="DD246" s="60"/>
      <c r="DE246" s="60">
        <f t="shared" si="108"/>
        <v>0</v>
      </c>
      <c r="DF246" s="60">
        <f t="shared" si="109"/>
        <v>0</v>
      </c>
      <c r="DG246" s="60"/>
      <c r="DH246" s="60"/>
      <c r="DI246" s="60">
        <f t="shared" si="110"/>
        <v>0</v>
      </c>
      <c r="DJ246" s="60">
        <f t="shared" si="111"/>
        <v>0</v>
      </c>
      <c r="DK246" s="60"/>
      <c r="DL246" s="60"/>
      <c r="DM246" s="60">
        <f t="shared" si="112"/>
        <v>0</v>
      </c>
      <c r="DN246" s="60">
        <f t="shared" si="113"/>
        <v>0</v>
      </c>
      <c r="DO246" s="60"/>
      <c r="DP246" s="60"/>
      <c r="DQ246" s="60">
        <f t="shared" si="114"/>
        <v>0</v>
      </c>
      <c r="DR246" s="60">
        <f t="shared" si="115"/>
        <v>0</v>
      </c>
      <c r="DS246" s="60"/>
      <c r="DT246" s="60"/>
      <c r="DU246" s="60">
        <f t="shared" si="116"/>
        <v>0</v>
      </c>
      <c r="DV246" s="60">
        <f t="shared" si="117"/>
        <v>0</v>
      </c>
      <c r="DW246" s="60"/>
      <c r="DX246" s="60"/>
      <c r="DY246" s="60">
        <f t="shared" si="118"/>
        <v>0</v>
      </c>
      <c r="DZ246" s="60">
        <f t="shared" si="119"/>
        <v>0</v>
      </c>
      <c r="EA246" s="60"/>
      <c r="EB246" s="60"/>
      <c r="EC246" s="60">
        <f t="shared" si="120"/>
        <v>0</v>
      </c>
      <c r="ED246" s="60">
        <f t="shared" si="121"/>
        <v>0</v>
      </c>
      <c r="EE246" s="60"/>
      <c r="EF246" s="60"/>
      <c r="EG246" s="60"/>
      <c r="EH246" s="60"/>
      <c r="EI246" s="60"/>
      <c r="EJ246" s="60"/>
      <c r="EK246" s="60"/>
      <c r="EL246" s="60"/>
      <c r="EM246" s="75">
        <f>AA246+AE246+AI246+AM246+AQ246+AU246+AY246+BC246+BG246+BK246+BO246+BS246+BW246+CA246+CE246+CI246+CM246+CQ246+CU246+CY246+DC246+DG246+DK246+DO246+DS246+DW246+EA246</f>
        <v>572793</v>
      </c>
      <c r="EN246" s="75">
        <v>0</v>
      </c>
      <c r="EO246" s="75">
        <v>0</v>
      </c>
      <c r="EP246" s="81" t="s">
        <v>1534</v>
      </c>
      <c r="EQ246" s="72" t="s">
        <v>2067</v>
      </c>
      <c r="ER246" s="81" t="s">
        <v>2068</v>
      </c>
      <c r="ES246" s="72"/>
      <c r="ET246" s="72"/>
      <c r="EU246" s="72"/>
      <c r="EV246" s="72"/>
      <c r="EW246" s="72"/>
      <c r="EX246" s="72"/>
      <c r="EY246" s="72"/>
      <c r="EZ246" s="72"/>
      <c r="FA246" s="72"/>
    </row>
    <row r="247" spans="1:157" ht="19.5" customHeight="1">
      <c r="A247" s="63"/>
      <c r="B247" s="72" t="s">
        <v>2100</v>
      </c>
      <c r="C247" s="72" t="s">
        <v>2224</v>
      </c>
      <c r="D247" s="79" t="s">
        <v>2123</v>
      </c>
      <c r="E247" s="72" t="s">
        <v>1926</v>
      </c>
      <c r="F247" s="72" t="s">
        <v>1927</v>
      </c>
      <c r="G247" s="72" t="s">
        <v>1927</v>
      </c>
      <c r="H247" s="72" t="s">
        <v>857</v>
      </c>
      <c r="I247" s="72"/>
      <c r="J247" s="72"/>
      <c r="K247" s="72" t="s">
        <v>1660</v>
      </c>
      <c r="L247" s="72">
        <v>710000000</v>
      </c>
      <c r="M247" s="72" t="s">
        <v>1533</v>
      </c>
      <c r="N247" s="72" t="s">
        <v>2108</v>
      </c>
      <c r="O247" s="72" t="s">
        <v>359</v>
      </c>
      <c r="P247" s="72">
        <v>150000000</v>
      </c>
      <c r="Q247" s="72" t="s">
        <v>2093</v>
      </c>
      <c r="R247" s="72"/>
      <c r="S247" s="72" t="s">
        <v>1929</v>
      </c>
      <c r="T247" s="72"/>
      <c r="U247" s="72"/>
      <c r="V247" s="72">
        <v>0</v>
      </c>
      <c r="W247" s="72">
        <v>0</v>
      </c>
      <c r="X247" s="72">
        <v>100</v>
      </c>
      <c r="Y247" s="72" t="s">
        <v>1930</v>
      </c>
      <c r="Z247" s="72" t="s">
        <v>888</v>
      </c>
      <c r="AA247" s="80">
        <v>20098</v>
      </c>
      <c r="AB247" s="70">
        <v>2495</v>
      </c>
      <c r="AC247" s="70">
        <f>AA247*AB247</f>
        <v>50144510</v>
      </c>
      <c r="AD247" s="71">
        <f>AC247*1.12</f>
        <v>56161851.2</v>
      </c>
      <c r="AE247" s="80">
        <v>60294</v>
      </c>
      <c r="AF247" s="70">
        <v>2495</v>
      </c>
      <c r="AG247" s="70">
        <f>AE247*AF247</f>
        <v>150433530</v>
      </c>
      <c r="AH247" s="71">
        <f>AG247*1.12</f>
        <v>168485553.60000002</v>
      </c>
      <c r="AI247" s="80">
        <v>60294</v>
      </c>
      <c r="AJ247" s="70">
        <v>2495</v>
      </c>
      <c r="AK247" s="70">
        <f>AI247*AJ247</f>
        <v>150433530</v>
      </c>
      <c r="AL247" s="71">
        <f>AK247*1.12</f>
        <v>168485553.60000002</v>
      </c>
      <c r="AM247" s="80">
        <v>60294</v>
      </c>
      <c r="AN247" s="70">
        <v>2495</v>
      </c>
      <c r="AO247" s="70">
        <f>AM247*AN247</f>
        <v>150433530</v>
      </c>
      <c r="AP247" s="71">
        <f>AO247*1.12</f>
        <v>168485553.60000002</v>
      </c>
      <c r="AQ247" s="80">
        <v>60294</v>
      </c>
      <c r="AR247" s="70">
        <v>2495</v>
      </c>
      <c r="AS247" s="70">
        <f>AQ247*AR247</f>
        <v>150433530</v>
      </c>
      <c r="AT247" s="71">
        <f>AS247*1.12</f>
        <v>168485553.60000002</v>
      </c>
      <c r="AU247" s="80">
        <v>60294</v>
      </c>
      <c r="AV247" s="70">
        <v>2495</v>
      </c>
      <c r="AW247" s="70">
        <f>AU247*AV247</f>
        <v>150433530</v>
      </c>
      <c r="AX247" s="71">
        <f>AW247*1.12</f>
        <v>168485553.60000002</v>
      </c>
      <c r="AY247" s="80">
        <v>60294</v>
      </c>
      <c r="AZ247" s="70">
        <v>2495</v>
      </c>
      <c r="BA247" s="70">
        <f>AY247*AZ247</f>
        <v>150433530</v>
      </c>
      <c r="BB247" s="71">
        <f>BA247*1.12</f>
        <v>168485553.60000002</v>
      </c>
      <c r="BC247" s="80">
        <v>60294</v>
      </c>
      <c r="BD247" s="70">
        <v>2495</v>
      </c>
      <c r="BE247" s="70">
        <f>BC247*BD247</f>
        <v>150433530</v>
      </c>
      <c r="BF247" s="71">
        <f>BE247*1.12</f>
        <v>168485553.60000002</v>
      </c>
      <c r="BG247" s="80">
        <v>60294</v>
      </c>
      <c r="BH247" s="70">
        <v>2495</v>
      </c>
      <c r="BI247" s="70">
        <f>BG247*BH247</f>
        <v>150433530</v>
      </c>
      <c r="BJ247" s="71">
        <f>BI247*1.12</f>
        <v>168485553.60000002</v>
      </c>
      <c r="BK247" s="80">
        <v>60294</v>
      </c>
      <c r="BL247" s="70">
        <v>2495</v>
      </c>
      <c r="BM247" s="70">
        <f>BK247*BL247</f>
        <v>150433530</v>
      </c>
      <c r="BN247" s="71">
        <f>BM247*1.12</f>
        <v>168485553.60000002</v>
      </c>
      <c r="BO247" s="60"/>
      <c r="BP247" s="60"/>
      <c r="BQ247" s="60">
        <f>BO247*BP247</f>
        <v>0</v>
      </c>
      <c r="BR247" s="60">
        <f>IF(AT247="С НДС",BQ247*1.12,BQ247)</f>
        <v>0</v>
      </c>
      <c r="BS247" s="60"/>
      <c r="BT247" s="60"/>
      <c r="BU247" s="60">
        <f>BS247*BT247</f>
        <v>0</v>
      </c>
      <c r="BV247" s="60">
        <f>IF(AX247="С НДС",BU247*1.12,BU247)</f>
        <v>0</v>
      </c>
      <c r="BW247" s="60"/>
      <c r="BX247" s="60"/>
      <c r="BY247" s="60">
        <f>BW247*BX247</f>
        <v>0</v>
      </c>
      <c r="BZ247" s="60">
        <f>IF(BB247="С НДС",BY247*1.12,BY247)</f>
        <v>0</v>
      </c>
      <c r="CA247" s="60"/>
      <c r="CB247" s="60"/>
      <c r="CC247" s="60">
        <f>CA247*CB247</f>
        <v>0</v>
      </c>
      <c r="CD247" s="60">
        <f>IF(BF247="С НДС",CC247*1.12,CC247)</f>
        <v>0</v>
      </c>
      <c r="CE247" s="60"/>
      <c r="CF247" s="60"/>
      <c r="CG247" s="60">
        <f>CE247*CF247</f>
        <v>0</v>
      </c>
      <c r="CH247" s="60">
        <f>IF(BJ247="С НДС",CG247*1.12,CG247)</f>
        <v>0</v>
      </c>
      <c r="CI247" s="60"/>
      <c r="CJ247" s="60"/>
      <c r="CK247" s="60">
        <f>CI247*CJ247</f>
        <v>0</v>
      </c>
      <c r="CL247" s="60">
        <f>IF(BN247="С НДС",CK247*1.12,CK247)</f>
        <v>0</v>
      </c>
      <c r="CM247" s="60"/>
      <c r="CN247" s="60"/>
      <c r="CO247" s="60">
        <f>CM247*CN247</f>
        <v>0</v>
      </c>
      <c r="CP247" s="60">
        <f>IF(BR247="С НДС",CO247*1.12,CO247)</f>
        <v>0</v>
      </c>
      <c r="CQ247" s="60"/>
      <c r="CR247" s="60"/>
      <c r="CS247" s="60">
        <f>CQ247*CR247</f>
        <v>0</v>
      </c>
      <c r="CT247" s="60">
        <f>IF(BV247="С НДС",CS247*1.12,CS247)</f>
        <v>0</v>
      </c>
      <c r="CU247" s="60"/>
      <c r="CV247" s="60"/>
      <c r="CW247" s="60">
        <f>CU247*CV247</f>
        <v>0</v>
      </c>
      <c r="CX247" s="60">
        <f>IF(BZ247="С НДС",CW247*1.12,CW247)</f>
        <v>0</v>
      </c>
      <c r="CY247" s="60"/>
      <c r="CZ247" s="60"/>
      <c r="DA247" s="60">
        <f>CY247*CZ247</f>
        <v>0</v>
      </c>
      <c r="DB247" s="60">
        <f>IF(CD247="С НДС",DA247*1.12,DA247)</f>
        <v>0</v>
      </c>
      <c r="DC247" s="60"/>
      <c r="DD247" s="60"/>
      <c r="DE247" s="60">
        <f>DC247*DD247</f>
        <v>0</v>
      </c>
      <c r="DF247" s="60">
        <f>IF(CH247="С НДС",DE247*1.12,DE247)</f>
        <v>0</v>
      </c>
      <c r="DG247" s="60"/>
      <c r="DH247" s="60"/>
      <c r="DI247" s="60">
        <f>DG247*DH247</f>
        <v>0</v>
      </c>
      <c r="DJ247" s="60">
        <f>IF(CL247="С НДС",DI247*1.12,DI247)</f>
        <v>0</v>
      </c>
      <c r="DK247" s="60"/>
      <c r="DL247" s="60"/>
      <c r="DM247" s="60">
        <f>DK247*DL247</f>
        <v>0</v>
      </c>
      <c r="DN247" s="60">
        <f>IF(CP247="С НДС",DM247*1.12,DM247)</f>
        <v>0</v>
      </c>
      <c r="DO247" s="60"/>
      <c r="DP247" s="60"/>
      <c r="DQ247" s="60">
        <f>DO247*DP247</f>
        <v>0</v>
      </c>
      <c r="DR247" s="60">
        <f>IF(CT247="С НДС",DQ247*1.12,DQ247)</f>
        <v>0</v>
      </c>
      <c r="DS247" s="60"/>
      <c r="DT247" s="60"/>
      <c r="DU247" s="60">
        <f>DS247*DT247</f>
        <v>0</v>
      </c>
      <c r="DV247" s="60">
        <f>IF(CX247="С НДС",DU247*1.12,DU247)</f>
        <v>0</v>
      </c>
      <c r="DW247" s="60"/>
      <c r="DX247" s="60"/>
      <c r="DY247" s="60">
        <f>DW247*DX247</f>
        <v>0</v>
      </c>
      <c r="DZ247" s="60">
        <f>IF(DB247="С НДС",DY247*1.12,DY247)</f>
        <v>0</v>
      </c>
      <c r="EA247" s="60"/>
      <c r="EB247" s="60"/>
      <c r="EC247" s="60">
        <f>EA247*EB247</f>
        <v>0</v>
      </c>
      <c r="ED247" s="60">
        <f>IF(DF247="С НДС",EC247*1.12,EC247)</f>
        <v>0</v>
      </c>
      <c r="EE247" s="60"/>
      <c r="EF247" s="60"/>
      <c r="EG247" s="60"/>
      <c r="EH247" s="60"/>
      <c r="EI247" s="60"/>
      <c r="EJ247" s="60"/>
      <c r="EK247" s="60"/>
      <c r="EL247" s="60"/>
      <c r="EM247" s="75">
        <f>AA247+AE247+AI247+AM247+AQ247+AU247+AY247+BC247+BG247+BK247+BO247+BS247+BW247+CA247+CE247+CI247+CM247+CQ247+CU247+CY247+DC247+DG247+DK247+DO247+DS247+DW247+EA247</f>
        <v>562744</v>
      </c>
      <c r="EN247" s="75">
        <v>0</v>
      </c>
      <c r="EO247" s="75">
        <v>0</v>
      </c>
      <c r="EP247" s="81" t="s">
        <v>1534</v>
      </c>
      <c r="EQ247" s="72" t="s">
        <v>2067</v>
      </c>
      <c r="ER247" s="81" t="s">
        <v>2068</v>
      </c>
      <c r="ES247" s="72"/>
      <c r="ET247" s="72"/>
      <c r="EU247" s="72"/>
      <c r="EV247" s="72"/>
      <c r="EW247" s="72"/>
      <c r="EX247" s="72"/>
      <c r="EY247" s="72"/>
      <c r="EZ247" s="72"/>
      <c r="FA247" s="72"/>
    </row>
    <row r="248" spans="1:157" ht="19.5" customHeight="1">
      <c r="A248" s="63"/>
      <c r="B248" s="58" t="s">
        <v>1593</v>
      </c>
      <c r="C248" s="58"/>
      <c r="D248" s="77" t="s">
        <v>1949</v>
      </c>
      <c r="E248" s="58" t="s">
        <v>1926</v>
      </c>
      <c r="F248" s="58" t="s">
        <v>1927</v>
      </c>
      <c r="G248" s="58" t="s">
        <v>1927</v>
      </c>
      <c r="H248" s="58" t="s">
        <v>857</v>
      </c>
      <c r="I248" s="58"/>
      <c r="J248" s="58"/>
      <c r="K248" s="58">
        <v>100</v>
      </c>
      <c r="L248" s="58">
        <v>710000000</v>
      </c>
      <c r="M248" s="58" t="s">
        <v>1750</v>
      </c>
      <c r="N248" s="58" t="s">
        <v>1918</v>
      </c>
      <c r="O248" s="58" t="s">
        <v>359</v>
      </c>
      <c r="P248" s="62">
        <v>231010000</v>
      </c>
      <c r="Q248" s="58" t="s">
        <v>1950</v>
      </c>
      <c r="R248" s="58"/>
      <c r="S248" s="58" t="s">
        <v>1929</v>
      </c>
      <c r="T248" s="58"/>
      <c r="U248" s="58"/>
      <c r="V248" s="58">
        <v>0</v>
      </c>
      <c r="W248" s="58">
        <v>0</v>
      </c>
      <c r="X248" s="58">
        <v>100</v>
      </c>
      <c r="Y248" s="58" t="s">
        <v>1930</v>
      </c>
      <c r="Z248" s="58" t="s">
        <v>888</v>
      </c>
      <c r="AA248" s="88">
        <v>2975</v>
      </c>
      <c r="AB248" s="60">
        <v>1656</v>
      </c>
      <c r="AC248" s="60">
        <f t="shared" si="68"/>
        <v>4926600</v>
      </c>
      <c r="AD248" s="75">
        <f t="shared" si="69"/>
        <v>5517792.000000001</v>
      </c>
      <c r="AE248" s="88">
        <v>5950</v>
      </c>
      <c r="AF248" s="60">
        <v>1656</v>
      </c>
      <c r="AG248" s="60">
        <f t="shared" si="70"/>
        <v>9853200</v>
      </c>
      <c r="AH248" s="75">
        <f t="shared" si="74"/>
        <v>11035584.000000002</v>
      </c>
      <c r="AI248" s="88">
        <v>5950</v>
      </c>
      <c r="AJ248" s="60">
        <v>1656</v>
      </c>
      <c r="AK248" s="60">
        <f t="shared" si="71"/>
        <v>9853200</v>
      </c>
      <c r="AL248" s="75">
        <f t="shared" si="75"/>
        <v>11035584.000000002</v>
      </c>
      <c r="AM248" s="88">
        <v>5950</v>
      </c>
      <c r="AN248" s="60">
        <v>1656</v>
      </c>
      <c r="AO248" s="60">
        <f t="shared" si="72"/>
        <v>9853200</v>
      </c>
      <c r="AP248" s="75">
        <f t="shared" si="76"/>
        <v>11035584.000000002</v>
      </c>
      <c r="AQ248" s="88">
        <v>5950</v>
      </c>
      <c r="AR248" s="60">
        <v>1656</v>
      </c>
      <c r="AS248" s="60">
        <f t="shared" si="73"/>
        <v>9853200</v>
      </c>
      <c r="AT248" s="75">
        <f t="shared" si="77"/>
        <v>11035584.000000002</v>
      </c>
      <c r="AU248" s="88">
        <v>5950</v>
      </c>
      <c r="AV248" s="60">
        <v>1656</v>
      </c>
      <c r="AW248" s="60">
        <f t="shared" si="78"/>
        <v>9853200</v>
      </c>
      <c r="AX248" s="75">
        <f t="shared" si="83"/>
        <v>11035584.000000002</v>
      </c>
      <c r="AY248" s="88">
        <v>5950</v>
      </c>
      <c r="AZ248" s="60">
        <v>1656</v>
      </c>
      <c r="BA248" s="60">
        <f t="shared" si="79"/>
        <v>9853200</v>
      </c>
      <c r="BB248" s="75">
        <f t="shared" si="84"/>
        <v>11035584.000000002</v>
      </c>
      <c r="BC248" s="88">
        <v>5950</v>
      </c>
      <c r="BD248" s="60">
        <v>1656</v>
      </c>
      <c r="BE248" s="60">
        <f t="shared" si="80"/>
        <v>9853200</v>
      </c>
      <c r="BF248" s="75">
        <f t="shared" si="85"/>
        <v>11035584.000000002</v>
      </c>
      <c r="BG248" s="88">
        <v>5950</v>
      </c>
      <c r="BH248" s="60">
        <v>1656</v>
      </c>
      <c r="BI248" s="60">
        <f t="shared" si="81"/>
        <v>9853200</v>
      </c>
      <c r="BJ248" s="75">
        <f t="shared" si="86"/>
        <v>11035584.000000002</v>
      </c>
      <c r="BK248" s="88">
        <v>5950</v>
      </c>
      <c r="BL248" s="60">
        <v>1656</v>
      </c>
      <c r="BM248" s="60">
        <f t="shared" si="82"/>
        <v>9853200</v>
      </c>
      <c r="BN248" s="75">
        <f t="shared" si="87"/>
        <v>11035584.000000002</v>
      </c>
      <c r="BO248" s="60"/>
      <c r="BP248" s="60"/>
      <c r="BQ248" s="60">
        <f t="shared" si="88"/>
        <v>0</v>
      </c>
      <c r="BR248" s="60">
        <f t="shared" si="89"/>
        <v>0</v>
      </c>
      <c r="BS248" s="60"/>
      <c r="BT248" s="60"/>
      <c r="BU248" s="60">
        <f t="shared" si="90"/>
        <v>0</v>
      </c>
      <c r="BV248" s="60">
        <f t="shared" si="91"/>
        <v>0</v>
      </c>
      <c r="BW248" s="60"/>
      <c r="BX248" s="60"/>
      <c r="BY248" s="60">
        <f t="shared" si="92"/>
        <v>0</v>
      </c>
      <c r="BZ248" s="60">
        <f t="shared" si="93"/>
        <v>0</v>
      </c>
      <c r="CA248" s="60"/>
      <c r="CB248" s="60"/>
      <c r="CC248" s="60">
        <f t="shared" si="94"/>
        <v>0</v>
      </c>
      <c r="CD248" s="60">
        <f t="shared" si="95"/>
        <v>0</v>
      </c>
      <c r="CE248" s="60"/>
      <c r="CF248" s="60"/>
      <c r="CG248" s="60">
        <f t="shared" si="96"/>
        <v>0</v>
      </c>
      <c r="CH248" s="60">
        <f t="shared" si="97"/>
        <v>0</v>
      </c>
      <c r="CI248" s="60"/>
      <c r="CJ248" s="60"/>
      <c r="CK248" s="60">
        <f t="shared" si="98"/>
        <v>0</v>
      </c>
      <c r="CL248" s="60">
        <f t="shared" si="99"/>
        <v>0</v>
      </c>
      <c r="CM248" s="60"/>
      <c r="CN248" s="60"/>
      <c r="CO248" s="60">
        <f t="shared" si="100"/>
        <v>0</v>
      </c>
      <c r="CP248" s="60">
        <f t="shared" si="101"/>
        <v>0</v>
      </c>
      <c r="CQ248" s="60"/>
      <c r="CR248" s="60"/>
      <c r="CS248" s="60">
        <f t="shared" si="102"/>
        <v>0</v>
      </c>
      <c r="CT248" s="60">
        <f t="shared" si="103"/>
        <v>0</v>
      </c>
      <c r="CU248" s="60"/>
      <c r="CV248" s="60"/>
      <c r="CW248" s="60">
        <f t="shared" si="104"/>
        <v>0</v>
      </c>
      <c r="CX248" s="60">
        <f t="shared" si="105"/>
        <v>0</v>
      </c>
      <c r="CY248" s="60"/>
      <c r="CZ248" s="60"/>
      <c r="DA248" s="60">
        <f t="shared" si="106"/>
        <v>0</v>
      </c>
      <c r="DB248" s="60">
        <f t="shared" si="107"/>
        <v>0</v>
      </c>
      <c r="DC248" s="60"/>
      <c r="DD248" s="60"/>
      <c r="DE248" s="60">
        <f t="shared" si="108"/>
        <v>0</v>
      </c>
      <c r="DF248" s="60">
        <f t="shared" si="109"/>
        <v>0</v>
      </c>
      <c r="DG248" s="60"/>
      <c r="DH248" s="60"/>
      <c r="DI248" s="60">
        <f t="shared" si="110"/>
        <v>0</v>
      </c>
      <c r="DJ248" s="60">
        <f t="shared" si="111"/>
        <v>0</v>
      </c>
      <c r="DK248" s="60"/>
      <c r="DL248" s="60"/>
      <c r="DM248" s="60">
        <f t="shared" si="112"/>
        <v>0</v>
      </c>
      <c r="DN248" s="60">
        <f t="shared" si="113"/>
        <v>0</v>
      </c>
      <c r="DO248" s="60"/>
      <c r="DP248" s="60"/>
      <c r="DQ248" s="60">
        <f t="shared" si="114"/>
        <v>0</v>
      </c>
      <c r="DR248" s="60">
        <f t="shared" si="115"/>
        <v>0</v>
      </c>
      <c r="DS248" s="60"/>
      <c r="DT248" s="60"/>
      <c r="DU248" s="60">
        <f t="shared" si="116"/>
        <v>0</v>
      </c>
      <c r="DV248" s="60">
        <f t="shared" si="117"/>
        <v>0</v>
      </c>
      <c r="DW248" s="60"/>
      <c r="DX248" s="60"/>
      <c r="DY248" s="60">
        <f t="shared" si="118"/>
        <v>0</v>
      </c>
      <c r="DZ248" s="60">
        <f t="shared" si="119"/>
        <v>0</v>
      </c>
      <c r="EA248" s="60"/>
      <c r="EB248" s="60"/>
      <c r="EC248" s="60">
        <f t="shared" si="120"/>
        <v>0</v>
      </c>
      <c r="ED248" s="60">
        <f t="shared" si="121"/>
        <v>0</v>
      </c>
      <c r="EE248" s="60"/>
      <c r="EF248" s="60"/>
      <c r="EG248" s="60"/>
      <c r="EH248" s="60"/>
      <c r="EI248" s="60"/>
      <c r="EJ248" s="60"/>
      <c r="EK248" s="60"/>
      <c r="EL248" s="60"/>
      <c r="EM248" s="75">
        <f t="shared" si="122"/>
        <v>56525</v>
      </c>
      <c r="EN248" s="75">
        <v>0</v>
      </c>
      <c r="EO248" s="75">
        <v>0</v>
      </c>
      <c r="EP248" s="61" t="s">
        <v>1534</v>
      </c>
      <c r="EQ248" s="58" t="s">
        <v>2067</v>
      </c>
      <c r="ER248" s="61" t="s">
        <v>2068</v>
      </c>
      <c r="ES248" s="58"/>
      <c r="ET248" s="58"/>
      <c r="EU248" s="58"/>
      <c r="EV248" s="58"/>
      <c r="EW248" s="58"/>
      <c r="EX248" s="58"/>
      <c r="EY248" s="58"/>
      <c r="EZ248" s="58"/>
      <c r="FA248" s="58"/>
    </row>
    <row r="249" spans="1:157" ht="19.5" customHeight="1">
      <c r="A249" s="63"/>
      <c r="B249" s="72" t="s">
        <v>1776</v>
      </c>
      <c r="C249" s="72"/>
      <c r="D249" s="79" t="s">
        <v>2094</v>
      </c>
      <c r="E249" s="72" t="s">
        <v>1926</v>
      </c>
      <c r="F249" s="72" t="s">
        <v>1927</v>
      </c>
      <c r="G249" s="72" t="s">
        <v>1927</v>
      </c>
      <c r="H249" s="72" t="s">
        <v>857</v>
      </c>
      <c r="I249" s="72"/>
      <c r="J249" s="72"/>
      <c r="K249" s="72" t="s">
        <v>1660</v>
      </c>
      <c r="L249" s="72">
        <v>710000000</v>
      </c>
      <c r="M249" s="72" t="s">
        <v>1533</v>
      </c>
      <c r="N249" s="72" t="s">
        <v>1918</v>
      </c>
      <c r="O249" s="72" t="s">
        <v>359</v>
      </c>
      <c r="P249" s="72">
        <v>230000000</v>
      </c>
      <c r="Q249" s="72" t="s">
        <v>2095</v>
      </c>
      <c r="R249" s="72"/>
      <c r="S249" s="72" t="s">
        <v>1929</v>
      </c>
      <c r="T249" s="72"/>
      <c r="U249" s="72"/>
      <c r="V249" s="72">
        <v>0</v>
      </c>
      <c r="W249" s="72">
        <v>0</v>
      </c>
      <c r="X249" s="72">
        <v>100</v>
      </c>
      <c r="Y249" s="72" t="s">
        <v>1930</v>
      </c>
      <c r="Z249" s="72" t="s">
        <v>888</v>
      </c>
      <c r="AA249" s="87">
        <v>9140</v>
      </c>
      <c r="AB249" s="70">
        <v>2495</v>
      </c>
      <c r="AC249" s="70">
        <f t="shared" si="68"/>
        <v>22804300</v>
      </c>
      <c r="AD249" s="71">
        <f>AC249*1.12</f>
        <v>25540816.000000004</v>
      </c>
      <c r="AE249" s="87">
        <v>18280</v>
      </c>
      <c r="AF249" s="70">
        <v>2495</v>
      </c>
      <c r="AG249" s="70">
        <f t="shared" si="70"/>
        <v>45608600</v>
      </c>
      <c r="AH249" s="71">
        <f t="shared" si="74"/>
        <v>51081632.00000001</v>
      </c>
      <c r="AI249" s="89">
        <v>18280</v>
      </c>
      <c r="AJ249" s="70">
        <v>2495</v>
      </c>
      <c r="AK249" s="70">
        <f t="shared" si="71"/>
        <v>45608600</v>
      </c>
      <c r="AL249" s="71">
        <f t="shared" si="75"/>
        <v>51081632.00000001</v>
      </c>
      <c r="AM249" s="89">
        <v>18280</v>
      </c>
      <c r="AN249" s="70">
        <v>2495</v>
      </c>
      <c r="AO249" s="70">
        <f t="shared" si="72"/>
        <v>45608600</v>
      </c>
      <c r="AP249" s="71">
        <f t="shared" si="76"/>
        <v>51081632.00000001</v>
      </c>
      <c r="AQ249" s="89">
        <v>18280</v>
      </c>
      <c r="AR249" s="70">
        <v>2495</v>
      </c>
      <c r="AS249" s="70">
        <f t="shared" si="73"/>
        <v>45608600</v>
      </c>
      <c r="AT249" s="71">
        <f t="shared" si="77"/>
        <v>51081632.00000001</v>
      </c>
      <c r="AU249" s="89">
        <v>18280</v>
      </c>
      <c r="AV249" s="70">
        <v>2495</v>
      </c>
      <c r="AW249" s="70">
        <f t="shared" si="78"/>
        <v>45608600</v>
      </c>
      <c r="AX249" s="71">
        <f t="shared" si="83"/>
        <v>51081632.00000001</v>
      </c>
      <c r="AY249" s="89">
        <v>18280</v>
      </c>
      <c r="AZ249" s="70">
        <v>2495</v>
      </c>
      <c r="BA249" s="70">
        <f t="shared" si="79"/>
        <v>45608600</v>
      </c>
      <c r="BB249" s="71">
        <f t="shared" si="84"/>
        <v>51081632.00000001</v>
      </c>
      <c r="BC249" s="89">
        <v>18280</v>
      </c>
      <c r="BD249" s="70">
        <v>2495</v>
      </c>
      <c r="BE249" s="70">
        <f t="shared" si="80"/>
        <v>45608600</v>
      </c>
      <c r="BF249" s="71">
        <f t="shared" si="85"/>
        <v>51081632.00000001</v>
      </c>
      <c r="BG249" s="89">
        <v>18280</v>
      </c>
      <c r="BH249" s="70">
        <v>2495</v>
      </c>
      <c r="BI249" s="70">
        <f t="shared" si="81"/>
        <v>45608600</v>
      </c>
      <c r="BJ249" s="71">
        <f t="shared" si="86"/>
        <v>51081632.00000001</v>
      </c>
      <c r="BK249" s="89">
        <v>18280</v>
      </c>
      <c r="BL249" s="70">
        <v>2495</v>
      </c>
      <c r="BM249" s="70">
        <f t="shared" si="82"/>
        <v>45608600</v>
      </c>
      <c r="BN249" s="71">
        <f t="shared" si="87"/>
        <v>51081632.00000001</v>
      </c>
      <c r="BO249" s="60"/>
      <c r="BP249" s="60"/>
      <c r="BQ249" s="60">
        <f>BO249*BP249</f>
        <v>0</v>
      </c>
      <c r="BR249" s="60">
        <f>IF(AT249="С НДС",BQ249*1.12,BQ249)</f>
        <v>0</v>
      </c>
      <c r="BS249" s="60"/>
      <c r="BT249" s="60"/>
      <c r="BU249" s="60">
        <f>BS249*BT249</f>
        <v>0</v>
      </c>
      <c r="BV249" s="60">
        <f>IF(AX249="С НДС",BU249*1.12,BU249)</f>
        <v>0</v>
      </c>
      <c r="BW249" s="60"/>
      <c r="BX249" s="60"/>
      <c r="BY249" s="60">
        <f>BW249*BX249</f>
        <v>0</v>
      </c>
      <c r="BZ249" s="60">
        <f>IF(BB249="С НДС",BY249*1.12,BY249)</f>
        <v>0</v>
      </c>
      <c r="CA249" s="60"/>
      <c r="CB249" s="60"/>
      <c r="CC249" s="60">
        <f>CA249*CB249</f>
        <v>0</v>
      </c>
      <c r="CD249" s="60">
        <f>IF(BF249="С НДС",CC249*1.12,CC249)</f>
        <v>0</v>
      </c>
      <c r="CE249" s="60"/>
      <c r="CF249" s="60"/>
      <c r="CG249" s="60">
        <f>CE249*CF249</f>
        <v>0</v>
      </c>
      <c r="CH249" s="60">
        <f>IF(BJ249="С НДС",CG249*1.12,CG249)</f>
        <v>0</v>
      </c>
      <c r="CI249" s="60"/>
      <c r="CJ249" s="60"/>
      <c r="CK249" s="60">
        <f>CI249*CJ249</f>
        <v>0</v>
      </c>
      <c r="CL249" s="60">
        <f>IF(BN249="С НДС",CK249*1.12,CK249)</f>
        <v>0</v>
      </c>
      <c r="CM249" s="60"/>
      <c r="CN249" s="60"/>
      <c r="CO249" s="60">
        <f>CM249*CN249</f>
        <v>0</v>
      </c>
      <c r="CP249" s="60">
        <f>IF(BR249="С НДС",CO249*1.12,CO249)</f>
        <v>0</v>
      </c>
      <c r="CQ249" s="60"/>
      <c r="CR249" s="60"/>
      <c r="CS249" s="60">
        <f>CQ249*CR249</f>
        <v>0</v>
      </c>
      <c r="CT249" s="60">
        <f>IF(BV249="С НДС",CS249*1.12,CS249)</f>
        <v>0</v>
      </c>
      <c r="CU249" s="60"/>
      <c r="CV249" s="60"/>
      <c r="CW249" s="60">
        <f>CU249*CV249</f>
        <v>0</v>
      </c>
      <c r="CX249" s="60">
        <f>IF(BZ249="С НДС",CW249*1.12,CW249)</f>
        <v>0</v>
      </c>
      <c r="CY249" s="60"/>
      <c r="CZ249" s="60"/>
      <c r="DA249" s="60">
        <f>CY249*CZ249</f>
        <v>0</v>
      </c>
      <c r="DB249" s="60">
        <f>IF(CD249="С НДС",DA249*1.12,DA249)</f>
        <v>0</v>
      </c>
      <c r="DC249" s="60"/>
      <c r="DD249" s="60"/>
      <c r="DE249" s="60">
        <f>DC249*DD249</f>
        <v>0</v>
      </c>
      <c r="DF249" s="60">
        <f>IF(CH249="С НДС",DE249*1.12,DE249)</f>
        <v>0</v>
      </c>
      <c r="DG249" s="60"/>
      <c r="DH249" s="60"/>
      <c r="DI249" s="60">
        <f>DG249*DH249</f>
        <v>0</v>
      </c>
      <c r="DJ249" s="60">
        <f>IF(CL249="С НДС",DI249*1.12,DI249)</f>
        <v>0</v>
      </c>
      <c r="DK249" s="60"/>
      <c r="DL249" s="60"/>
      <c r="DM249" s="60">
        <f>DK249*DL249</f>
        <v>0</v>
      </c>
      <c r="DN249" s="60">
        <f>IF(CP249="С НДС",DM249*1.12,DM249)</f>
        <v>0</v>
      </c>
      <c r="DO249" s="60"/>
      <c r="DP249" s="60"/>
      <c r="DQ249" s="60">
        <f>DO249*DP249</f>
        <v>0</v>
      </c>
      <c r="DR249" s="60">
        <f>IF(CT249="С НДС",DQ249*1.12,DQ249)</f>
        <v>0</v>
      </c>
      <c r="DS249" s="60"/>
      <c r="DT249" s="60"/>
      <c r="DU249" s="60">
        <f>DS249*DT249</f>
        <v>0</v>
      </c>
      <c r="DV249" s="60">
        <f>IF(CX249="С НДС",DU249*1.12,DU249)</f>
        <v>0</v>
      </c>
      <c r="DW249" s="60"/>
      <c r="DX249" s="60"/>
      <c r="DY249" s="60">
        <f>DW249*DX249</f>
        <v>0</v>
      </c>
      <c r="DZ249" s="60">
        <f>IF(DB249="С НДС",DY249*1.12,DY249)</f>
        <v>0</v>
      </c>
      <c r="EA249" s="60"/>
      <c r="EB249" s="60"/>
      <c r="EC249" s="60">
        <f>EA249*EB249</f>
        <v>0</v>
      </c>
      <c r="ED249" s="60">
        <f>IF(DF249="С НДС",EC249*1.12,EC249)</f>
        <v>0</v>
      </c>
      <c r="EE249" s="60"/>
      <c r="EF249" s="60"/>
      <c r="EG249" s="60"/>
      <c r="EH249" s="60"/>
      <c r="EI249" s="60"/>
      <c r="EJ249" s="60"/>
      <c r="EK249" s="60"/>
      <c r="EL249" s="60"/>
      <c r="EM249" s="75">
        <f t="shared" si="122"/>
        <v>173660</v>
      </c>
      <c r="EN249" s="75">
        <v>0</v>
      </c>
      <c r="EO249" s="75">
        <v>0</v>
      </c>
      <c r="EP249" s="81" t="s">
        <v>1534</v>
      </c>
      <c r="EQ249" s="72" t="s">
        <v>2067</v>
      </c>
      <c r="ER249" s="81" t="s">
        <v>2068</v>
      </c>
      <c r="ES249" s="72"/>
      <c r="ET249" s="72"/>
      <c r="EU249" s="72"/>
      <c r="EV249" s="72"/>
      <c r="EW249" s="72"/>
      <c r="EX249" s="72"/>
      <c r="EY249" s="72"/>
      <c r="EZ249" s="72"/>
      <c r="FA249" s="72"/>
    </row>
    <row r="250" spans="1:157" ht="19.5" customHeight="1">
      <c r="A250" s="63"/>
      <c r="B250" s="72" t="s">
        <v>2100</v>
      </c>
      <c r="C250" s="72" t="s">
        <v>2224</v>
      </c>
      <c r="D250" s="79" t="s">
        <v>2124</v>
      </c>
      <c r="E250" s="72" t="s">
        <v>1926</v>
      </c>
      <c r="F250" s="72" t="s">
        <v>1927</v>
      </c>
      <c r="G250" s="72" t="s">
        <v>1927</v>
      </c>
      <c r="H250" s="72" t="s">
        <v>857</v>
      </c>
      <c r="I250" s="72"/>
      <c r="J250" s="72"/>
      <c r="K250" s="72" t="s">
        <v>1660</v>
      </c>
      <c r="L250" s="72">
        <v>710000000</v>
      </c>
      <c r="M250" s="72" t="s">
        <v>1533</v>
      </c>
      <c r="N250" s="72" t="s">
        <v>2108</v>
      </c>
      <c r="O250" s="72" t="s">
        <v>359</v>
      </c>
      <c r="P250" s="72">
        <v>230000000</v>
      </c>
      <c r="Q250" s="72" t="s">
        <v>2095</v>
      </c>
      <c r="R250" s="72"/>
      <c r="S250" s="72" t="s">
        <v>1929</v>
      </c>
      <c r="T250" s="72"/>
      <c r="U250" s="72"/>
      <c r="V250" s="72">
        <v>0</v>
      </c>
      <c r="W250" s="72">
        <v>0</v>
      </c>
      <c r="X250" s="72">
        <v>100</v>
      </c>
      <c r="Y250" s="72" t="s">
        <v>1930</v>
      </c>
      <c r="Z250" s="72" t="s">
        <v>888</v>
      </c>
      <c r="AA250" s="87">
        <v>6093</v>
      </c>
      <c r="AB250" s="70">
        <v>2495</v>
      </c>
      <c r="AC250" s="70">
        <f>AA250*AB250</f>
        <v>15202035</v>
      </c>
      <c r="AD250" s="71">
        <f>AC250*1.12</f>
        <v>17026279.200000003</v>
      </c>
      <c r="AE250" s="87">
        <v>18280</v>
      </c>
      <c r="AF250" s="70">
        <v>2495</v>
      </c>
      <c r="AG250" s="70">
        <f>AE250*AF250</f>
        <v>45608600</v>
      </c>
      <c r="AH250" s="71">
        <f>AG250*1.12</f>
        <v>51081632.00000001</v>
      </c>
      <c r="AI250" s="89">
        <v>18280</v>
      </c>
      <c r="AJ250" s="70">
        <v>2495</v>
      </c>
      <c r="AK250" s="70">
        <f>AI250*AJ250</f>
        <v>45608600</v>
      </c>
      <c r="AL250" s="71">
        <f>AK250*1.12</f>
        <v>51081632.00000001</v>
      </c>
      <c r="AM250" s="89">
        <v>18280</v>
      </c>
      <c r="AN250" s="70">
        <v>2495</v>
      </c>
      <c r="AO250" s="70">
        <f>AM250*AN250</f>
        <v>45608600</v>
      </c>
      <c r="AP250" s="71">
        <f>AO250*1.12</f>
        <v>51081632.00000001</v>
      </c>
      <c r="AQ250" s="89">
        <v>18280</v>
      </c>
      <c r="AR250" s="70">
        <v>2495</v>
      </c>
      <c r="AS250" s="70">
        <f>AQ250*AR250</f>
        <v>45608600</v>
      </c>
      <c r="AT250" s="71">
        <f>AS250*1.12</f>
        <v>51081632.00000001</v>
      </c>
      <c r="AU250" s="89">
        <v>18280</v>
      </c>
      <c r="AV250" s="70">
        <v>2495</v>
      </c>
      <c r="AW250" s="70">
        <f>AU250*AV250</f>
        <v>45608600</v>
      </c>
      <c r="AX250" s="71">
        <f>AW250*1.12</f>
        <v>51081632.00000001</v>
      </c>
      <c r="AY250" s="89">
        <v>18280</v>
      </c>
      <c r="AZ250" s="70">
        <v>2495</v>
      </c>
      <c r="BA250" s="70">
        <f>AY250*AZ250</f>
        <v>45608600</v>
      </c>
      <c r="BB250" s="71">
        <f>BA250*1.12</f>
        <v>51081632.00000001</v>
      </c>
      <c r="BC250" s="89">
        <v>18280</v>
      </c>
      <c r="BD250" s="70">
        <v>2495</v>
      </c>
      <c r="BE250" s="70">
        <f>BC250*BD250</f>
        <v>45608600</v>
      </c>
      <c r="BF250" s="71">
        <f>BE250*1.12</f>
        <v>51081632.00000001</v>
      </c>
      <c r="BG250" s="89">
        <v>18280</v>
      </c>
      <c r="BH250" s="70">
        <v>2495</v>
      </c>
      <c r="BI250" s="70">
        <f>BG250*BH250</f>
        <v>45608600</v>
      </c>
      <c r="BJ250" s="71">
        <f>BI250*1.12</f>
        <v>51081632.00000001</v>
      </c>
      <c r="BK250" s="89">
        <v>18280</v>
      </c>
      <c r="BL250" s="70">
        <v>2495</v>
      </c>
      <c r="BM250" s="70">
        <f>BK250*BL250</f>
        <v>45608600</v>
      </c>
      <c r="BN250" s="71">
        <f>BM250*1.12</f>
        <v>51081632.00000001</v>
      </c>
      <c r="BO250" s="60"/>
      <c r="BP250" s="60"/>
      <c r="BQ250" s="60">
        <f>BO250*BP250</f>
        <v>0</v>
      </c>
      <c r="BR250" s="60">
        <f>IF(AT250="С НДС",BQ250*1.12,BQ250)</f>
        <v>0</v>
      </c>
      <c r="BS250" s="60"/>
      <c r="BT250" s="60"/>
      <c r="BU250" s="60">
        <f>BS250*BT250</f>
        <v>0</v>
      </c>
      <c r="BV250" s="60">
        <f>IF(AX250="С НДС",BU250*1.12,BU250)</f>
        <v>0</v>
      </c>
      <c r="BW250" s="60"/>
      <c r="BX250" s="60"/>
      <c r="BY250" s="60">
        <f>BW250*BX250</f>
        <v>0</v>
      </c>
      <c r="BZ250" s="60">
        <f>IF(BB250="С НДС",BY250*1.12,BY250)</f>
        <v>0</v>
      </c>
      <c r="CA250" s="60"/>
      <c r="CB250" s="60"/>
      <c r="CC250" s="60">
        <f>CA250*CB250</f>
        <v>0</v>
      </c>
      <c r="CD250" s="60">
        <f>IF(BF250="С НДС",CC250*1.12,CC250)</f>
        <v>0</v>
      </c>
      <c r="CE250" s="60"/>
      <c r="CF250" s="60"/>
      <c r="CG250" s="60">
        <f>CE250*CF250</f>
        <v>0</v>
      </c>
      <c r="CH250" s="60">
        <f>IF(BJ250="С НДС",CG250*1.12,CG250)</f>
        <v>0</v>
      </c>
      <c r="CI250" s="60"/>
      <c r="CJ250" s="60"/>
      <c r="CK250" s="60">
        <f>CI250*CJ250</f>
        <v>0</v>
      </c>
      <c r="CL250" s="60">
        <f>IF(BN250="С НДС",CK250*1.12,CK250)</f>
        <v>0</v>
      </c>
      <c r="CM250" s="60"/>
      <c r="CN250" s="60"/>
      <c r="CO250" s="60">
        <f>CM250*CN250</f>
        <v>0</v>
      </c>
      <c r="CP250" s="60">
        <f>IF(BR250="С НДС",CO250*1.12,CO250)</f>
        <v>0</v>
      </c>
      <c r="CQ250" s="60"/>
      <c r="CR250" s="60"/>
      <c r="CS250" s="60">
        <f>CQ250*CR250</f>
        <v>0</v>
      </c>
      <c r="CT250" s="60">
        <f>IF(BV250="С НДС",CS250*1.12,CS250)</f>
        <v>0</v>
      </c>
      <c r="CU250" s="60"/>
      <c r="CV250" s="60"/>
      <c r="CW250" s="60">
        <f>CU250*CV250</f>
        <v>0</v>
      </c>
      <c r="CX250" s="60">
        <f>IF(BZ250="С НДС",CW250*1.12,CW250)</f>
        <v>0</v>
      </c>
      <c r="CY250" s="60"/>
      <c r="CZ250" s="60"/>
      <c r="DA250" s="60">
        <f>CY250*CZ250</f>
        <v>0</v>
      </c>
      <c r="DB250" s="60">
        <f>IF(CD250="С НДС",DA250*1.12,DA250)</f>
        <v>0</v>
      </c>
      <c r="DC250" s="60"/>
      <c r="DD250" s="60"/>
      <c r="DE250" s="60">
        <f>DC250*DD250</f>
        <v>0</v>
      </c>
      <c r="DF250" s="60">
        <f>IF(CH250="С НДС",DE250*1.12,DE250)</f>
        <v>0</v>
      </c>
      <c r="DG250" s="60"/>
      <c r="DH250" s="60"/>
      <c r="DI250" s="60">
        <f>DG250*DH250</f>
        <v>0</v>
      </c>
      <c r="DJ250" s="60">
        <f>IF(CL250="С НДС",DI250*1.12,DI250)</f>
        <v>0</v>
      </c>
      <c r="DK250" s="60"/>
      <c r="DL250" s="60"/>
      <c r="DM250" s="60">
        <f>DK250*DL250</f>
        <v>0</v>
      </c>
      <c r="DN250" s="60">
        <f>IF(CP250="С НДС",DM250*1.12,DM250)</f>
        <v>0</v>
      </c>
      <c r="DO250" s="60"/>
      <c r="DP250" s="60"/>
      <c r="DQ250" s="60">
        <f>DO250*DP250</f>
        <v>0</v>
      </c>
      <c r="DR250" s="60">
        <f>IF(CT250="С НДС",DQ250*1.12,DQ250)</f>
        <v>0</v>
      </c>
      <c r="DS250" s="60"/>
      <c r="DT250" s="60"/>
      <c r="DU250" s="60">
        <f>DS250*DT250</f>
        <v>0</v>
      </c>
      <c r="DV250" s="60">
        <f>IF(CX250="С НДС",DU250*1.12,DU250)</f>
        <v>0</v>
      </c>
      <c r="DW250" s="60"/>
      <c r="DX250" s="60"/>
      <c r="DY250" s="60">
        <f>DW250*DX250</f>
        <v>0</v>
      </c>
      <c r="DZ250" s="60">
        <f>IF(DB250="С НДС",DY250*1.12,DY250)</f>
        <v>0</v>
      </c>
      <c r="EA250" s="60"/>
      <c r="EB250" s="60"/>
      <c r="EC250" s="60">
        <f>EA250*EB250</f>
        <v>0</v>
      </c>
      <c r="ED250" s="60">
        <f>IF(DF250="С НДС",EC250*1.12,EC250)</f>
        <v>0</v>
      </c>
      <c r="EE250" s="60"/>
      <c r="EF250" s="60"/>
      <c r="EG250" s="60"/>
      <c r="EH250" s="60"/>
      <c r="EI250" s="60"/>
      <c r="EJ250" s="60"/>
      <c r="EK250" s="60"/>
      <c r="EL250" s="60"/>
      <c r="EM250" s="75">
        <f>AA250+AE250+AI250+AM250+AQ250+AU250+AY250+BC250+BG250+BK250+BO250+BS250+BW250+CA250+CE250+CI250+CM250+CQ250+CU250+CY250+DC250+DG250+DK250+DO250+DS250+DW250+EA250</f>
        <v>170613</v>
      </c>
      <c r="EN250" s="75">
        <v>0</v>
      </c>
      <c r="EO250" s="75">
        <v>0</v>
      </c>
      <c r="EP250" s="81" t="s">
        <v>1534</v>
      </c>
      <c r="EQ250" s="72" t="s">
        <v>2067</v>
      </c>
      <c r="ER250" s="81" t="s">
        <v>2068</v>
      </c>
      <c r="ES250" s="72"/>
      <c r="ET250" s="72"/>
      <c r="EU250" s="72"/>
      <c r="EV250" s="72"/>
      <c r="EW250" s="72"/>
      <c r="EX250" s="72"/>
      <c r="EY250" s="72"/>
      <c r="EZ250" s="72"/>
      <c r="FA250" s="72"/>
    </row>
    <row r="251" spans="1:157" ht="19.5" customHeight="1">
      <c r="A251" s="63"/>
      <c r="B251" s="58" t="s">
        <v>1593</v>
      </c>
      <c r="C251" s="58"/>
      <c r="D251" s="77" t="s">
        <v>1951</v>
      </c>
      <c r="E251" s="58" t="s">
        <v>1926</v>
      </c>
      <c r="F251" s="58" t="s">
        <v>1927</v>
      </c>
      <c r="G251" s="58" t="s">
        <v>1927</v>
      </c>
      <c r="H251" s="58" t="s">
        <v>857</v>
      </c>
      <c r="I251" s="58"/>
      <c r="J251" s="58"/>
      <c r="K251" s="58">
        <v>100</v>
      </c>
      <c r="L251" s="58">
        <v>710000000</v>
      </c>
      <c r="M251" s="58" t="s">
        <v>1750</v>
      </c>
      <c r="N251" s="58" t="s">
        <v>1918</v>
      </c>
      <c r="O251" s="58" t="s">
        <v>359</v>
      </c>
      <c r="P251" s="58" t="s">
        <v>1952</v>
      </c>
      <c r="Q251" s="58" t="s">
        <v>1953</v>
      </c>
      <c r="R251" s="58"/>
      <c r="S251" s="58" t="s">
        <v>1929</v>
      </c>
      <c r="T251" s="58"/>
      <c r="U251" s="58"/>
      <c r="V251" s="58">
        <v>0</v>
      </c>
      <c r="W251" s="58">
        <v>0</v>
      </c>
      <c r="X251" s="58">
        <v>100</v>
      </c>
      <c r="Y251" s="58" t="s">
        <v>1930</v>
      </c>
      <c r="Z251" s="58" t="s">
        <v>888</v>
      </c>
      <c r="AA251" s="65">
        <v>5159</v>
      </c>
      <c r="AB251" s="60">
        <v>1656</v>
      </c>
      <c r="AC251" s="60">
        <f t="shared" si="68"/>
        <v>8543304</v>
      </c>
      <c r="AD251" s="75">
        <f t="shared" si="69"/>
        <v>9568500.48</v>
      </c>
      <c r="AE251" s="65">
        <v>10318</v>
      </c>
      <c r="AF251" s="60">
        <v>1656</v>
      </c>
      <c r="AG251" s="60">
        <f t="shared" si="70"/>
        <v>17086608</v>
      </c>
      <c r="AH251" s="75">
        <f t="shared" si="74"/>
        <v>19137000.96</v>
      </c>
      <c r="AI251" s="65">
        <v>10318</v>
      </c>
      <c r="AJ251" s="60">
        <v>1656</v>
      </c>
      <c r="AK251" s="60">
        <f t="shared" si="71"/>
        <v>17086608</v>
      </c>
      <c r="AL251" s="75">
        <f t="shared" si="75"/>
        <v>19137000.96</v>
      </c>
      <c r="AM251" s="65">
        <v>10318</v>
      </c>
      <c r="AN251" s="60">
        <v>1656</v>
      </c>
      <c r="AO251" s="60">
        <f t="shared" si="72"/>
        <v>17086608</v>
      </c>
      <c r="AP251" s="75">
        <f t="shared" si="76"/>
        <v>19137000.96</v>
      </c>
      <c r="AQ251" s="65">
        <v>10318</v>
      </c>
      <c r="AR251" s="60">
        <v>1656</v>
      </c>
      <c r="AS251" s="60">
        <f t="shared" si="73"/>
        <v>17086608</v>
      </c>
      <c r="AT251" s="75">
        <f t="shared" si="77"/>
        <v>19137000.96</v>
      </c>
      <c r="AU251" s="65">
        <v>10318</v>
      </c>
      <c r="AV251" s="60">
        <v>1656</v>
      </c>
      <c r="AW251" s="60">
        <f t="shared" si="78"/>
        <v>17086608</v>
      </c>
      <c r="AX251" s="75">
        <f t="shared" si="83"/>
        <v>19137000.96</v>
      </c>
      <c r="AY251" s="65">
        <v>10318</v>
      </c>
      <c r="AZ251" s="60">
        <v>1656</v>
      </c>
      <c r="BA251" s="60">
        <f t="shared" si="79"/>
        <v>17086608</v>
      </c>
      <c r="BB251" s="75">
        <f t="shared" si="84"/>
        <v>19137000.96</v>
      </c>
      <c r="BC251" s="65">
        <v>10318</v>
      </c>
      <c r="BD251" s="60">
        <v>1656</v>
      </c>
      <c r="BE251" s="60">
        <f t="shared" si="80"/>
        <v>17086608</v>
      </c>
      <c r="BF251" s="75">
        <f t="shared" si="85"/>
        <v>19137000.96</v>
      </c>
      <c r="BG251" s="65">
        <v>10318</v>
      </c>
      <c r="BH251" s="60">
        <v>1656</v>
      </c>
      <c r="BI251" s="60">
        <f t="shared" si="81"/>
        <v>17086608</v>
      </c>
      <c r="BJ251" s="75">
        <f t="shared" si="86"/>
        <v>19137000.96</v>
      </c>
      <c r="BK251" s="65">
        <v>10318</v>
      </c>
      <c r="BL251" s="60">
        <v>1656</v>
      </c>
      <c r="BM251" s="60">
        <f t="shared" si="82"/>
        <v>17086608</v>
      </c>
      <c r="BN251" s="75">
        <f t="shared" si="87"/>
        <v>19137000.96</v>
      </c>
      <c r="BO251" s="60"/>
      <c r="BP251" s="60"/>
      <c r="BQ251" s="60">
        <f t="shared" si="88"/>
        <v>0</v>
      </c>
      <c r="BR251" s="60">
        <f t="shared" si="89"/>
        <v>0</v>
      </c>
      <c r="BS251" s="60"/>
      <c r="BT251" s="60"/>
      <c r="BU251" s="60">
        <f t="shared" si="90"/>
        <v>0</v>
      </c>
      <c r="BV251" s="60">
        <f t="shared" si="91"/>
        <v>0</v>
      </c>
      <c r="BW251" s="60"/>
      <c r="BX251" s="60"/>
      <c r="BY251" s="60">
        <f t="shared" si="92"/>
        <v>0</v>
      </c>
      <c r="BZ251" s="60">
        <f t="shared" si="93"/>
        <v>0</v>
      </c>
      <c r="CA251" s="60"/>
      <c r="CB251" s="60"/>
      <c r="CC251" s="60">
        <f t="shared" si="94"/>
        <v>0</v>
      </c>
      <c r="CD251" s="60">
        <f t="shared" si="95"/>
        <v>0</v>
      </c>
      <c r="CE251" s="60"/>
      <c r="CF251" s="60"/>
      <c r="CG251" s="60">
        <f t="shared" si="96"/>
        <v>0</v>
      </c>
      <c r="CH251" s="60">
        <f t="shared" si="97"/>
        <v>0</v>
      </c>
      <c r="CI251" s="60"/>
      <c r="CJ251" s="60"/>
      <c r="CK251" s="60">
        <f t="shared" si="98"/>
        <v>0</v>
      </c>
      <c r="CL251" s="60">
        <f t="shared" si="99"/>
        <v>0</v>
      </c>
      <c r="CM251" s="60"/>
      <c r="CN251" s="60"/>
      <c r="CO251" s="60">
        <f t="shared" si="100"/>
        <v>0</v>
      </c>
      <c r="CP251" s="60">
        <f t="shared" si="101"/>
        <v>0</v>
      </c>
      <c r="CQ251" s="60"/>
      <c r="CR251" s="60"/>
      <c r="CS251" s="60">
        <f t="shared" si="102"/>
        <v>0</v>
      </c>
      <c r="CT251" s="60">
        <f t="shared" si="103"/>
        <v>0</v>
      </c>
      <c r="CU251" s="60"/>
      <c r="CV251" s="60"/>
      <c r="CW251" s="60">
        <f t="shared" si="104"/>
        <v>0</v>
      </c>
      <c r="CX251" s="60">
        <f t="shared" si="105"/>
        <v>0</v>
      </c>
      <c r="CY251" s="60"/>
      <c r="CZ251" s="60"/>
      <c r="DA251" s="60">
        <f t="shared" si="106"/>
        <v>0</v>
      </c>
      <c r="DB251" s="60">
        <f t="shared" si="107"/>
        <v>0</v>
      </c>
      <c r="DC251" s="60"/>
      <c r="DD251" s="60"/>
      <c r="DE251" s="60">
        <f t="shared" si="108"/>
        <v>0</v>
      </c>
      <c r="DF251" s="60">
        <f t="shared" si="109"/>
        <v>0</v>
      </c>
      <c r="DG251" s="60"/>
      <c r="DH251" s="60"/>
      <c r="DI251" s="60">
        <f t="shared" si="110"/>
        <v>0</v>
      </c>
      <c r="DJ251" s="60">
        <f t="shared" si="111"/>
        <v>0</v>
      </c>
      <c r="DK251" s="60"/>
      <c r="DL251" s="60"/>
      <c r="DM251" s="60">
        <f t="shared" si="112"/>
        <v>0</v>
      </c>
      <c r="DN251" s="60">
        <f t="shared" si="113"/>
        <v>0</v>
      </c>
      <c r="DO251" s="60"/>
      <c r="DP251" s="60"/>
      <c r="DQ251" s="60">
        <f t="shared" si="114"/>
        <v>0</v>
      </c>
      <c r="DR251" s="60">
        <f t="shared" si="115"/>
        <v>0</v>
      </c>
      <c r="DS251" s="60"/>
      <c r="DT251" s="60"/>
      <c r="DU251" s="60">
        <f t="shared" si="116"/>
        <v>0</v>
      </c>
      <c r="DV251" s="60">
        <f t="shared" si="117"/>
        <v>0</v>
      </c>
      <c r="DW251" s="60"/>
      <c r="DX251" s="60"/>
      <c r="DY251" s="60">
        <f t="shared" si="118"/>
        <v>0</v>
      </c>
      <c r="DZ251" s="60">
        <f t="shared" si="119"/>
        <v>0</v>
      </c>
      <c r="EA251" s="60"/>
      <c r="EB251" s="60"/>
      <c r="EC251" s="60">
        <f t="shared" si="120"/>
        <v>0</v>
      </c>
      <c r="ED251" s="60">
        <f t="shared" si="121"/>
        <v>0</v>
      </c>
      <c r="EE251" s="60"/>
      <c r="EF251" s="60"/>
      <c r="EG251" s="60"/>
      <c r="EH251" s="60"/>
      <c r="EI251" s="60"/>
      <c r="EJ251" s="60"/>
      <c r="EK251" s="60"/>
      <c r="EL251" s="60"/>
      <c r="EM251" s="75">
        <f aca="true" t="shared" si="123" ref="EM251:EM314">AA251+AE251+AI251+AM251+AQ251+AU251+AY251+BC251+BG251+BK251+BO251+BS251+BW251+CA251+CE251+CI251+CM251+CQ251+CU251+CY251+DC251+DG251+DK251+DO251+DS251+DW251+EA251</f>
        <v>98021</v>
      </c>
      <c r="EN251" s="75">
        <v>0</v>
      </c>
      <c r="EO251" s="75">
        <v>0</v>
      </c>
      <c r="EP251" s="61" t="s">
        <v>1534</v>
      </c>
      <c r="EQ251" s="58" t="s">
        <v>2067</v>
      </c>
      <c r="ER251" s="61" t="s">
        <v>2068</v>
      </c>
      <c r="ES251" s="58"/>
      <c r="ET251" s="58"/>
      <c r="EU251" s="58"/>
      <c r="EV251" s="58"/>
      <c r="EW251" s="58"/>
      <c r="EX251" s="58"/>
      <c r="EY251" s="58"/>
      <c r="EZ251" s="58"/>
      <c r="FA251" s="58"/>
    </row>
    <row r="252" spans="1:157" ht="19.5" customHeight="1">
      <c r="A252" s="63"/>
      <c r="B252" s="72" t="s">
        <v>1776</v>
      </c>
      <c r="C252" s="72"/>
      <c r="D252" s="79" t="s">
        <v>2096</v>
      </c>
      <c r="E252" s="72" t="s">
        <v>1926</v>
      </c>
      <c r="F252" s="72" t="s">
        <v>1927</v>
      </c>
      <c r="G252" s="72" t="s">
        <v>1927</v>
      </c>
      <c r="H252" s="72" t="s">
        <v>857</v>
      </c>
      <c r="I252" s="72"/>
      <c r="J252" s="72"/>
      <c r="K252" s="72" t="s">
        <v>1660</v>
      </c>
      <c r="L252" s="72">
        <v>710000000</v>
      </c>
      <c r="M252" s="72" t="s">
        <v>1533</v>
      </c>
      <c r="N252" s="72" t="s">
        <v>1918</v>
      </c>
      <c r="O252" s="72" t="s">
        <v>359</v>
      </c>
      <c r="P252" s="72">
        <v>470000000</v>
      </c>
      <c r="Q252" s="72" t="s">
        <v>2097</v>
      </c>
      <c r="R252" s="72"/>
      <c r="S252" s="72" t="s">
        <v>1929</v>
      </c>
      <c r="T252" s="72"/>
      <c r="U252" s="72"/>
      <c r="V252" s="72">
        <v>0</v>
      </c>
      <c r="W252" s="72">
        <v>0</v>
      </c>
      <c r="X252" s="72">
        <v>100</v>
      </c>
      <c r="Y252" s="72" t="s">
        <v>1930</v>
      </c>
      <c r="Z252" s="72" t="s">
        <v>888</v>
      </c>
      <c r="AA252" s="80">
        <v>11993</v>
      </c>
      <c r="AB252" s="70">
        <v>2495</v>
      </c>
      <c r="AC252" s="70">
        <f t="shared" si="68"/>
        <v>29922535</v>
      </c>
      <c r="AD252" s="71">
        <f>AC252*1.12</f>
        <v>33513239.200000003</v>
      </c>
      <c r="AE252" s="80">
        <v>23988</v>
      </c>
      <c r="AF252" s="70">
        <v>2495</v>
      </c>
      <c r="AG252" s="70">
        <f t="shared" si="70"/>
        <v>59850060</v>
      </c>
      <c r="AH252" s="71">
        <f t="shared" si="74"/>
        <v>67032067.2</v>
      </c>
      <c r="AI252" s="80">
        <v>23988</v>
      </c>
      <c r="AJ252" s="70">
        <v>2495</v>
      </c>
      <c r="AK252" s="70">
        <f t="shared" si="71"/>
        <v>59850060</v>
      </c>
      <c r="AL252" s="71">
        <f t="shared" si="75"/>
        <v>67032067.2</v>
      </c>
      <c r="AM252" s="80">
        <v>23988</v>
      </c>
      <c r="AN252" s="70">
        <v>2495</v>
      </c>
      <c r="AO252" s="70">
        <f t="shared" si="72"/>
        <v>59850060</v>
      </c>
      <c r="AP252" s="71">
        <f t="shared" si="76"/>
        <v>67032067.2</v>
      </c>
      <c r="AQ252" s="80">
        <v>23988</v>
      </c>
      <c r="AR252" s="70">
        <v>2495</v>
      </c>
      <c r="AS252" s="70">
        <f t="shared" si="73"/>
        <v>59850060</v>
      </c>
      <c r="AT252" s="71">
        <f t="shared" si="77"/>
        <v>67032067.2</v>
      </c>
      <c r="AU252" s="80">
        <v>23988</v>
      </c>
      <c r="AV252" s="70">
        <v>2495</v>
      </c>
      <c r="AW252" s="70">
        <f t="shared" si="78"/>
        <v>59850060</v>
      </c>
      <c r="AX252" s="71">
        <f t="shared" si="83"/>
        <v>67032067.2</v>
      </c>
      <c r="AY252" s="80">
        <v>23988</v>
      </c>
      <c r="AZ252" s="70">
        <v>2495</v>
      </c>
      <c r="BA252" s="70">
        <f t="shared" si="79"/>
        <v>59850060</v>
      </c>
      <c r="BB252" s="71">
        <f t="shared" si="84"/>
        <v>67032067.2</v>
      </c>
      <c r="BC252" s="80">
        <v>23988</v>
      </c>
      <c r="BD252" s="70">
        <v>2495</v>
      </c>
      <c r="BE252" s="70">
        <f t="shared" si="80"/>
        <v>59850060</v>
      </c>
      <c r="BF252" s="71">
        <f t="shared" si="85"/>
        <v>67032067.2</v>
      </c>
      <c r="BG252" s="80">
        <v>23988</v>
      </c>
      <c r="BH252" s="70">
        <v>2495</v>
      </c>
      <c r="BI252" s="70">
        <f t="shared" si="81"/>
        <v>59850060</v>
      </c>
      <c r="BJ252" s="71">
        <f t="shared" si="86"/>
        <v>67032067.2</v>
      </c>
      <c r="BK252" s="80">
        <v>23988</v>
      </c>
      <c r="BL252" s="70">
        <v>2495</v>
      </c>
      <c r="BM252" s="70">
        <f t="shared" si="82"/>
        <v>59850060</v>
      </c>
      <c r="BN252" s="71">
        <f t="shared" si="87"/>
        <v>67032067.2</v>
      </c>
      <c r="BO252" s="60"/>
      <c r="BP252" s="60"/>
      <c r="BQ252" s="60">
        <f t="shared" si="88"/>
        <v>0</v>
      </c>
      <c r="BR252" s="60">
        <f t="shared" si="89"/>
        <v>0</v>
      </c>
      <c r="BS252" s="60"/>
      <c r="BT252" s="60"/>
      <c r="BU252" s="60">
        <f t="shared" si="90"/>
        <v>0</v>
      </c>
      <c r="BV252" s="60">
        <f t="shared" si="91"/>
        <v>0</v>
      </c>
      <c r="BW252" s="60"/>
      <c r="BX252" s="60"/>
      <c r="BY252" s="60">
        <f t="shared" si="92"/>
        <v>0</v>
      </c>
      <c r="BZ252" s="60">
        <f t="shared" si="93"/>
        <v>0</v>
      </c>
      <c r="CA252" s="60"/>
      <c r="CB252" s="60"/>
      <c r="CC252" s="60">
        <f t="shared" si="94"/>
        <v>0</v>
      </c>
      <c r="CD252" s="60">
        <f t="shared" si="95"/>
        <v>0</v>
      </c>
      <c r="CE252" s="60"/>
      <c r="CF252" s="60"/>
      <c r="CG252" s="60">
        <f t="shared" si="96"/>
        <v>0</v>
      </c>
      <c r="CH252" s="60">
        <f t="shared" si="97"/>
        <v>0</v>
      </c>
      <c r="CI252" s="60"/>
      <c r="CJ252" s="60"/>
      <c r="CK252" s="60">
        <f t="shared" si="98"/>
        <v>0</v>
      </c>
      <c r="CL252" s="60">
        <f t="shared" si="99"/>
        <v>0</v>
      </c>
      <c r="CM252" s="60"/>
      <c r="CN252" s="60"/>
      <c r="CO252" s="60">
        <f t="shared" si="100"/>
        <v>0</v>
      </c>
      <c r="CP252" s="60">
        <f t="shared" si="101"/>
        <v>0</v>
      </c>
      <c r="CQ252" s="60"/>
      <c r="CR252" s="60"/>
      <c r="CS252" s="60">
        <f t="shared" si="102"/>
        <v>0</v>
      </c>
      <c r="CT252" s="60">
        <f t="shared" si="103"/>
        <v>0</v>
      </c>
      <c r="CU252" s="60"/>
      <c r="CV252" s="60"/>
      <c r="CW252" s="60">
        <f t="shared" si="104"/>
        <v>0</v>
      </c>
      <c r="CX252" s="60">
        <f t="shared" si="105"/>
        <v>0</v>
      </c>
      <c r="CY252" s="60"/>
      <c r="CZ252" s="60"/>
      <c r="DA252" s="60">
        <f t="shared" si="106"/>
        <v>0</v>
      </c>
      <c r="DB252" s="60">
        <f t="shared" si="107"/>
        <v>0</v>
      </c>
      <c r="DC252" s="60"/>
      <c r="DD252" s="60"/>
      <c r="DE252" s="60">
        <f t="shared" si="108"/>
        <v>0</v>
      </c>
      <c r="DF252" s="60">
        <f t="shared" si="109"/>
        <v>0</v>
      </c>
      <c r="DG252" s="60"/>
      <c r="DH252" s="60"/>
      <c r="DI252" s="60">
        <f t="shared" si="110"/>
        <v>0</v>
      </c>
      <c r="DJ252" s="60">
        <f t="shared" si="111"/>
        <v>0</v>
      </c>
      <c r="DK252" s="60"/>
      <c r="DL252" s="60"/>
      <c r="DM252" s="60">
        <f t="shared" si="112"/>
        <v>0</v>
      </c>
      <c r="DN252" s="60">
        <f t="shared" si="113"/>
        <v>0</v>
      </c>
      <c r="DO252" s="60"/>
      <c r="DP252" s="60"/>
      <c r="DQ252" s="60">
        <f t="shared" si="114"/>
        <v>0</v>
      </c>
      <c r="DR252" s="60">
        <f t="shared" si="115"/>
        <v>0</v>
      </c>
      <c r="DS252" s="60"/>
      <c r="DT252" s="60"/>
      <c r="DU252" s="60">
        <f t="shared" si="116"/>
        <v>0</v>
      </c>
      <c r="DV252" s="60">
        <f t="shared" si="117"/>
        <v>0</v>
      </c>
      <c r="DW252" s="60"/>
      <c r="DX252" s="60"/>
      <c r="DY252" s="60">
        <f t="shared" si="118"/>
        <v>0</v>
      </c>
      <c r="DZ252" s="60">
        <f t="shared" si="119"/>
        <v>0</v>
      </c>
      <c r="EA252" s="60"/>
      <c r="EB252" s="60"/>
      <c r="EC252" s="60">
        <f t="shared" si="120"/>
        <v>0</v>
      </c>
      <c r="ED252" s="60">
        <f t="shared" si="121"/>
        <v>0</v>
      </c>
      <c r="EE252" s="60"/>
      <c r="EF252" s="60"/>
      <c r="EG252" s="60"/>
      <c r="EH252" s="60"/>
      <c r="EI252" s="60"/>
      <c r="EJ252" s="60"/>
      <c r="EK252" s="60"/>
      <c r="EL252" s="60"/>
      <c r="EM252" s="75">
        <f t="shared" si="123"/>
        <v>227885</v>
      </c>
      <c r="EN252" s="75">
        <v>0</v>
      </c>
      <c r="EO252" s="75">
        <v>0</v>
      </c>
      <c r="EP252" s="81" t="s">
        <v>1534</v>
      </c>
      <c r="EQ252" s="72" t="s">
        <v>2067</v>
      </c>
      <c r="ER252" s="81" t="s">
        <v>2068</v>
      </c>
      <c r="ES252" s="72"/>
      <c r="ET252" s="72"/>
      <c r="EU252" s="72"/>
      <c r="EV252" s="72"/>
      <c r="EW252" s="72"/>
      <c r="EX252" s="72"/>
      <c r="EY252" s="72"/>
      <c r="EZ252" s="72"/>
      <c r="FA252" s="72"/>
    </row>
    <row r="253" spans="1:157" ht="19.5" customHeight="1">
      <c r="A253" s="63"/>
      <c r="B253" s="72" t="s">
        <v>2100</v>
      </c>
      <c r="C253" s="72" t="s">
        <v>2224</v>
      </c>
      <c r="D253" s="79" t="s">
        <v>2125</v>
      </c>
      <c r="E253" s="72" t="s">
        <v>1926</v>
      </c>
      <c r="F253" s="72" t="s">
        <v>1927</v>
      </c>
      <c r="G253" s="72" t="s">
        <v>1927</v>
      </c>
      <c r="H253" s="72" t="s">
        <v>857</v>
      </c>
      <c r="I253" s="72"/>
      <c r="J253" s="72"/>
      <c r="K253" s="72" t="s">
        <v>1660</v>
      </c>
      <c r="L253" s="72">
        <v>710000000</v>
      </c>
      <c r="M253" s="72" t="s">
        <v>1533</v>
      </c>
      <c r="N253" s="72" t="s">
        <v>2108</v>
      </c>
      <c r="O253" s="72" t="s">
        <v>359</v>
      </c>
      <c r="P253" s="72">
        <v>470000000</v>
      </c>
      <c r="Q253" s="72" t="s">
        <v>2097</v>
      </c>
      <c r="R253" s="72"/>
      <c r="S253" s="72" t="s">
        <v>1929</v>
      </c>
      <c r="T253" s="72"/>
      <c r="U253" s="72"/>
      <c r="V253" s="72">
        <v>0</v>
      </c>
      <c r="W253" s="72">
        <v>0</v>
      </c>
      <c r="X253" s="72">
        <v>100</v>
      </c>
      <c r="Y253" s="72" t="s">
        <v>1930</v>
      </c>
      <c r="Z253" s="72" t="s">
        <v>888</v>
      </c>
      <c r="AA253" s="80">
        <v>7995</v>
      </c>
      <c r="AB253" s="70">
        <v>2495</v>
      </c>
      <c r="AC253" s="70">
        <f>AA253*AB253</f>
        <v>19947525</v>
      </c>
      <c r="AD253" s="71">
        <f>AC253*1.12</f>
        <v>22341228.000000004</v>
      </c>
      <c r="AE253" s="80">
        <v>23988</v>
      </c>
      <c r="AF253" s="70">
        <v>2495</v>
      </c>
      <c r="AG253" s="70">
        <f>AE253*AF253</f>
        <v>59850060</v>
      </c>
      <c r="AH253" s="71">
        <f>AG253*1.12</f>
        <v>67032067.2</v>
      </c>
      <c r="AI253" s="80">
        <v>23988</v>
      </c>
      <c r="AJ253" s="70">
        <v>2495</v>
      </c>
      <c r="AK253" s="70">
        <f>AI253*AJ253</f>
        <v>59850060</v>
      </c>
      <c r="AL253" s="71">
        <f>AK253*1.12</f>
        <v>67032067.2</v>
      </c>
      <c r="AM253" s="80">
        <v>23988</v>
      </c>
      <c r="AN253" s="70">
        <v>2495</v>
      </c>
      <c r="AO253" s="70">
        <f>AM253*AN253</f>
        <v>59850060</v>
      </c>
      <c r="AP253" s="71">
        <f>AO253*1.12</f>
        <v>67032067.2</v>
      </c>
      <c r="AQ253" s="80">
        <v>23988</v>
      </c>
      <c r="AR253" s="70">
        <v>2495</v>
      </c>
      <c r="AS253" s="70">
        <f>AQ253*AR253</f>
        <v>59850060</v>
      </c>
      <c r="AT253" s="71">
        <f>AS253*1.12</f>
        <v>67032067.2</v>
      </c>
      <c r="AU253" s="80">
        <v>23988</v>
      </c>
      <c r="AV253" s="70">
        <v>2495</v>
      </c>
      <c r="AW253" s="70">
        <f>AU253*AV253</f>
        <v>59850060</v>
      </c>
      <c r="AX253" s="71">
        <f>AW253*1.12</f>
        <v>67032067.2</v>
      </c>
      <c r="AY253" s="80">
        <v>23988</v>
      </c>
      <c r="AZ253" s="70">
        <v>2495</v>
      </c>
      <c r="BA253" s="70">
        <f>AY253*AZ253</f>
        <v>59850060</v>
      </c>
      <c r="BB253" s="71">
        <f>BA253*1.12</f>
        <v>67032067.2</v>
      </c>
      <c r="BC253" s="80">
        <v>23988</v>
      </c>
      <c r="BD253" s="70">
        <v>2495</v>
      </c>
      <c r="BE253" s="70">
        <f>BC253*BD253</f>
        <v>59850060</v>
      </c>
      <c r="BF253" s="71">
        <f>BE253*1.12</f>
        <v>67032067.2</v>
      </c>
      <c r="BG253" s="80">
        <v>23988</v>
      </c>
      <c r="BH253" s="70">
        <v>2495</v>
      </c>
      <c r="BI253" s="70">
        <f>BG253*BH253</f>
        <v>59850060</v>
      </c>
      <c r="BJ253" s="71">
        <f>BI253*1.12</f>
        <v>67032067.2</v>
      </c>
      <c r="BK253" s="80">
        <v>23988</v>
      </c>
      <c r="BL253" s="70">
        <v>2495</v>
      </c>
      <c r="BM253" s="70">
        <f>BK253*BL253</f>
        <v>59850060</v>
      </c>
      <c r="BN253" s="71">
        <f>BM253*1.12</f>
        <v>67032067.2</v>
      </c>
      <c r="BO253" s="60"/>
      <c r="BP253" s="60"/>
      <c r="BQ253" s="60">
        <f>BO253*BP253</f>
        <v>0</v>
      </c>
      <c r="BR253" s="60">
        <f>IF(AT253="С НДС",BQ253*1.12,BQ253)</f>
        <v>0</v>
      </c>
      <c r="BS253" s="60"/>
      <c r="BT253" s="60"/>
      <c r="BU253" s="60">
        <f>BS253*BT253</f>
        <v>0</v>
      </c>
      <c r="BV253" s="60">
        <f>IF(AX253="С НДС",BU253*1.12,BU253)</f>
        <v>0</v>
      </c>
      <c r="BW253" s="60"/>
      <c r="BX253" s="60"/>
      <c r="BY253" s="60">
        <f>BW253*BX253</f>
        <v>0</v>
      </c>
      <c r="BZ253" s="60">
        <f>IF(BB253="С НДС",BY253*1.12,BY253)</f>
        <v>0</v>
      </c>
      <c r="CA253" s="60"/>
      <c r="CB253" s="60"/>
      <c r="CC253" s="60">
        <f>CA253*CB253</f>
        <v>0</v>
      </c>
      <c r="CD253" s="60">
        <f>IF(BF253="С НДС",CC253*1.12,CC253)</f>
        <v>0</v>
      </c>
      <c r="CE253" s="60"/>
      <c r="CF253" s="60"/>
      <c r="CG253" s="60">
        <f>CE253*CF253</f>
        <v>0</v>
      </c>
      <c r="CH253" s="60">
        <f>IF(BJ253="С НДС",CG253*1.12,CG253)</f>
        <v>0</v>
      </c>
      <c r="CI253" s="60"/>
      <c r="CJ253" s="60"/>
      <c r="CK253" s="60">
        <f>CI253*CJ253</f>
        <v>0</v>
      </c>
      <c r="CL253" s="60">
        <f>IF(BN253="С НДС",CK253*1.12,CK253)</f>
        <v>0</v>
      </c>
      <c r="CM253" s="60"/>
      <c r="CN253" s="60"/>
      <c r="CO253" s="60">
        <f>CM253*CN253</f>
        <v>0</v>
      </c>
      <c r="CP253" s="60">
        <f>IF(BR253="С НДС",CO253*1.12,CO253)</f>
        <v>0</v>
      </c>
      <c r="CQ253" s="60"/>
      <c r="CR253" s="60"/>
      <c r="CS253" s="60">
        <f>CQ253*CR253</f>
        <v>0</v>
      </c>
      <c r="CT253" s="60">
        <f>IF(BV253="С НДС",CS253*1.12,CS253)</f>
        <v>0</v>
      </c>
      <c r="CU253" s="60"/>
      <c r="CV253" s="60"/>
      <c r="CW253" s="60">
        <f>CU253*CV253</f>
        <v>0</v>
      </c>
      <c r="CX253" s="60">
        <f>IF(BZ253="С НДС",CW253*1.12,CW253)</f>
        <v>0</v>
      </c>
      <c r="CY253" s="60"/>
      <c r="CZ253" s="60"/>
      <c r="DA253" s="60">
        <f>CY253*CZ253</f>
        <v>0</v>
      </c>
      <c r="DB253" s="60">
        <f>IF(CD253="С НДС",DA253*1.12,DA253)</f>
        <v>0</v>
      </c>
      <c r="DC253" s="60"/>
      <c r="DD253" s="60"/>
      <c r="DE253" s="60">
        <f>DC253*DD253</f>
        <v>0</v>
      </c>
      <c r="DF253" s="60">
        <f>IF(CH253="С НДС",DE253*1.12,DE253)</f>
        <v>0</v>
      </c>
      <c r="DG253" s="60"/>
      <c r="DH253" s="60"/>
      <c r="DI253" s="60">
        <f>DG253*DH253</f>
        <v>0</v>
      </c>
      <c r="DJ253" s="60">
        <f>IF(CL253="С НДС",DI253*1.12,DI253)</f>
        <v>0</v>
      </c>
      <c r="DK253" s="60"/>
      <c r="DL253" s="60"/>
      <c r="DM253" s="60">
        <f>DK253*DL253</f>
        <v>0</v>
      </c>
      <c r="DN253" s="60">
        <f>IF(CP253="С НДС",DM253*1.12,DM253)</f>
        <v>0</v>
      </c>
      <c r="DO253" s="60"/>
      <c r="DP253" s="60"/>
      <c r="DQ253" s="60">
        <f>DO253*DP253</f>
        <v>0</v>
      </c>
      <c r="DR253" s="60">
        <f>IF(CT253="С НДС",DQ253*1.12,DQ253)</f>
        <v>0</v>
      </c>
      <c r="DS253" s="60"/>
      <c r="DT253" s="60"/>
      <c r="DU253" s="60">
        <f>DS253*DT253</f>
        <v>0</v>
      </c>
      <c r="DV253" s="60">
        <f>IF(CX253="С НДС",DU253*1.12,DU253)</f>
        <v>0</v>
      </c>
      <c r="DW253" s="60"/>
      <c r="DX253" s="60"/>
      <c r="DY253" s="60">
        <f>DW253*DX253</f>
        <v>0</v>
      </c>
      <c r="DZ253" s="60">
        <f>IF(DB253="С НДС",DY253*1.12,DY253)</f>
        <v>0</v>
      </c>
      <c r="EA253" s="60"/>
      <c r="EB253" s="60"/>
      <c r="EC253" s="60">
        <f>EA253*EB253</f>
        <v>0</v>
      </c>
      <c r="ED253" s="60">
        <f>IF(DF253="С НДС",EC253*1.12,EC253)</f>
        <v>0</v>
      </c>
      <c r="EE253" s="60"/>
      <c r="EF253" s="60"/>
      <c r="EG253" s="60"/>
      <c r="EH253" s="60"/>
      <c r="EI253" s="60"/>
      <c r="EJ253" s="60"/>
      <c r="EK253" s="60"/>
      <c r="EL253" s="60"/>
      <c r="EM253" s="75">
        <f>AA253+AE253+AI253+AM253+AQ253+AU253+AY253+BC253+BG253+BK253+BO253+BS253+BW253+CA253+CE253+CI253+CM253+CQ253+CU253+CY253+DC253+DG253+DK253+DO253+DS253+DW253+EA253</f>
        <v>223887</v>
      </c>
      <c r="EN253" s="75">
        <v>0</v>
      </c>
      <c r="EO253" s="75">
        <v>0</v>
      </c>
      <c r="EP253" s="81" t="s">
        <v>1534</v>
      </c>
      <c r="EQ253" s="72" t="s">
        <v>2067</v>
      </c>
      <c r="ER253" s="81" t="s">
        <v>2068</v>
      </c>
      <c r="ES253" s="72"/>
      <c r="ET253" s="72"/>
      <c r="EU253" s="72"/>
      <c r="EV253" s="72"/>
      <c r="EW253" s="72"/>
      <c r="EX253" s="72"/>
      <c r="EY253" s="72"/>
      <c r="EZ253" s="72"/>
      <c r="FA253" s="72"/>
    </row>
    <row r="254" spans="1:157" ht="19.5" customHeight="1">
      <c r="A254" s="63"/>
      <c r="B254" s="58" t="s">
        <v>1593</v>
      </c>
      <c r="C254" s="58"/>
      <c r="D254" s="77" t="s">
        <v>1954</v>
      </c>
      <c r="E254" s="58" t="s">
        <v>1926</v>
      </c>
      <c r="F254" s="58" t="s">
        <v>1927</v>
      </c>
      <c r="G254" s="58" t="s">
        <v>1927</v>
      </c>
      <c r="H254" s="58" t="s">
        <v>857</v>
      </c>
      <c r="I254" s="58"/>
      <c r="J254" s="58"/>
      <c r="K254" s="58">
        <v>100</v>
      </c>
      <c r="L254" s="58">
        <v>710000000</v>
      </c>
      <c r="M254" s="58" t="s">
        <v>1750</v>
      </c>
      <c r="N254" s="58" t="s">
        <v>1918</v>
      </c>
      <c r="O254" s="58" t="s">
        <v>359</v>
      </c>
      <c r="P254" s="58">
        <v>150000000</v>
      </c>
      <c r="Q254" s="58" t="s">
        <v>1955</v>
      </c>
      <c r="R254" s="58"/>
      <c r="S254" s="58" t="s">
        <v>1929</v>
      </c>
      <c r="T254" s="58"/>
      <c r="U254" s="58"/>
      <c r="V254" s="58">
        <v>0</v>
      </c>
      <c r="W254" s="58">
        <v>0</v>
      </c>
      <c r="X254" s="58">
        <v>100</v>
      </c>
      <c r="Y254" s="58" t="s">
        <v>1930</v>
      </c>
      <c r="Z254" s="58" t="s">
        <v>888</v>
      </c>
      <c r="AA254" s="65">
        <v>3392</v>
      </c>
      <c r="AB254" s="60">
        <v>1656</v>
      </c>
      <c r="AC254" s="60">
        <f t="shared" si="68"/>
        <v>5617152</v>
      </c>
      <c r="AD254" s="75">
        <f t="shared" si="69"/>
        <v>6291210.24</v>
      </c>
      <c r="AE254" s="65">
        <v>6785</v>
      </c>
      <c r="AF254" s="60">
        <v>1656</v>
      </c>
      <c r="AG254" s="60">
        <f t="shared" si="70"/>
        <v>11235960</v>
      </c>
      <c r="AH254" s="75">
        <f t="shared" si="74"/>
        <v>12584275.200000001</v>
      </c>
      <c r="AI254" s="65">
        <v>6785</v>
      </c>
      <c r="AJ254" s="60">
        <v>1656</v>
      </c>
      <c r="AK254" s="60">
        <f t="shared" si="71"/>
        <v>11235960</v>
      </c>
      <c r="AL254" s="75">
        <f t="shared" si="75"/>
        <v>12584275.200000001</v>
      </c>
      <c r="AM254" s="65">
        <v>6785</v>
      </c>
      <c r="AN254" s="60">
        <v>1656</v>
      </c>
      <c r="AO254" s="60">
        <f t="shared" si="72"/>
        <v>11235960</v>
      </c>
      <c r="AP254" s="75">
        <f t="shared" si="76"/>
        <v>12584275.200000001</v>
      </c>
      <c r="AQ254" s="65">
        <v>6785</v>
      </c>
      <c r="AR254" s="60">
        <v>1656</v>
      </c>
      <c r="AS254" s="60">
        <f t="shared" si="73"/>
        <v>11235960</v>
      </c>
      <c r="AT254" s="75">
        <f t="shared" si="77"/>
        <v>12584275.200000001</v>
      </c>
      <c r="AU254" s="65">
        <v>6785</v>
      </c>
      <c r="AV254" s="60">
        <v>1656</v>
      </c>
      <c r="AW254" s="60">
        <f t="shared" si="78"/>
        <v>11235960</v>
      </c>
      <c r="AX254" s="75">
        <f t="shared" si="83"/>
        <v>12584275.200000001</v>
      </c>
      <c r="AY254" s="65">
        <v>6785</v>
      </c>
      <c r="AZ254" s="60">
        <v>1656</v>
      </c>
      <c r="BA254" s="60">
        <f t="shared" si="79"/>
        <v>11235960</v>
      </c>
      <c r="BB254" s="75">
        <f t="shared" si="84"/>
        <v>12584275.200000001</v>
      </c>
      <c r="BC254" s="65">
        <v>6785</v>
      </c>
      <c r="BD254" s="60">
        <v>1656</v>
      </c>
      <c r="BE254" s="60">
        <f t="shared" si="80"/>
        <v>11235960</v>
      </c>
      <c r="BF254" s="75">
        <f t="shared" si="85"/>
        <v>12584275.200000001</v>
      </c>
      <c r="BG254" s="65">
        <v>6785</v>
      </c>
      <c r="BH254" s="60">
        <v>1656</v>
      </c>
      <c r="BI254" s="60">
        <f t="shared" si="81"/>
        <v>11235960</v>
      </c>
      <c r="BJ254" s="75">
        <f t="shared" si="86"/>
        <v>12584275.200000001</v>
      </c>
      <c r="BK254" s="65">
        <v>6785</v>
      </c>
      <c r="BL254" s="60">
        <v>1656</v>
      </c>
      <c r="BM254" s="60">
        <f t="shared" si="82"/>
        <v>11235960</v>
      </c>
      <c r="BN254" s="75">
        <f t="shared" si="87"/>
        <v>12584275.200000001</v>
      </c>
      <c r="BO254" s="60"/>
      <c r="BP254" s="60"/>
      <c r="BQ254" s="60">
        <f t="shared" si="88"/>
        <v>0</v>
      </c>
      <c r="BR254" s="60">
        <f t="shared" si="89"/>
        <v>0</v>
      </c>
      <c r="BS254" s="60"/>
      <c r="BT254" s="60"/>
      <c r="BU254" s="60">
        <f t="shared" si="90"/>
        <v>0</v>
      </c>
      <c r="BV254" s="60">
        <f t="shared" si="91"/>
        <v>0</v>
      </c>
      <c r="BW254" s="60"/>
      <c r="BX254" s="60"/>
      <c r="BY254" s="60">
        <f t="shared" si="92"/>
        <v>0</v>
      </c>
      <c r="BZ254" s="60">
        <f t="shared" si="93"/>
        <v>0</v>
      </c>
      <c r="CA254" s="60"/>
      <c r="CB254" s="60"/>
      <c r="CC254" s="60">
        <f t="shared" si="94"/>
        <v>0</v>
      </c>
      <c r="CD254" s="60">
        <f t="shared" si="95"/>
        <v>0</v>
      </c>
      <c r="CE254" s="60"/>
      <c r="CF254" s="60"/>
      <c r="CG254" s="60">
        <f t="shared" si="96"/>
        <v>0</v>
      </c>
      <c r="CH254" s="60">
        <f t="shared" si="97"/>
        <v>0</v>
      </c>
      <c r="CI254" s="60"/>
      <c r="CJ254" s="60"/>
      <c r="CK254" s="60">
        <f t="shared" si="98"/>
        <v>0</v>
      </c>
      <c r="CL254" s="60">
        <f t="shared" si="99"/>
        <v>0</v>
      </c>
      <c r="CM254" s="60"/>
      <c r="CN254" s="60"/>
      <c r="CO254" s="60">
        <f t="shared" si="100"/>
        <v>0</v>
      </c>
      <c r="CP254" s="60">
        <f t="shared" si="101"/>
        <v>0</v>
      </c>
      <c r="CQ254" s="60"/>
      <c r="CR254" s="60"/>
      <c r="CS254" s="60">
        <f t="shared" si="102"/>
        <v>0</v>
      </c>
      <c r="CT254" s="60">
        <f t="shared" si="103"/>
        <v>0</v>
      </c>
      <c r="CU254" s="60"/>
      <c r="CV254" s="60"/>
      <c r="CW254" s="60">
        <f t="shared" si="104"/>
        <v>0</v>
      </c>
      <c r="CX254" s="60">
        <f t="shared" si="105"/>
        <v>0</v>
      </c>
      <c r="CY254" s="60"/>
      <c r="CZ254" s="60"/>
      <c r="DA254" s="60">
        <f t="shared" si="106"/>
        <v>0</v>
      </c>
      <c r="DB254" s="60">
        <f t="shared" si="107"/>
        <v>0</v>
      </c>
      <c r="DC254" s="60"/>
      <c r="DD254" s="60"/>
      <c r="DE254" s="60">
        <f t="shared" si="108"/>
        <v>0</v>
      </c>
      <c r="DF254" s="60">
        <f t="shared" si="109"/>
        <v>0</v>
      </c>
      <c r="DG254" s="60"/>
      <c r="DH254" s="60"/>
      <c r="DI254" s="60">
        <f t="shared" si="110"/>
        <v>0</v>
      </c>
      <c r="DJ254" s="60">
        <f t="shared" si="111"/>
        <v>0</v>
      </c>
      <c r="DK254" s="60"/>
      <c r="DL254" s="60"/>
      <c r="DM254" s="60">
        <f t="shared" si="112"/>
        <v>0</v>
      </c>
      <c r="DN254" s="60">
        <f t="shared" si="113"/>
        <v>0</v>
      </c>
      <c r="DO254" s="60"/>
      <c r="DP254" s="60"/>
      <c r="DQ254" s="60">
        <f t="shared" si="114"/>
        <v>0</v>
      </c>
      <c r="DR254" s="60">
        <f t="shared" si="115"/>
        <v>0</v>
      </c>
      <c r="DS254" s="60"/>
      <c r="DT254" s="60"/>
      <c r="DU254" s="60">
        <f t="shared" si="116"/>
        <v>0</v>
      </c>
      <c r="DV254" s="60">
        <f t="shared" si="117"/>
        <v>0</v>
      </c>
      <c r="DW254" s="60"/>
      <c r="DX254" s="60"/>
      <c r="DY254" s="60">
        <f t="shared" si="118"/>
        <v>0</v>
      </c>
      <c r="DZ254" s="60">
        <f t="shared" si="119"/>
        <v>0</v>
      </c>
      <c r="EA254" s="60"/>
      <c r="EB254" s="60"/>
      <c r="EC254" s="60">
        <f t="shared" si="120"/>
        <v>0</v>
      </c>
      <c r="ED254" s="60">
        <f t="shared" si="121"/>
        <v>0</v>
      </c>
      <c r="EE254" s="60"/>
      <c r="EF254" s="60"/>
      <c r="EG254" s="60"/>
      <c r="EH254" s="60"/>
      <c r="EI254" s="60"/>
      <c r="EJ254" s="60"/>
      <c r="EK254" s="60"/>
      <c r="EL254" s="60"/>
      <c r="EM254" s="75">
        <f t="shared" si="123"/>
        <v>64457</v>
      </c>
      <c r="EN254" s="75">
        <v>0</v>
      </c>
      <c r="EO254" s="75">
        <v>0</v>
      </c>
      <c r="EP254" s="61" t="s">
        <v>1534</v>
      </c>
      <c r="EQ254" s="58" t="s">
        <v>2067</v>
      </c>
      <c r="ER254" s="61" t="s">
        <v>2068</v>
      </c>
      <c r="ES254" s="58"/>
      <c r="ET254" s="58"/>
      <c r="EU254" s="58"/>
      <c r="EV254" s="58"/>
      <c r="EW254" s="58"/>
      <c r="EX254" s="58"/>
      <c r="EY254" s="58"/>
      <c r="EZ254" s="58"/>
      <c r="FA254" s="58"/>
    </row>
    <row r="255" spans="1:157" ht="19.5" customHeight="1">
      <c r="A255" s="63"/>
      <c r="B255" s="72" t="s">
        <v>1776</v>
      </c>
      <c r="C255" s="72"/>
      <c r="D255" s="79" t="s">
        <v>2098</v>
      </c>
      <c r="E255" s="72" t="s">
        <v>1926</v>
      </c>
      <c r="F255" s="72" t="s">
        <v>1927</v>
      </c>
      <c r="G255" s="72" t="s">
        <v>1927</v>
      </c>
      <c r="H255" s="72" t="s">
        <v>857</v>
      </c>
      <c r="I255" s="72"/>
      <c r="J255" s="72"/>
      <c r="K255" s="72" t="s">
        <v>1660</v>
      </c>
      <c r="L255" s="72">
        <v>710000000</v>
      </c>
      <c r="M255" s="72" t="s">
        <v>1533</v>
      </c>
      <c r="N255" s="72" t="s">
        <v>1918</v>
      </c>
      <c r="O255" s="72" t="s">
        <v>359</v>
      </c>
      <c r="P255" s="72">
        <v>270000000</v>
      </c>
      <c r="Q255" s="72" t="s">
        <v>2099</v>
      </c>
      <c r="R255" s="72"/>
      <c r="S255" s="72" t="s">
        <v>1929</v>
      </c>
      <c r="T255" s="72"/>
      <c r="U255" s="72"/>
      <c r="V255" s="72">
        <v>0</v>
      </c>
      <c r="W255" s="72">
        <v>0</v>
      </c>
      <c r="X255" s="72">
        <v>100</v>
      </c>
      <c r="Y255" s="72" t="s">
        <v>1930</v>
      </c>
      <c r="Z255" s="72" t="s">
        <v>888</v>
      </c>
      <c r="AA255" s="80">
        <v>778</v>
      </c>
      <c r="AB255" s="70">
        <v>2495</v>
      </c>
      <c r="AC255" s="70">
        <f t="shared" si="68"/>
        <v>1941110</v>
      </c>
      <c r="AD255" s="71">
        <f>AC255*1.12</f>
        <v>2174043.2</v>
      </c>
      <c r="AE255" s="80">
        <v>1556</v>
      </c>
      <c r="AF255" s="70">
        <v>2495</v>
      </c>
      <c r="AG255" s="70">
        <f t="shared" si="70"/>
        <v>3882220</v>
      </c>
      <c r="AH255" s="71">
        <f t="shared" si="74"/>
        <v>4348086.4</v>
      </c>
      <c r="AI255" s="80">
        <v>1556</v>
      </c>
      <c r="AJ255" s="70">
        <v>2495</v>
      </c>
      <c r="AK255" s="70">
        <f t="shared" si="71"/>
        <v>3882220</v>
      </c>
      <c r="AL255" s="71">
        <f t="shared" si="75"/>
        <v>4348086.4</v>
      </c>
      <c r="AM255" s="80">
        <v>1556</v>
      </c>
      <c r="AN255" s="70">
        <v>2495</v>
      </c>
      <c r="AO255" s="70">
        <f t="shared" si="72"/>
        <v>3882220</v>
      </c>
      <c r="AP255" s="71">
        <f t="shared" si="76"/>
        <v>4348086.4</v>
      </c>
      <c r="AQ255" s="80">
        <v>1556</v>
      </c>
      <c r="AR255" s="70">
        <v>2495</v>
      </c>
      <c r="AS255" s="70">
        <f t="shared" si="73"/>
        <v>3882220</v>
      </c>
      <c r="AT255" s="71">
        <f t="shared" si="77"/>
        <v>4348086.4</v>
      </c>
      <c r="AU255" s="80">
        <v>1556</v>
      </c>
      <c r="AV255" s="70">
        <v>2495</v>
      </c>
      <c r="AW255" s="70">
        <f t="shared" si="78"/>
        <v>3882220</v>
      </c>
      <c r="AX255" s="71">
        <f t="shared" si="83"/>
        <v>4348086.4</v>
      </c>
      <c r="AY255" s="80">
        <v>1556</v>
      </c>
      <c r="AZ255" s="70">
        <v>2495</v>
      </c>
      <c r="BA255" s="70">
        <f t="shared" si="79"/>
        <v>3882220</v>
      </c>
      <c r="BB255" s="71">
        <f t="shared" si="84"/>
        <v>4348086.4</v>
      </c>
      <c r="BC255" s="80">
        <v>1556</v>
      </c>
      <c r="BD255" s="70">
        <v>2495</v>
      </c>
      <c r="BE255" s="70">
        <f t="shared" si="80"/>
        <v>3882220</v>
      </c>
      <c r="BF255" s="71">
        <f t="shared" si="85"/>
        <v>4348086.4</v>
      </c>
      <c r="BG255" s="80">
        <v>1556</v>
      </c>
      <c r="BH255" s="70">
        <v>2495</v>
      </c>
      <c r="BI255" s="70">
        <f t="shared" si="81"/>
        <v>3882220</v>
      </c>
      <c r="BJ255" s="71">
        <f t="shared" si="86"/>
        <v>4348086.4</v>
      </c>
      <c r="BK255" s="80">
        <v>1556</v>
      </c>
      <c r="BL255" s="70">
        <v>2495</v>
      </c>
      <c r="BM255" s="70">
        <f t="shared" si="82"/>
        <v>3882220</v>
      </c>
      <c r="BN255" s="71">
        <f t="shared" si="87"/>
        <v>4348086.4</v>
      </c>
      <c r="BO255" s="60"/>
      <c r="BP255" s="60"/>
      <c r="BQ255" s="60">
        <f>BO255*BP255</f>
        <v>0</v>
      </c>
      <c r="BR255" s="60">
        <f>IF(AT255="С НДС",BQ255*1.12,BQ255)</f>
        <v>0</v>
      </c>
      <c r="BS255" s="60"/>
      <c r="BT255" s="60"/>
      <c r="BU255" s="60">
        <f>BS255*BT255</f>
        <v>0</v>
      </c>
      <c r="BV255" s="60">
        <f>IF(AX255="С НДС",BU255*1.12,BU255)</f>
        <v>0</v>
      </c>
      <c r="BW255" s="60"/>
      <c r="BX255" s="60"/>
      <c r="BY255" s="60">
        <f>BW255*BX255</f>
        <v>0</v>
      </c>
      <c r="BZ255" s="60">
        <f>IF(BB255="С НДС",BY255*1.12,BY255)</f>
        <v>0</v>
      </c>
      <c r="CA255" s="60"/>
      <c r="CB255" s="60"/>
      <c r="CC255" s="60">
        <f>CA255*CB255</f>
        <v>0</v>
      </c>
      <c r="CD255" s="60">
        <f>IF(BF255="С НДС",CC255*1.12,CC255)</f>
        <v>0</v>
      </c>
      <c r="CE255" s="60"/>
      <c r="CF255" s="60"/>
      <c r="CG255" s="60">
        <f>CE255*CF255</f>
        <v>0</v>
      </c>
      <c r="CH255" s="60">
        <f>IF(BJ255="С НДС",CG255*1.12,CG255)</f>
        <v>0</v>
      </c>
      <c r="CI255" s="60"/>
      <c r="CJ255" s="60"/>
      <c r="CK255" s="60">
        <f>CI255*CJ255</f>
        <v>0</v>
      </c>
      <c r="CL255" s="60">
        <f>IF(BN255="С НДС",CK255*1.12,CK255)</f>
        <v>0</v>
      </c>
      <c r="CM255" s="60"/>
      <c r="CN255" s="60"/>
      <c r="CO255" s="60">
        <f>CM255*CN255</f>
        <v>0</v>
      </c>
      <c r="CP255" s="60">
        <f>IF(BR255="С НДС",CO255*1.12,CO255)</f>
        <v>0</v>
      </c>
      <c r="CQ255" s="60"/>
      <c r="CR255" s="60"/>
      <c r="CS255" s="60">
        <f>CQ255*CR255</f>
        <v>0</v>
      </c>
      <c r="CT255" s="60">
        <f>IF(BV255="С НДС",CS255*1.12,CS255)</f>
        <v>0</v>
      </c>
      <c r="CU255" s="60"/>
      <c r="CV255" s="60"/>
      <c r="CW255" s="60">
        <f>CU255*CV255</f>
        <v>0</v>
      </c>
      <c r="CX255" s="60">
        <f>IF(BZ255="С НДС",CW255*1.12,CW255)</f>
        <v>0</v>
      </c>
      <c r="CY255" s="60"/>
      <c r="CZ255" s="60"/>
      <c r="DA255" s="60">
        <f>CY255*CZ255</f>
        <v>0</v>
      </c>
      <c r="DB255" s="60">
        <f>IF(CD255="С НДС",DA255*1.12,DA255)</f>
        <v>0</v>
      </c>
      <c r="DC255" s="60"/>
      <c r="DD255" s="60"/>
      <c r="DE255" s="60">
        <f>DC255*DD255</f>
        <v>0</v>
      </c>
      <c r="DF255" s="60">
        <f>IF(CH255="С НДС",DE255*1.12,DE255)</f>
        <v>0</v>
      </c>
      <c r="DG255" s="60"/>
      <c r="DH255" s="60"/>
      <c r="DI255" s="60">
        <f>DG255*DH255</f>
        <v>0</v>
      </c>
      <c r="DJ255" s="60">
        <f>IF(CL255="С НДС",DI255*1.12,DI255)</f>
        <v>0</v>
      </c>
      <c r="DK255" s="60"/>
      <c r="DL255" s="60"/>
      <c r="DM255" s="60">
        <f>DK255*DL255</f>
        <v>0</v>
      </c>
      <c r="DN255" s="60">
        <f>IF(CP255="С НДС",DM255*1.12,DM255)</f>
        <v>0</v>
      </c>
      <c r="DO255" s="60"/>
      <c r="DP255" s="60"/>
      <c r="DQ255" s="60">
        <f>DO255*DP255</f>
        <v>0</v>
      </c>
      <c r="DR255" s="60">
        <f>IF(CT255="С НДС",DQ255*1.12,DQ255)</f>
        <v>0</v>
      </c>
      <c r="DS255" s="60"/>
      <c r="DT255" s="60"/>
      <c r="DU255" s="60">
        <f>DS255*DT255</f>
        <v>0</v>
      </c>
      <c r="DV255" s="60">
        <f>IF(CX255="С НДС",DU255*1.12,DU255)</f>
        <v>0</v>
      </c>
      <c r="DW255" s="60"/>
      <c r="DX255" s="60"/>
      <c r="DY255" s="60">
        <f>DW255*DX255</f>
        <v>0</v>
      </c>
      <c r="DZ255" s="60">
        <f>IF(DB255="С НДС",DY255*1.12,DY255)</f>
        <v>0</v>
      </c>
      <c r="EA255" s="60"/>
      <c r="EB255" s="60"/>
      <c r="EC255" s="60">
        <f>EA255*EB255</f>
        <v>0</v>
      </c>
      <c r="ED255" s="60">
        <f>IF(DF255="С НДС",EC255*1.12,EC255)</f>
        <v>0</v>
      </c>
      <c r="EE255" s="60"/>
      <c r="EF255" s="60"/>
      <c r="EG255" s="60"/>
      <c r="EH255" s="60"/>
      <c r="EI255" s="60"/>
      <c r="EJ255" s="60"/>
      <c r="EK255" s="60"/>
      <c r="EL255" s="60"/>
      <c r="EM255" s="75">
        <f>AA255+AE255+AI255+AM255+AQ255+AU255+AY255+BC255+BG255+BK255+BO255+BS255+BW255+CA255+CE255+CI255+CM255+CQ255+CU255+CY255+DC255+DG255+DK255+DO255+DS255+DW255+EA255</f>
        <v>14782</v>
      </c>
      <c r="EN255" s="75">
        <v>0</v>
      </c>
      <c r="EO255" s="75">
        <v>0</v>
      </c>
      <c r="EP255" s="81" t="s">
        <v>1534</v>
      </c>
      <c r="EQ255" s="72" t="s">
        <v>2067</v>
      </c>
      <c r="ER255" s="81" t="s">
        <v>2068</v>
      </c>
      <c r="ES255" s="72"/>
      <c r="ET255" s="72"/>
      <c r="EU255" s="72"/>
      <c r="EV255" s="72"/>
      <c r="EW255" s="72"/>
      <c r="EX255" s="72"/>
      <c r="EY255" s="72"/>
      <c r="EZ255" s="72"/>
      <c r="FA255" s="72"/>
    </row>
    <row r="256" spans="1:157" ht="19.5" customHeight="1">
      <c r="A256" s="63"/>
      <c r="B256" s="72" t="s">
        <v>2100</v>
      </c>
      <c r="C256" s="72" t="s">
        <v>2224</v>
      </c>
      <c r="D256" s="79" t="s">
        <v>2126</v>
      </c>
      <c r="E256" s="72" t="s">
        <v>1926</v>
      </c>
      <c r="F256" s="72" t="s">
        <v>1927</v>
      </c>
      <c r="G256" s="72" t="s">
        <v>1927</v>
      </c>
      <c r="H256" s="72" t="s">
        <v>857</v>
      </c>
      <c r="I256" s="72"/>
      <c r="J256" s="72"/>
      <c r="K256" s="72" t="s">
        <v>1660</v>
      </c>
      <c r="L256" s="72">
        <v>710000000</v>
      </c>
      <c r="M256" s="72" t="s">
        <v>1533</v>
      </c>
      <c r="N256" s="72" t="s">
        <v>2108</v>
      </c>
      <c r="O256" s="72" t="s">
        <v>359</v>
      </c>
      <c r="P256" s="72">
        <v>270000000</v>
      </c>
      <c r="Q256" s="72" t="s">
        <v>2099</v>
      </c>
      <c r="R256" s="72"/>
      <c r="S256" s="72" t="s">
        <v>1929</v>
      </c>
      <c r="T256" s="72"/>
      <c r="U256" s="72"/>
      <c r="V256" s="72">
        <v>0</v>
      </c>
      <c r="W256" s="72">
        <v>0</v>
      </c>
      <c r="X256" s="72">
        <v>100</v>
      </c>
      <c r="Y256" s="72" t="s">
        <v>1930</v>
      </c>
      <c r="Z256" s="72" t="s">
        <v>888</v>
      </c>
      <c r="AA256" s="80">
        <v>518</v>
      </c>
      <c r="AB256" s="70">
        <v>2495</v>
      </c>
      <c r="AC256" s="70">
        <f>AA256*AB256</f>
        <v>1292410</v>
      </c>
      <c r="AD256" s="71">
        <f>AC256*1.12</f>
        <v>1447499.2000000002</v>
      </c>
      <c r="AE256" s="80">
        <v>1556</v>
      </c>
      <c r="AF256" s="70">
        <v>2495</v>
      </c>
      <c r="AG256" s="70">
        <f>AE256*AF256</f>
        <v>3882220</v>
      </c>
      <c r="AH256" s="71">
        <f>AG256*1.12</f>
        <v>4348086.4</v>
      </c>
      <c r="AI256" s="80">
        <v>1556</v>
      </c>
      <c r="AJ256" s="70">
        <v>2495</v>
      </c>
      <c r="AK256" s="70">
        <f>AI256*AJ256</f>
        <v>3882220</v>
      </c>
      <c r="AL256" s="71">
        <f>AK256*1.12</f>
        <v>4348086.4</v>
      </c>
      <c r="AM256" s="80">
        <v>1556</v>
      </c>
      <c r="AN256" s="70">
        <v>2495</v>
      </c>
      <c r="AO256" s="70">
        <f>AM256*AN256</f>
        <v>3882220</v>
      </c>
      <c r="AP256" s="71">
        <f>AO256*1.12</f>
        <v>4348086.4</v>
      </c>
      <c r="AQ256" s="80">
        <v>1556</v>
      </c>
      <c r="AR256" s="70">
        <v>2495</v>
      </c>
      <c r="AS256" s="70">
        <f>AQ256*AR256</f>
        <v>3882220</v>
      </c>
      <c r="AT256" s="71">
        <f>AS256*1.12</f>
        <v>4348086.4</v>
      </c>
      <c r="AU256" s="80">
        <v>1556</v>
      </c>
      <c r="AV256" s="70">
        <v>2495</v>
      </c>
      <c r="AW256" s="70">
        <f>AU256*AV256</f>
        <v>3882220</v>
      </c>
      <c r="AX256" s="71">
        <f>AW256*1.12</f>
        <v>4348086.4</v>
      </c>
      <c r="AY256" s="80">
        <v>1556</v>
      </c>
      <c r="AZ256" s="70">
        <v>2495</v>
      </c>
      <c r="BA256" s="70">
        <f>AY256*AZ256</f>
        <v>3882220</v>
      </c>
      <c r="BB256" s="71">
        <f>BA256*1.12</f>
        <v>4348086.4</v>
      </c>
      <c r="BC256" s="80">
        <v>1556</v>
      </c>
      <c r="BD256" s="70">
        <v>2495</v>
      </c>
      <c r="BE256" s="70">
        <f>BC256*BD256</f>
        <v>3882220</v>
      </c>
      <c r="BF256" s="71">
        <f>BE256*1.12</f>
        <v>4348086.4</v>
      </c>
      <c r="BG256" s="80">
        <v>1556</v>
      </c>
      <c r="BH256" s="70">
        <v>2495</v>
      </c>
      <c r="BI256" s="70">
        <f>BG256*BH256</f>
        <v>3882220</v>
      </c>
      <c r="BJ256" s="71">
        <f>BI256*1.12</f>
        <v>4348086.4</v>
      </c>
      <c r="BK256" s="80">
        <v>1556</v>
      </c>
      <c r="BL256" s="70">
        <v>2495</v>
      </c>
      <c r="BM256" s="70">
        <f>BK256*BL256</f>
        <v>3882220</v>
      </c>
      <c r="BN256" s="71">
        <f>BM256*1.12</f>
        <v>4348086.4</v>
      </c>
      <c r="BO256" s="60"/>
      <c r="BP256" s="60"/>
      <c r="BQ256" s="60">
        <f>BO256*BP256</f>
        <v>0</v>
      </c>
      <c r="BR256" s="60">
        <f>IF(AT256="С НДС",BQ256*1.12,BQ256)</f>
        <v>0</v>
      </c>
      <c r="BS256" s="60"/>
      <c r="BT256" s="60"/>
      <c r="BU256" s="60">
        <f>BS256*BT256</f>
        <v>0</v>
      </c>
      <c r="BV256" s="60">
        <f>IF(AX256="С НДС",BU256*1.12,BU256)</f>
        <v>0</v>
      </c>
      <c r="BW256" s="60"/>
      <c r="BX256" s="60"/>
      <c r="BY256" s="60">
        <f>BW256*BX256</f>
        <v>0</v>
      </c>
      <c r="BZ256" s="60">
        <f>IF(BB256="С НДС",BY256*1.12,BY256)</f>
        <v>0</v>
      </c>
      <c r="CA256" s="60"/>
      <c r="CB256" s="60"/>
      <c r="CC256" s="60">
        <f>CA256*CB256</f>
        <v>0</v>
      </c>
      <c r="CD256" s="60">
        <f>IF(BF256="С НДС",CC256*1.12,CC256)</f>
        <v>0</v>
      </c>
      <c r="CE256" s="60"/>
      <c r="CF256" s="60"/>
      <c r="CG256" s="60">
        <f>CE256*CF256</f>
        <v>0</v>
      </c>
      <c r="CH256" s="60">
        <f>IF(BJ256="С НДС",CG256*1.12,CG256)</f>
        <v>0</v>
      </c>
      <c r="CI256" s="60"/>
      <c r="CJ256" s="60"/>
      <c r="CK256" s="60">
        <f>CI256*CJ256</f>
        <v>0</v>
      </c>
      <c r="CL256" s="60">
        <f>IF(BN256="С НДС",CK256*1.12,CK256)</f>
        <v>0</v>
      </c>
      <c r="CM256" s="60"/>
      <c r="CN256" s="60"/>
      <c r="CO256" s="60">
        <f>CM256*CN256</f>
        <v>0</v>
      </c>
      <c r="CP256" s="60">
        <f>IF(BR256="С НДС",CO256*1.12,CO256)</f>
        <v>0</v>
      </c>
      <c r="CQ256" s="60"/>
      <c r="CR256" s="60"/>
      <c r="CS256" s="60">
        <f>CQ256*CR256</f>
        <v>0</v>
      </c>
      <c r="CT256" s="60">
        <f>IF(BV256="С НДС",CS256*1.12,CS256)</f>
        <v>0</v>
      </c>
      <c r="CU256" s="60"/>
      <c r="CV256" s="60"/>
      <c r="CW256" s="60">
        <f>CU256*CV256</f>
        <v>0</v>
      </c>
      <c r="CX256" s="60">
        <f>IF(BZ256="С НДС",CW256*1.12,CW256)</f>
        <v>0</v>
      </c>
      <c r="CY256" s="60"/>
      <c r="CZ256" s="60"/>
      <c r="DA256" s="60">
        <f>CY256*CZ256</f>
        <v>0</v>
      </c>
      <c r="DB256" s="60">
        <f>IF(CD256="С НДС",DA256*1.12,DA256)</f>
        <v>0</v>
      </c>
      <c r="DC256" s="60"/>
      <c r="DD256" s="60"/>
      <c r="DE256" s="60">
        <f>DC256*DD256</f>
        <v>0</v>
      </c>
      <c r="DF256" s="60">
        <f>IF(CH256="С НДС",DE256*1.12,DE256)</f>
        <v>0</v>
      </c>
      <c r="DG256" s="60"/>
      <c r="DH256" s="60"/>
      <c r="DI256" s="60">
        <f>DG256*DH256</f>
        <v>0</v>
      </c>
      <c r="DJ256" s="60">
        <f>IF(CL256="С НДС",DI256*1.12,DI256)</f>
        <v>0</v>
      </c>
      <c r="DK256" s="60"/>
      <c r="DL256" s="60"/>
      <c r="DM256" s="60">
        <f>DK256*DL256</f>
        <v>0</v>
      </c>
      <c r="DN256" s="60">
        <f>IF(CP256="С НДС",DM256*1.12,DM256)</f>
        <v>0</v>
      </c>
      <c r="DO256" s="60"/>
      <c r="DP256" s="60"/>
      <c r="DQ256" s="60">
        <f>DO256*DP256</f>
        <v>0</v>
      </c>
      <c r="DR256" s="60">
        <f>IF(CT256="С НДС",DQ256*1.12,DQ256)</f>
        <v>0</v>
      </c>
      <c r="DS256" s="60"/>
      <c r="DT256" s="60"/>
      <c r="DU256" s="60">
        <f>DS256*DT256</f>
        <v>0</v>
      </c>
      <c r="DV256" s="60">
        <f>IF(CX256="С НДС",DU256*1.12,DU256)</f>
        <v>0</v>
      </c>
      <c r="DW256" s="60"/>
      <c r="DX256" s="60"/>
      <c r="DY256" s="60">
        <f>DW256*DX256</f>
        <v>0</v>
      </c>
      <c r="DZ256" s="60">
        <f>IF(DB256="С НДС",DY256*1.12,DY256)</f>
        <v>0</v>
      </c>
      <c r="EA256" s="60"/>
      <c r="EB256" s="60"/>
      <c r="EC256" s="60">
        <f>EA256*EB256</f>
        <v>0</v>
      </c>
      <c r="ED256" s="60">
        <f>IF(DF256="С НДС",EC256*1.12,EC256)</f>
        <v>0</v>
      </c>
      <c r="EE256" s="60"/>
      <c r="EF256" s="60"/>
      <c r="EG256" s="60"/>
      <c r="EH256" s="60"/>
      <c r="EI256" s="60"/>
      <c r="EJ256" s="60"/>
      <c r="EK256" s="60"/>
      <c r="EL256" s="60"/>
      <c r="EM256" s="75">
        <f>AA256+AE256+AI256+AM256+AQ256+AU256+AY256+BC256+BG256+BK256+BO256+BS256+BW256+CA256+CE256+CI256+CM256+CQ256+CU256+CY256+DC256+DG256+DK256+DO256+DS256+DW256+EA256</f>
        <v>14522</v>
      </c>
      <c r="EN256" s="75">
        <v>0</v>
      </c>
      <c r="EO256" s="75">
        <v>0</v>
      </c>
      <c r="EP256" s="81" t="s">
        <v>1534</v>
      </c>
      <c r="EQ256" s="72" t="s">
        <v>2067</v>
      </c>
      <c r="ER256" s="81" t="s">
        <v>2068</v>
      </c>
      <c r="ES256" s="72"/>
      <c r="ET256" s="72"/>
      <c r="EU256" s="72"/>
      <c r="EV256" s="72"/>
      <c r="EW256" s="72"/>
      <c r="EX256" s="72"/>
      <c r="EY256" s="72"/>
      <c r="EZ256" s="72"/>
      <c r="FA256" s="72"/>
    </row>
    <row r="257" spans="1:157" ht="19.5" customHeight="1">
      <c r="A257" s="63"/>
      <c r="B257" s="72" t="s">
        <v>2100</v>
      </c>
      <c r="C257" s="58"/>
      <c r="D257" s="77" t="s">
        <v>1956</v>
      </c>
      <c r="E257" s="58" t="s">
        <v>1926</v>
      </c>
      <c r="F257" s="58" t="s">
        <v>1927</v>
      </c>
      <c r="G257" s="58" t="s">
        <v>1927</v>
      </c>
      <c r="H257" s="58" t="s">
        <v>857</v>
      </c>
      <c r="I257" s="58"/>
      <c r="J257" s="58"/>
      <c r="K257" s="58">
        <v>100</v>
      </c>
      <c r="L257" s="58">
        <v>710000000</v>
      </c>
      <c r="M257" s="58" t="s">
        <v>1750</v>
      </c>
      <c r="N257" s="58" t="s">
        <v>1918</v>
      </c>
      <c r="O257" s="58" t="s">
        <v>359</v>
      </c>
      <c r="P257" s="58">
        <v>150000000</v>
      </c>
      <c r="Q257" s="58" t="s">
        <v>1957</v>
      </c>
      <c r="R257" s="58"/>
      <c r="S257" s="58" t="s">
        <v>1929</v>
      </c>
      <c r="T257" s="58"/>
      <c r="U257" s="58"/>
      <c r="V257" s="58">
        <v>0</v>
      </c>
      <c r="W257" s="58">
        <v>0</v>
      </c>
      <c r="X257" s="58">
        <v>100</v>
      </c>
      <c r="Y257" s="58" t="s">
        <v>1930</v>
      </c>
      <c r="Z257" s="58" t="s">
        <v>888</v>
      </c>
      <c r="AA257" s="65">
        <v>3300</v>
      </c>
      <c r="AB257" s="60">
        <v>1656</v>
      </c>
      <c r="AC257" s="60">
        <f t="shared" si="68"/>
        <v>5464800</v>
      </c>
      <c r="AD257" s="75">
        <f t="shared" si="69"/>
        <v>6120576.000000001</v>
      </c>
      <c r="AE257" s="65">
        <v>6601</v>
      </c>
      <c r="AF257" s="60">
        <v>1656</v>
      </c>
      <c r="AG257" s="60">
        <f t="shared" si="70"/>
        <v>10931256</v>
      </c>
      <c r="AH257" s="75">
        <f t="shared" si="74"/>
        <v>12243006.72</v>
      </c>
      <c r="AI257" s="65">
        <v>6601</v>
      </c>
      <c r="AJ257" s="60">
        <v>1656</v>
      </c>
      <c r="AK257" s="60">
        <f t="shared" si="71"/>
        <v>10931256</v>
      </c>
      <c r="AL257" s="75">
        <f t="shared" si="75"/>
        <v>12243006.72</v>
      </c>
      <c r="AM257" s="65">
        <v>6601</v>
      </c>
      <c r="AN257" s="60">
        <v>1656</v>
      </c>
      <c r="AO257" s="60">
        <f t="shared" si="72"/>
        <v>10931256</v>
      </c>
      <c r="AP257" s="75">
        <f t="shared" si="76"/>
        <v>12243006.72</v>
      </c>
      <c r="AQ257" s="65">
        <v>6601</v>
      </c>
      <c r="AR257" s="60">
        <v>1656</v>
      </c>
      <c r="AS257" s="60">
        <f t="shared" si="73"/>
        <v>10931256</v>
      </c>
      <c r="AT257" s="75">
        <f t="shared" si="77"/>
        <v>12243006.72</v>
      </c>
      <c r="AU257" s="65">
        <v>6601</v>
      </c>
      <c r="AV257" s="60">
        <v>1656</v>
      </c>
      <c r="AW257" s="60">
        <f t="shared" si="78"/>
        <v>10931256</v>
      </c>
      <c r="AX257" s="75">
        <f t="shared" si="83"/>
        <v>12243006.72</v>
      </c>
      <c r="AY257" s="65">
        <v>6601</v>
      </c>
      <c r="AZ257" s="60">
        <v>1656</v>
      </c>
      <c r="BA257" s="60">
        <f t="shared" si="79"/>
        <v>10931256</v>
      </c>
      <c r="BB257" s="75">
        <f t="shared" si="84"/>
        <v>12243006.72</v>
      </c>
      <c r="BC257" s="65">
        <v>6601</v>
      </c>
      <c r="BD257" s="60">
        <v>1656</v>
      </c>
      <c r="BE257" s="60">
        <f t="shared" si="80"/>
        <v>10931256</v>
      </c>
      <c r="BF257" s="75">
        <f t="shared" si="85"/>
        <v>12243006.72</v>
      </c>
      <c r="BG257" s="65">
        <v>6601</v>
      </c>
      <c r="BH257" s="60">
        <v>1656</v>
      </c>
      <c r="BI257" s="60">
        <f t="shared" si="81"/>
        <v>10931256</v>
      </c>
      <c r="BJ257" s="75">
        <f t="shared" si="86"/>
        <v>12243006.72</v>
      </c>
      <c r="BK257" s="65">
        <v>6601</v>
      </c>
      <c r="BL257" s="60">
        <v>1656</v>
      </c>
      <c r="BM257" s="60">
        <f t="shared" si="82"/>
        <v>10931256</v>
      </c>
      <c r="BN257" s="75">
        <f t="shared" si="87"/>
        <v>12243006.72</v>
      </c>
      <c r="BO257" s="60"/>
      <c r="BP257" s="60"/>
      <c r="BQ257" s="60">
        <f t="shared" si="88"/>
        <v>0</v>
      </c>
      <c r="BR257" s="60">
        <f t="shared" si="89"/>
        <v>0</v>
      </c>
      <c r="BS257" s="60"/>
      <c r="BT257" s="60"/>
      <c r="BU257" s="60">
        <f t="shared" si="90"/>
        <v>0</v>
      </c>
      <c r="BV257" s="60">
        <f t="shared" si="91"/>
        <v>0</v>
      </c>
      <c r="BW257" s="60"/>
      <c r="BX257" s="60"/>
      <c r="BY257" s="60">
        <f t="shared" si="92"/>
        <v>0</v>
      </c>
      <c r="BZ257" s="60">
        <f t="shared" si="93"/>
        <v>0</v>
      </c>
      <c r="CA257" s="60"/>
      <c r="CB257" s="60"/>
      <c r="CC257" s="60">
        <f t="shared" si="94"/>
        <v>0</v>
      </c>
      <c r="CD257" s="60">
        <f t="shared" si="95"/>
        <v>0</v>
      </c>
      <c r="CE257" s="60"/>
      <c r="CF257" s="60"/>
      <c r="CG257" s="60">
        <f t="shared" si="96"/>
        <v>0</v>
      </c>
      <c r="CH257" s="60">
        <f t="shared" si="97"/>
        <v>0</v>
      </c>
      <c r="CI257" s="60"/>
      <c r="CJ257" s="60"/>
      <c r="CK257" s="60">
        <f t="shared" si="98"/>
        <v>0</v>
      </c>
      <c r="CL257" s="60">
        <f t="shared" si="99"/>
        <v>0</v>
      </c>
      <c r="CM257" s="60"/>
      <c r="CN257" s="60"/>
      <c r="CO257" s="60">
        <f t="shared" si="100"/>
        <v>0</v>
      </c>
      <c r="CP257" s="60">
        <f t="shared" si="101"/>
        <v>0</v>
      </c>
      <c r="CQ257" s="60"/>
      <c r="CR257" s="60"/>
      <c r="CS257" s="60">
        <f t="shared" si="102"/>
        <v>0</v>
      </c>
      <c r="CT257" s="60">
        <f t="shared" si="103"/>
        <v>0</v>
      </c>
      <c r="CU257" s="60"/>
      <c r="CV257" s="60"/>
      <c r="CW257" s="60">
        <f t="shared" si="104"/>
        <v>0</v>
      </c>
      <c r="CX257" s="60">
        <f t="shared" si="105"/>
        <v>0</v>
      </c>
      <c r="CY257" s="60"/>
      <c r="CZ257" s="60"/>
      <c r="DA257" s="60">
        <f t="shared" si="106"/>
        <v>0</v>
      </c>
      <c r="DB257" s="60">
        <f t="shared" si="107"/>
        <v>0</v>
      </c>
      <c r="DC257" s="60"/>
      <c r="DD257" s="60"/>
      <c r="DE257" s="60">
        <f t="shared" si="108"/>
        <v>0</v>
      </c>
      <c r="DF257" s="60">
        <f t="shared" si="109"/>
        <v>0</v>
      </c>
      <c r="DG257" s="60"/>
      <c r="DH257" s="60"/>
      <c r="DI257" s="60">
        <f t="shared" si="110"/>
        <v>0</v>
      </c>
      <c r="DJ257" s="60">
        <f t="shared" si="111"/>
        <v>0</v>
      </c>
      <c r="DK257" s="60"/>
      <c r="DL257" s="60"/>
      <c r="DM257" s="60">
        <f t="shared" si="112"/>
        <v>0</v>
      </c>
      <c r="DN257" s="60">
        <f t="shared" si="113"/>
        <v>0</v>
      </c>
      <c r="DO257" s="60"/>
      <c r="DP257" s="60"/>
      <c r="DQ257" s="60">
        <f t="shared" si="114"/>
        <v>0</v>
      </c>
      <c r="DR257" s="60">
        <f t="shared" si="115"/>
        <v>0</v>
      </c>
      <c r="DS257" s="60"/>
      <c r="DT257" s="60"/>
      <c r="DU257" s="60">
        <f t="shared" si="116"/>
        <v>0</v>
      </c>
      <c r="DV257" s="60">
        <f t="shared" si="117"/>
        <v>0</v>
      </c>
      <c r="DW257" s="60"/>
      <c r="DX257" s="60"/>
      <c r="DY257" s="60">
        <f t="shared" si="118"/>
        <v>0</v>
      </c>
      <c r="DZ257" s="60">
        <f t="shared" si="119"/>
        <v>0</v>
      </c>
      <c r="EA257" s="60"/>
      <c r="EB257" s="60"/>
      <c r="EC257" s="60">
        <f t="shared" si="120"/>
        <v>0</v>
      </c>
      <c r="ED257" s="60">
        <f t="shared" si="121"/>
        <v>0</v>
      </c>
      <c r="EE257" s="60"/>
      <c r="EF257" s="60"/>
      <c r="EG257" s="60"/>
      <c r="EH257" s="60"/>
      <c r="EI257" s="60"/>
      <c r="EJ257" s="60"/>
      <c r="EK257" s="60"/>
      <c r="EL257" s="60"/>
      <c r="EM257" s="75">
        <f t="shared" si="123"/>
        <v>62709</v>
      </c>
      <c r="EN257" s="75">
        <v>0</v>
      </c>
      <c r="EO257" s="75">
        <v>0</v>
      </c>
      <c r="EP257" s="81" t="s">
        <v>1534</v>
      </c>
      <c r="EQ257" s="72" t="s">
        <v>2067</v>
      </c>
      <c r="ER257" s="81" t="s">
        <v>2068</v>
      </c>
      <c r="ES257" s="72"/>
      <c r="ET257" s="72"/>
      <c r="EU257" s="72"/>
      <c r="EV257" s="72"/>
      <c r="EW257" s="72"/>
      <c r="EX257" s="72"/>
      <c r="EY257" s="72"/>
      <c r="EZ257" s="72"/>
      <c r="FA257" s="72"/>
    </row>
    <row r="258" spans="1:157" ht="19.5" customHeight="1">
      <c r="A258" s="63"/>
      <c r="B258" s="72" t="s">
        <v>2100</v>
      </c>
      <c r="C258" s="58"/>
      <c r="D258" s="77" t="s">
        <v>1958</v>
      </c>
      <c r="E258" s="58" t="s">
        <v>1926</v>
      </c>
      <c r="F258" s="58" t="s">
        <v>1927</v>
      </c>
      <c r="G258" s="58" t="s">
        <v>1927</v>
      </c>
      <c r="H258" s="58" t="s">
        <v>857</v>
      </c>
      <c r="I258" s="58"/>
      <c r="J258" s="58"/>
      <c r="K258" s="58">
        <v>100</v>
      </c>
      <c r="L258" s="58">
        <v>710000000</v>
      </c>
      <c r="M258" s="58" t="s">
        <v>1750</v>
      </c>
      <c r="N258" s="58" t="s">
        <v>1918</v>
      </c>
      <c r="O258" s="58" t="s">
        <v>359</v>
      </c>
      <c r="P258" s="58">
        <v>150000000</v>
      </c>
      <c r="Q258" s="58" t="s">
        <v>1959</v>
      </c>
      <c r="R258" s="58"/>
      <c r="S258" s="58" t="s">
        <v>1929</v>
      </c>
      <c r="T258" s="58"/>
      <c r="U258" s="58"/>
      <c r="V258" s="58">
        <v>0</v>
      </c>
      <c r="W258" s="58">
        <v>0</v>
      </c>
      <c r="X258" s="58">
        <v>100</v>
      </c>
      <c r="Y258" s="58" t="s">
        <v>1930</v>
      </c>
      <c r="Z258" s="58" t="s">
        <v>888</v>
      </c>
      <c r="AA258" s="65">
        <v>4772</v>
      </c>
      <c r="AB258" s="60">
        <v>1656</v>
      </c>
      <c r="AC258" s="60">
        <f t="shared" si="68"/>
        <v>7902432</v>
      </c>
      <c r="AD258" s="75">
        <f t="shared" si="69"/>
        <v>8850723.840000002</v>
      </c>
      <c r="AE258" s="65">
        <v>9545</v>
      </c>
      <c r="AF258" s="60">
        <v>1656</v>
      </c>
      <c r="AG258" s="60">
        <f t="shared" si="70"/>
        <v>15806520</v>
      </c>
      <c r="AH258" s="75">
        <f t="shared" si="74"/>
        <v>17703302.400000002</v>
      </c>
      <c r="AI258" s="65">
        <v>9545</v>
      </c>
      <c r="AJ258" s="60">
        <v>1656</v>
      </c>
      <c r="AK258" s="60">
        <f t="shared" si="71"/>
        <v>15806520</v>
      </c>
      <c r="AL258" s="75">
        <f t="shared" si="75"/>
        <v>17703302.400000002</v>
      </c>
      <c r="AM258" s="65">
        <v>9545</v>
      </c>
      <c r="AN258" s="60">
        <v>1656</v>
      </c>
      <c r="AO258" s="60">
        <f t="shared" si="72"/>
        <v>15806520</v>
      </c>
      <c r="AP258" s="75">
        <f t="shared" si="76"/>
        <v>17703302.400000002</v>
      </c>
      <c r="AQ258" s="65">
        <v>9545</v>
      </c>
      <c r="AR258" s="60">
        <v>1656</v>
      </c>
      <c r="AS258" s="60">
        <f t="shared" si="73"/>
        <v>15806520</v>
      </c>
      <c r="AT258" s="75">
        <f t="shared" si="77"/>
        <v>17703302.400000002</v>
      </c>
      <c r="AU258" s="65">
        <v>9545</v>
      </c>
      <c r="AV258" s="60">
        <v>1656</v>
      </c>
      <c r="AW258" s="60">
        <f t="shared" si="78"/>
        <v>15806520</v>
      </c>
      <c r="AX258" s="75">
        <f t="shared" si="83"/>
        <v>17703302.400000002</v>
      </c>
      <c r="AY258" s="65">
        <v>9545</v>
      </c>
      <c r="AZ258" s="60">
        <v>1656</v>
      </c>
      <c r="BA258" s="60">
        <f t="shared" si="79"/>
        <v>15806520</v>
      </c>
      <c r="BB258" s="75">
        <f t="shared" si="84"/>
        <v>17703302.400000002</v>
      </c>
      <c r="BC258" s="65">
        <v>9545</v>
      </c>
      <c r="BD258" s="60">
        <v>1656</v>
      </c>
      <c r="BE258" s="60">
        <f t="shared" si="80"/>
        <v>15806520</v>
      </c>
      <c r="BF258" s="75">
        <f t="shared" si="85"/>
        <v>17703302.400000002</v>
      </c>
      <c r="BG258" s="65">
        <v>9545</v>
      </c>
      <c r="BH258" s="60">
        <v>1656</v>
      </c>
      <c r="BI258" s="60">
        <f t="shared" si="81"/>
        <v>15806520</v>
      </c>
      <c r="BJ258" s="75">
        <f t="shared" si="86"/>
        <v>17703302.400000002</v>
      </c>
      <c r="BK258" s="65">
        <v>9545</v>
      </c>
      <c r="BL258" s="60">
        <v>1656</v>
      </c>
      <c r="BM258" s="60">
        <f t="shared" si="82"/>
        <v>15806520</v>
      </c>
      <c r="BN258" s="75">
        <f t="shared" si="87"/>
        <v>17703302.400000002</v>
      </c>
      <c r="BO258" s="60"/>
      <c r="BP258" s="60"/>
      <c r="BQ258" s="60">
        <f t="shared" si="88"/>
        <v>0</v>
      </c>
      <c r="BR258" s="60">
        <f t="shared" si="89"/>
        <v>0</v>
      </c>
      <c r="BS258" s="60"/>
      <c r="BT258" s="60"/>
      <c r="BU258" s="60">
        <f t="shared" si="90"/>
        <v>0</v>
      </c>
      <c r="BV258" s="60">
        <f t="shared" si="91"/>
        <v>0</v>
      </c>
      <c r="BW258" s="60"/>
      <c r="BX258" s="60"/>
      <c r="BY258" s="60">
        <f t="shared" si="92"/>
        <v>0</v>
      </c>
      <c r="BZ258" s="60">
        <f t="shared" si="93"/>
        <v>0</v>
      </c>
      <c r="CA258" s="60"/>
      <c r="CB258" s="60"/>
      <c r="CC258" s="60">
        <f t="shared" si="94"/>
        <v>0</v>
      </c>
      <c r="CD258" s="60">
        <f t="shared" si="95"/>
        <v>0</v>
      </c>
      <c r="CE258" s="60"/>
      <c r="CF258" s="60"/>
      <c r="CG258" s="60">
        <f t="shared" si="96"/>
        <v>0</v>
      </c>
      <c r="CH258" s="60">
        <f t="shared" si="97"/>
        <v>0</v>
      </c>
      <c r="CI258" s="60"/>
      <c r="CJ258" s="60"/>
      <c r="CK258" s="60">
        <f t="shared" si="98"/>
        <v>0</v>
      </c>
      <c r="CL258" s="60">
        <f t="shared" si="99"/>
        <v>0</v>
      </c>
      <c r="CM258" s="60"/>
      <c r="CN258" s="60"/>
      <c r="CO258" s="60">
        <f t="shared" si="100"/>
        <v>0</v>
      </c>
      <c r="CP258" s="60">
        <f t="shared" si="101"/>
        <v>0</v>
      </c>
      <c r="CQ258" s="60"/>
      <c r="CR258" s="60"/>
      <c r="CS258" s="60">
        <f t="shared" si="102"/>
        <v>0</v>
      </c>
      <c r="CT258" s="60">
        <f t="shared" si="103"/>
        <v>0</v>
      </c>
      <c r="CU258" s="60"/>
      <c r="CV258" s="60"/>
      <c r="CW258" s="60">
        <f t="shared" si="104"/>
        <v>0</v>
      </c>
      <c r="CX258" s="60">
        <f t="shared" si="105"/>
        <v>0</v>
      </c>
      <c r="CY258" s="60"/>
      <c r="CZ258" s="60"/>
      <c r="DA258" s="60">
        <f t="shared" si="106"/>
        <v>0</v>
      </c>
      <c r="DB258" s="60">
        <f t="shared" si="107"/>
        <v>0</v>
      </c>
      <c r="DC258" s="60"/>
      <c r="DD258" s="60"/>
      <c r="DE258" s="60">
        <f t="shared" si="108"/>
        <v>0</v>
      </c>
      <c r="DF258" s="60">
        <f t="shared" si="109"/>
        <v>0</v>
      </c>
      <c r="DG258" s="60"/>
      <c r="DH258" s="60"/>
      <c r="DI258" s="60">
        <f t="shared" si="110"/>
        <v>0</v>
      </c>
      <c r="DJ258" s="60">
        <f t="shared" si="111"/>
        <v>0</v>
      </c>
      <c r="DK258" s="60"/>
      <c r="DL258" s="60"/>
      <c r="DM258" s="60">
        <f t="shared" si="112"/>
        <v>0</v>
      </c>
      <c r="DN258" s="60">
        <f t="shared" si="113"/>
        <v>0</v>
      </c>
      <c r="DO258" s="60"/>
      <c r="DP258" s="60"/>
      <c r="DQ258" s="60">
        <f t="shared" si="114"/>
        <v>0</v>
      </c>
      <c r="DR258" s="60">
        <f t="shared" si="115"/>
        <v>0</v>
      </c>
      <c r="DS258" s="60"/>
      <c r="DT258" s="60"/>
      <c r="DU258" s="60">
        <f t="shared" si="116"/>
        <v>0</v>
      </c>
      <c r="DV258" s="60">
        <f t="shared" si="117"/>
        <v>0</v>
      </c>
      <c r="DW258" s="60"/>
      <c r="DX258" s="60"/>
      <c r="DY258" s="60">
        <f t="shared" si="118"/>
        <v>0</v>
      </c>
      <c r="DZ258" s="60">
        <f t="shared" si="119"/>
        <v>0</v>
      </c>
      <c r="EA258" s="60"/>
      <c r="EB258" s="60"/>
      <c r="EC258" s="60">
        <f t="shared" si="120"/>
        <v>0</v>
      </c>
      <c r="ED258" s="60">
        <f t="shared" si="121"/>
        <v>0</v>
      </c>
      <c r="EE258" s="60"/>
      <c r="EF258" s="60"/>
      <c r="EG258" s="60"/>
      <c r="EH258" s="60"/>
      <c r="EI258" s="60"/>
      <c r="EJ258" s="60"/>
      <c r="EK258" s="60"/>
      <c r="EL258" s="60"/>
      <c r="EM258" s="75">
        <f t="shared" si="123"/>
        <v>90677</v>
      </c>
      <c r="EN258" s="75">
        <v>0</v>
      </c>
      <c r="EO258" s="75">
        <v>0</v>
      </c>
      <c r="EP258" s="81" t="s">
        <v>1534</v>
      </c>
      <c r="EQ258" s="72" t="s">
        <v>2067</v>
      </c>
      <c r="ER258" s="81" t="s">
        <v>2068</v>
      </c>
      <c r="ES258" s="72"/>
      <c r="ET258" s="72"/>
      <c r="EU258" s="72"/>
      <c r="EV258" s="72"/>
      <c r="EW258" s="72"/>
      <c r="EX258" s="72"/>
      <c r="EY258" s="72"/>
      <c r="EZ258" s="72"/>
      <c r="FA258" s="72"/>
    </row>
    <row r="259" spans="1:157" ht="19.5" customHeight="1">
      <c r="A259" s="63"/>
      <c r="B259" s="72" t="s">
        <v>2100</v>
      </c>
      <c r="C259" s="58"/>
      <c r="D259" s="77" t="s">
        <v>1960</v>
      </c>
      <c r="E259" s="58" t="s">
        <v>1926</v>
      </c>
      <c r="F259" s="58" t="s">
        <v>1927</v>
      </c>
      <c r="G259" s="58" t="s">
        <v>1927</v>
      </c>
      <c r="H259" s="58" t="s">
        <v>857</v>
      </c>
      <c r="I259" s="58"/>
      <c r="J259" s="58"/>
      <c r="K259" s="58">
        <v>100</v>
      </c>
      <c r="L259" s="58">
        <v>710000000</v>
      </c>
      <c r="M259" s="58" t="s">
        <v>1750</v>
      </c>
      <c r="N259" s="58" t="s">
        <v>1918</v>
      </c>
      <c r="O259" s="58" t="s">
        <v>359</v>
      </c>
      <c r="P259" s="58" t="s">
        <v>1952</v>
      </c>
      <c r="Q259" s="58" t="s">
        <v>1961</v>
      </c>
      <c r="R259" s="58"/>
      <c r="S259" s="58" t="s">
        <v>1929</v>
      </c>
      <c r="T259" s="58"/>
      <c r="U259" s="58"/>
      <c r="V259" s="58">
        <v>0</v>
      </c>
      <c r="W259" s="58">
        <v>0</v>
      </c>
      <c r="X259" s="58">
        <v>100</v>
      </c>
      <c r="Y259" s="58" t="s">
        <v>1930</v>
      </c>
      <c r="Z259" s="58" t="s">
        <v>888</v>
      </c>
      <c r="AA259" s="65">
        <v>3203</v>
      </c>
      <c r="AB259" s="60">
        <v>1656</v>
      </c>
      <c r="AC259" s="60">
        <f t="shared" si="68"/>
        <v>5304168</v>
      </c>
      <c r="AD259" s="75">
        <f t="shared" si="69"/>
        <v>5940668.16</v>
      </c>
      <c r="AE259" s="65">
        <v>6406</v>
      </c>
      <c r="AF259" s="60">
        <v>1656</v>
      </c>
      <c r="AG259" s="60">
        <f t="shared" si="70"/>
        <v>10608336</v>
      </c>
      <c r="AH259" s="75">
        <f t="shared" si="74"/>
        <v>11881336.32</v>
      </c>
      <c r="AI259" s="65">
        <v>6406</v>
      </c>
      <c r="AJ259" s="60">
        <v>1656</v>
      </c>
      <c r="AK259" s="60">
        <f t="shared" si="71"/>
        <v>10608336</v>
      </c>
      <c r="AL259" s="75">
        <f t="shared" si="75"/>
        <v>11881336.32</v>
      </c>
      <c r="AM259" s="65">
        <v>6406</v>
      </c>
      <c r="AN259" s="60">
        <v>1656</v>
      </c>
      <c r="AO259" s="60">
        <f t="shared" si="72"/>
        <v>10608336</v>
      </c>
      <c r="AP259" s="75">
        <f t="shared" si="76"/>
        <v>11881336.32</v>
      </c>
      <c r="AQ259" s="65">
        <v>6406</v>
      </c>
      <c r="AR259" s="60">
        <v>1656</v>
      </c>
      <c r="AS259" s="60">
        <f t="shared" si="73"/>
        <v>10608336</v>
      </c>
      <c r="AT259" s="75">
        <f t="shared" si="77"/>
        <v>11881336.32</v>
      </c>
      <c r="AU259" s="65">
        <v>6406</v>
      </c>
      <c r="AV259" s="60">
        <v>1656</v>
      </c>
      <c r="AW259" s="60">
        <f t="shared" si="78"/>
        <v>10608336</v>
      </c>
      <c r="AX259" s="75">
        <f t="shared" si="83"/>
        <v>11881336.32</v>
      </c>
      <c r="AY259" s="65">
        <v>6406</v>
      </c>
      <c r="AZ259" s="60">
        <v>1656</v>
      </c>
      <c r="BA259" s="60">
        <f t="shared" si="79"/>
        <v>10608336</v>
      </c>
      <c r="BB259" s="75">
        <f t="shared" si="84"/>
        <v>11881336.32</v>
      </c>
      <c r="BC259" s="65">
        <v>6406</v>
      </c>
      <c r="BD259" s="60">
        <v>1656</v>
      </c>
      <c r="BE259" s="60">
        <f t="shared" si="80"/>
        <v>10608336</v>
      </c>
      <c r="BF259" s="75">
        <f t="shared" si="85"/>
        <v>11881336.32</v>
      </c>
      <c r="BG259" s="65">
        <v>6406</v>
      </c>
      <c r="BH259" s="60">
        <v>1656</v>
      </c>
      <c r="BI259" s="60">
        <f t="shared" si="81"/>
        <v>10608336</v>
      </c>
      <c r="BJ259" s="75">
        <f t="shared" si="86"/>
        <v>11881336.32</v>
      </c>
      <c r="BK259" s="65">
        <v>6406</v>
      </c>
      <c r="BL259" s="60">
        <v>1656</v>
      </c>
      <c r="BM259" s="60">
        <f t="shared" si="82"/>
        <v>10608336</v>
      </c>
      <c r="BN259" s="75">
        <f t="shared" si="87"/>
        <v>11881336.32</v>
      </c>
      <c r="BO259" s="60"/>
      <c r="BP259" s="60"/>
      <c r="BQ259" s="60">
        <f t="shared" si="88"/>
        <v>0</v>
      </c>
      <c r="BR259" s="60">
        <f t="shared" si="89"/>
        <v>0</v>
      </c>
      <c r="BS259" s="60"/>
      <c r="BT259" s="60"/>
      <c r="BU259" s="60">
        <f t="shared" si="90"/>
        <v>0</v>
      </c>
      <c r="BV259" s="60">
        <f t="shared" si="91"/>
        <v>0</v>
      </c>
      <c r="BW259" s="60"/>
      <c r="BX259" s="60"/>
      <c r="BY259" s="60">
        <f t="shared" si="92"/>
        <v>0</v>
      </c>
      <c r="BZ259" s="60">
        <f t="shared" si="93"/>
        <v>0</v>
      </c>
      <c r="CA259" s="60"/>
      <c r="CB259" s="60"/>
      <c r="CC259" s="60">
        <f t="shared" si="94"/>
        <v>0</v>
      </c>
      <c r="CD259" s="60">
        <f t="shared" si="95"/>
        <v>0</v>
      </c>
      <c r="CE259" s="60"/>
      <c r="CF259" s="60"/>
      <c r="CG259" s="60">
        <f t="shared" si="96"/>
        <v>0</v>
      </c>
      <c r="CH259" s="60">
        <f t="shared" si="97"/>
        <v>0</v>
      </c>
      <c r="CI259" s="60"/>
      <c r="CJ259" s="60"/>
      <c r="CK259" s="60">
        <f t="shared" si="98"/>
        <v>0</v>
      </c>
      <c r="CL259" s="60">
        <f t="shared" si="99"/>
        <v>0</v>
      </c>
      <c r="CM259" s="60"/>
      <c r="CN259" s="60"/>
      <c r="CO259" s="60">
        <f t="shared" si="100"/>
        <v>0</v>
      </c>
      <c r="CP259" s="60">
        <f t="shared" si="101"/>
        <v>0</v>
      </c>
      <c r="CQ259" s="60"/>
      <c r="CR259" s="60"/>
      <c r="CS259" s="60">
        <f t="shared" si="102"/>
        <v>0</v>
      </c>
      <c r="CT259" s="60">
        <f t="shared" si="103"/>
        <v>0</v>
      </c>
      <c r="CU259" s="60"/>
      <c r="CV259" s="60"/>
      <c r="CW259" s="60">
        <f t="shared" si="104"/>
        <v>0</v>
      </c>
      <c r="CX259" s="60">
        <f t="shared" si="105"/>
        <v>0</v>
      </c>
      <c r="CY259" s="60"/>
      <c r="CZ259" s="60"/>
      <c r="DA259" s="60">
        <f t="shared" si="106"/>
        <v>0</v>
      </c>
      <c r="DB259" s="60">
        <f t="shared" si="107"/>
        <v>0</v>
      </c>
      <c r="DC259" s="60"/>
      <c r="DD259" s="60"/>
      <c r="DE259" s="60">
        <f t="shared" si="108"/>
        <v>0</v>
      </c>
      <c r="DF259" s="60">
        <f t="shared" si="109"/>
        <v>0</v>
      </c>
      <c r="DG259" s="60"/>
      <c r="DH259" s="60"/>
      <c r="DI259" s="60">
        <f t="shared" si="110"/>
        <v>0</v>
      </c>
      <c r="DJ259" s="60">
        <f t="shared" si="111"/>
        <v>0</v>
      </c>
      <c r="DK259" s="60"/>
      <c r="DL259" s="60"/>
      <c r="DM259" s="60">
        <f t="shared" si="112"/>
        <v>0</v>
      </c>
      <c r="DN259" s="60">
        <f t="shared" si="113"/>
        <v>0</v>
      </c>
      <c r="DO259" s="60"/>
      <c r="DP259" s="60"/>
      <c r="DQ259" s="60">
        <f t="shared" si="114"/>
        <v>0</v>
      </c>
      <c r="DR259" s="60">
        <f t="shared" si="115"/>
        <v>0</v>
      </c>
      <c r="DS259" s="60"/>
      <c r="DT259" s="60"/>
      <c r="DU259" s="60">
        <f t="shared" si="116"/>
        <v>0</v>
      </c>
      <c r="DV259" s="60">
        <f t="shared" si="117"/>
        <v>0</v>
      </c>
      <c r="DW259" s="60"/>
      <c r="DX259" s="60"/>
      <c r="DY259" s="60">
        <f t="shared" si="118"/>
        <v>0</v>
      </c>
      <c r="DZ259" s="60">
        <f t="shared" si="119"/>
        <v>0</v>
      </c>
      <c r="EA259" s="60"/>
      <c r="EB259" s="60"/>
      <c r="EC259" s="60">
        <f t="shared" si="120"/>
        <v>0</v>
      </c>
      <c r="ED259" s="60">
        <f t="shared" si="121"/>
        <v>0</v>
      </c>
      <c r="EE259" s="60"/>
      <c r="EF259" s="60"/>
      <c r="EG259" s="60"/>
      <c r="EH259" s="60"/>
      <c r="EI259" s="60"/>
      <c r="EJ259" s="60"/>
      <c r="EK259" s="60"/>
      <c r="EL259" s="60"/>
      <c r="EM259" s="75">
        <f t="shared" si="123"/>
        <v>60857</v>
      </c>
      <c r="EN259" s="75">
        <v>0</v>
      </c>
      <c r="EO259" s="75">
        <v>0</v>
      </c>
      <c r="EP259" s="81" t="s">
        <v>1534</v>
      </c>
      <c r="EQ259" s="72" t="s">
        <v>2067</v>
      </c>
      <c r="ER259" s="81" t="s">
        <v>2068</v>
      </c>
      <c r="ES259" s="72"/>
      <c r="ET259" s="72"/>
      <c r="EU259" s="72"/>
      <c r="EV259" s="72"/>
      <c r="EW259" s="72"/>
      <c r="EX259" s="72"/>
      <c r="EY259" s="72"/>
      <c r="EZ259" s="72"/>
      <c r="FA259" s="72"/>
    </row>
    <row r="260" spans="1:157" ht="19.5" customHeight="1">
      <c r="A260" s="63"/>
      <c r="B260" s="72" t="s">
        <v>2100</v>
      </c>
      <c r="C260" s="58"/>
      <c r="D260" s="77" t="s">
        <v>1962</v>
      </c>
      <c r="E260" s="58" t="s">
        <v>1926</v>
      </c>
      <c r="F260" s="58" t="s">
        <v>1927</v>
      </c>
      <c r="G260" s="58" t="s">
        <v>1927</v>
      </c>
      <c r="H260" s="58" t="s">
        <v>857</v>
      </c>
      <c r="I260" s="58"/>
      <c r="J260" s="58"/>
      <c r="K260" s="58">
        <v>100</v>
      </c>
      <c r="L260" s="58">
        <v>710000000</v>
      </c>
      <c r="M260" s="58" t="s">
        <v>1750</v>
      </c>
      <c r="N260" s="58" t="s">
        <v>1918</v>
      </c>
      <c r="O260" s="58" t="s">
        <v>359</v>
      </c>
      <c r="P260" s="58" t="s">
        <v>1952</v>
      </c>
      <c r="Q260" s="58" t="s">
        <v>1963</v>
      </c>
      <c r="R260" s="58"/>
      <c r="S260" s="58" t="s">
        <v>1929</v>
      </c>
      <c r="T260" s="58"/>
      <c r="U260" s="58"/>
      <c r="V260" s="58">
        <v>0</v>
      </c>
      <c r="W260" s="58">
        <v>0</v>
      </c>
      <c r="X260" s="58">
        <v>100</v>
      </c>
      <c r="Y260" s="58" t="s">
        <v>1930</v>
      </c>
      <c r="Z260" s="58" t="s">
        <v>888</v>
      </c>
      <c r="AA260" s="65">
        <v>8556</v>
      </c>
      <c r="AB260" s="60">
        <v>1656</v>
      </c>
      <c r="AC260" s="60">
        <f t="shared" si="68"/>
        <v>14168736</v>
      </c>
      <c r="AD260" s="75">
        <f t="shared" si="69"/>
        <v>15868984.320000002</v>
      </c>
      <c r="AE260" s="65">
        <v>17113</v>
      </c>
      <c r="AF260" s="60">
        <v>1656</v>
      </c>
      <c r="AG260" s="60">
        <f t="shared" si="70"/>
        <v>28339128</v>
      </c>
      <c r="AH260" s="75">
        <f t="shared" si="74"/>
        <v>31739823.360000003</v>
      </c>
      <c r="AI260" s="65">
        <v>17113</v>
      </c>
      <c r="AJ260" s="60">
        <v>1656</v>
      </c>
      <c r="AK260" s="60">
        <f t="shared" si="71"/>
        <v>28339128</v>
      </c>
      <c r="AL260" s="75">
        <f t="shared" si="75"/>
        <v>31739823.360000003</v>
      </c>
      <c r="AM260" s="65">
        <v>17113</v>
      </c>
      <c r="AN260" s="60">
        <v>1656</v>
      </c>
      <c r="AO260" s="60">
        <f t="shared" si="72"/>
        <v>28339128</v>
      </c>
      <c r="AP260" s="75">
        <f t="shared" si="76"/>
        <v>31739823.360000003</v>
      </c>
      <c r="AQ260" s="65">
        <v>17113</v>
      </c>
      <c r="AR260" s="60">
        <v>1656</v>
      </c>
      <c r="AS260" s="60">
        <f t="shared" si="73"/>
        <v>28339128</v>
      </c>
      <c r="AT260" s="75">
        <f t="shared" si="77"/>
        <v>31739823.360000003</v>
      </c>
      <c r="AU260" s="65">
        <v>17113</v>
      </c>
      <c r="AV260" s="60">
        <v>1656</v>
      </c>
      <c r="AW260" s="60">
        <f t="shared" si="78"/>
        <v>28339128</v>
      </c>
      <c r="AX260" s="75">
        <f t="shared" si="83"/>
        <v>31739823.360000003</v>
      </c>
      <c r="AY260" s="65">
        <v>17113</v>
      </c>
      <c r="AZ260" s="60">
        <v>1656</v>
      </c>
      <c r="BA260" s="60">
        <f t="shared" si="79"/>
        <v>28339128</v>
      </c>
      <c r="BB260" s="75">
        <f t="shared" si="84"/>
        <v>31739823.360000003</v>
      </c>
      <c r="BC260" s="65">
        <v>17113</v>
      </c>
      <c r="BD260" s="60">
        <v>1656</v>
      </c>
      <c r="BE260" s="60">
        <f t="shared" si="80"/>
        <v>28339128</v>
      </c>
      <c r="BF260" s="75">
        <f t="shared" si="85"/>
        <v>31739823.360000003</v>
      </c>
      <c r="BG260" s="65">
        <v>17113</v>
      </c>
      <c r="BH260" s="60">
        <v>1656</v>
      </c>
      <c r="BI260" s="60">
        <f t="shared" si="81"/>
        <v>28339128</v>
      </c>
      <c r="BJ260" s="75">
        <f t="shared" si="86"/>
        <v>31739823.360000003</v>
      </c>
      <c r="BK260" s="65">
        <v>17113</v>
      </c>
      <c r="BL260" s="60">
        <v>1656</v>
      </c>
      <c r="BM260" s="60">
        <f t="shared" si="82"/>
        <v>28339128</v>
      </c>
      <c r="BN260" s="75">
        <f t="shared" si="87"/>
        <v>31739823.360000003</v>
      </c>
      <c r="BO260" s="60"/>
      <c r="BP260" s="60"/>
      <c r="BQ260" s="60">
        <f t="shared" si="88"/>
        <v>0</v>
      </c>
      <c r="BR260" s="60">
        <f t="shared" si="89"/>
        <v>0</v>
      </c>
      <c r="BS260" s="60"/>
      <c r="BT260" s="60"/>
      <c r="BU260" s="60">
        <f t="shared" si="90"/>
        <v>0</v>
      </c>
      <c r="BV260" s="60">
        <f t="shared" si="91"/>
        <v>0</v>
      </c>
      <c r="BW260" s="60"/>
      <c r="BX260" s="60"/>
      <c r="BY260" s="60">
        <f t="shared" si="92"/>
        <v>0</v>
      </c>
      <c r="BZ260" s="60">
        <f t="shared" si="93"/>
        <v>0</v>
      </c>
      <c r="CA260" s="60"/>
      <c r="CB260" s="60"/>
      <c r="CC260" s="60">
        <f t="shared" si="94"/>
        <v>0</v>
      </c>
      <c r="CD260" s="60">
        <f t="shared" si="95"/>
        <v>0</v>
      </c>
      <c r="CE260" s="60"/>
      <c r="CF260" s="60"/>
      <c r="CG260" s="60">
        <f t="shared" si="96"/>
        <v>0</v>
      </c>
      <c r="CH260" s="60">
        <f t="shared" si="97"/>
        <v>0</v>
      </c>
      <c r="CI260" s="60"/>
      <c r="CJ260" s="60"/>
      <c r="CK260" s="60">
        <f t="shared" si="98"/>
        <v>0</v>
      </c>
      <c r="CL260" s="60">
        <f t="shared" si="99"/>
        <v>0</v>
      </c>
      <c r="CM260" s="60"/>
      <c r="CN260" s="60"/>
      <c r="CO260" s="60">
        <f t="shared" si="100"/>
        <v>0</v>
      </c>
      <c r="CP260" s="60">
        <f t="shared" si="101"/>
        <v>0</v>
      </c>
      <c r="CQ260" s="60"/>
      <c r="CR260" s="60"/>
      <c r="CS260" s="60">
        <f t="shared" si="102"/>
        <v>0</v>
      </c>
      <c r="CT260" s="60">
        <f t="shared" si="103"/>
        <v>0</v>
      </c>
      <c r="CU260" s="60"/>
      <c r="CV260" s="60"/>
      <c r="CW260" s="60">
        <f t="shared" si="104"/>
        <v>0</v>
      </c>
      <c r="CX260" s="60">
        <f t="shared" si="105"/>
        <v>0</v>
      </c>
      <c r="CY260" s="60"/>
      <c r="CZ260" s="60"/>
      <c r="DA260" s="60">
        <f t="shared" si="106"/>
        <v>0</v>
      </c>
      <c r="DB260" s="60">
        <f t="shared" si="107"/>
        <v>0</v>
      </c>
      <c r="DC260" s="60"/>
      <c r="DD260" s="60"/>
      <c r="DE260" s="60">
        <f t="shared" si="108"/>
        <v>0</v>
      </c>
      <c r="DF260" s="60">
        <f t="shared" si="109"/>
        <v>0</v>
      </c>
      <c r="DG260" s="60"/>
      <c r="DH260" s="60"/>
      <c r="DI260" s="60">
        <f t="shared" si="110"/>
        <v>0</v>
      </c>
      <c r="DJ260" s="60">
        <f t="shared" si="111"/>
        <v>0</v>
      </c>
      <c r="DK260" s="60"/>
      <c r="DL260" s="60"/>
      <c r="DM260" s="60">
        <f t="shared" si="112"/>
        <v>0</v>
      </c>
      <c r="DN260" s="60">
        <f t="shared" si="113"/>
        <v>0</v>
      </c>
      <c r="DO260" s="60"/>
      <c r="DP260" s="60"/>
      <c r="DQ260" s="60">
        <f t="shared" si="114"/>
        <v>0</v>
      </c>
      <c r="DR260" s="60">
        <f t="shared" si="115"/>
        <v>0</v>
      </c>
      <c r="DS260" s="60"/>
      <c r="DT260" s="60"/>
      <c r="DU260" s="60">
        <f t="shared" si="116"/>
        <v>0</v>
      </c>
      <c r="DV260" s="60">
        <f t="shared" si="117"/>
        <v>0</v>
      </c>
      <c r="DW260" s="60"/>
      <c r="DX260" s="60"/>
      <c r="DY260" s="60">
        <f t="shared" si="118"/>
        <v>0</v>
      </c>
      <c r="DZ260" s="60">
        <f t="shared" si="119"/>
        <v>0</v>
      </c>
      <c r="EA260" s="60"/>
      <c r="EB260" s="60"/>
      <c r="EC260" s="60">
        <f t="shared" si="120"/>
        <v>0</v>
      </c>
      <c r="ED260" s="60">
        <f t="shared" si="121"/>
        <v>0</v>
      </c>
      <c r="EE260" s="60"/>
      <c r="EF260" s="60"/>
      <c r="EG260" s="60"/>
      <c r="EH260" s="60"/>
      <c r="EI260" s="60"/>
      <c r="EJ260" s="60"/>
      <c r="EK260" s="60"/>
      <c r="EL260" s="60"/>
      <c r="EM260" s="75">
        <f t="shared" si="123"/>
        <v>162573</v>
      </c>
      <c r="EN260" s="75">
        <v>0</v>
      </c>
      <c r="EO260" s="75">
        <v>0</v>
      </c>
      <c r="EP260" s="81" t="s">
        <v>1534</v>
      </c>
      <c r="EQ260" s="72" t="s">
        <v>2067</v>
      </c>
      <c r="ER260" s="81" t="s">
        <v>2068</v>
      </c>
      <c r="ES260" s="72"/>
      <c r="ET260" s="72"/>
      <c r="EU260" s="72"/>
      <c r="EV260" s="72"/>
      <c r="EW260" s="72"/>
      <c r="EX260" s="72"/>
      <c r="EY260" s="72"/>
      <c r="EZ260" s="72"/>
      <c r="FA260" s="72"/>
    </row>
    <row r="261" spans="1:157" ht="19.5" customHeight="1">
      <c r="A261" s="63"/>
      <c r="B261" s="72" t="s">
        <v>2100</v>
      </c>
      <c r="C261" s="58"/>
      <c r="D261" s="77" t="s">
        <v>1964</v>
      </c>
      <c r="E261" s="58" t="s">
        <v>1926</v>
      </c>
      <c r="F261" s="58" t="s">
        <v>1927</v>
      </c>
      <c r="G261" s="58" t="s">
        <v>1927</v>
      </c>
      <c r="H261" s="58" t="s">
        <v>857</v>
      </c>
      <c r="I261" s="58"/>
      <c r="J261" s="58"/>
      <c r="K261" s="58">
        <v>100</v>
      </c>
      <c r="L261" s="58">
        <v>710000000</v>
      </c>
      <c r="M261" s="58" t="s">
        <v>1750</v>
      </c>
      <c r="N261" s="58" t="s">
        <v>1918</v>
      </c>
      <c r="O261" s="58" t="s">
        <v>359</v>
      </c>
      <c r="P261" s="58">
        <v>150000000</v>
      </c>
      <c r="Q261" s="58" t="s">
        <v>1965</v>
      </c>
      <c r="R261" s="58"/>
      <c r="S261" s="58" t="s">
        <v>1929</v>
      </c>
      <c r="T261" s="58"/>
      <c r="U261" s="58"/>
      <c r="V261" s="58">
        <v>0</v>
      </c>
      <c r="W261" s="58">
        <v>0</v>
      </c>
      <c r="X261" s="58">
        <v>100</v>
      </c>
      <c r="Y261" s="58" t="s">
        <v>1930</v>
      </c>
      <c r="Z261" s="58" t="s">
        <v>888</v>
      </c>
      <c r="AA261" s="65">
        <v>511</v>
      </c>
      <c r="AB261" s="60">
        <v>1656</v>
      </c>
      <c r="AC261" s="60">
        <f t="shared" si="68"/>
        <v>846216</v>
      </c>
      <c r="AD261" s="75">
        <f t="shared" si="69"/>
        <v>947761.92</v>
      </c>
      <c r="AE261" s="65">
        <v>1023</v>
      </c>
      <c r="AF261" s="60">
        <v>1656</v>
      </c>
      <c r="AG261" s="60">
        <f t="shared" si="70"/>
        <v>1694088</v>
      </c>
      <c r="AH261" s="75">
        <f t="shared" si="74"/>
        <v>1897378.5600000003</v>
      </c>
      <c r="AI261" s="65">
        <v>1023</v>
      </c>
      <c r="AJ261" s="60">
        <v>1656</v>
      </c>
      <c r="AK261" s="60">
        <f t="shared" si="71"/>
        <v>1694088</v>
      </c>
      <c r="AL261" s="75">
        <f t="shared" si="75"/>
        <v>1897378.5600000003</v>
      </c>
      <c r="AM261" s="65">
        <v>1023</v>
      </c>
      <c r="AN261" s="60">
        <v>1656</v>
      </c>
      <c r="AO261" s="60">
        <f t="shared" si="72"/>
        <v>1694088</v>
      </c>
      <c r="AP261" s="75">
        <f t="shared" si="76"/>
        <v>1897378.5600000003</v>
      </c>
      <c r="AQ261" s="65">
        <v>1023</v>
      </c>
      <c r="AR261" s="60">
        <v>1656</v>
      </c>
      <c r="AS261" s="60">
        <f t="shared" si="73"/>
        <v>1694088</v>
      </c>
      <c r="AT261" s="75">
        <f t="shared" si="77"/>
        <v>1897378.5600000003</v>
      </c>
      <c r="AU261" s="65">
        <v>1023</v>
      </c>
      <c r="AV261" s="60">
        <v>1656</v>
      </c>
      <c r="AW261" s="60">
        <f t="shared" si="78"/>
        <v>1694088</v>
      </c>
      <c r="AX261" s="75">
        <f t="shared" si="83"/>
        <v>1897378.5600000003</v>
      </c>
      <c r="AY261" s="65">
        <v>1023</v>
      </c>
      <c r="AZ261" s="60">
        <v>1656</v>
      </c>
      <c r="BA261" s="60">
        <f t="shared" si="79"/>
        <v>1694088</v>
      </c>
      <c r="BB261" s="75">
        <f t="shared" si="84"/>
        <v>1897378.5600000003</v>
      </c>
      <c r="BC261" s="65">
        <v>1023</v>
      </c>
      <c r="BD261" s="60">
        <v>1656</v>
      </c>
      <c r="BE261" s="60">
        <f t="shared" si="80"/>
        <v>1694088</v>
      </c>
      <c r="BF261" s="75">
        <f t="shared" si="85"/>
        <v>1897378.5600000003</v>
      </c>
      <c r="BG261" s="65">
        <v>1023</v>
      </c>
      <c r="BH261" s="60">
        <v>1656</v>
      </c>
      <c r="BI261" s="60">
        <f t="shared" si="81"/>
        <v>1694088</v>
      </c>
      <c r="BJ261" s="75">
        <f t="shared" si="86"/>
        <v>1897378.5600000003</v>
      </c>
      <c r="BK261" s="65">
        <v>1023</v>
      </c>
      <c r="BL261" s="60">
        <v>1656</v>
      </c>
      <c r="BM261" s="60">
        <f t="shared" si="82"/>
        <v>1694088</v>
      </c>
      <c r="BN261" s="75">
        <f t="shared" si="87"/>
        <v>1897378.5600000003</v>
      </c>
      <c r="BO261" s="60"/>
      <c r="BP261" s="60"/>
      <c r="BQ261" s="60">
        <f t="shared" si="88"/>
        <v>0</v>
      </c>
      <c r="BR261" s="60">
        <f t="shared" si="89"/>
        <v>0</v>
      </c>
      <c r="BS261" s="60"/>
      <c r="BT261" s="60"/>
      <c r="BU261" s="60">
        <f t="shared" si="90"/>
        <v>0</v>
      </c>
      <c r="BV261" s="60">
        <f t="shared" si="91"/>
        <v>0</v>
      </c>
      <c r="BW261" s="60"/>
      <c r="BX261" s="60"/>
      <c r="BY261" s="60">
        <f t="shared" si="92"/>
        <v>0</v>
      </c>
      <c r="BZ261" s="60">
        <f t="shared" si="93"/>
        <v>0</v>
      </c>
      <c r="CA261" s="60"/>
      <c r="CB261" s="60"/>
      <c r="CC261" s="60">
        <f t="shared" si="94"/>
        <v>0</v>
      </c>
      <c r="CD261" s="60">
        <f t="shared" si="95"/>
        <v>0</v>
      </c>
      <c r="CE261" s="60"/>
      <c r="CF261" s="60"/>
      <c r="CG261" s="60">
        <f t="shared" si="96"/>
        <v>0</v>
      </c>
      <c r="CH261" s="60">
        <f t="shared" si="97"/>
        <v>0</v>
      </c>
      <c r="CI261" s="60"/>
      <c r="CJ261" s="60"/>
      <c r="CK261" s="60">
        <f t="shared" si="98"/>
        <v>0</v>
      </c>
      <c r="CL261" s="60">
        <f t="shared" si="99"/>
        <v>0</v>
      </c>
      <c r="CM261" s="60"/>
      <c r="CN261" s="60"/>
      <c r="CO261" s="60">
        <f t="shared" si="100"/>
        <v>0</v>
      </c>
      <c r="CP261" s="60">
        <f t="shared" si="101"/>
        <v>0</v>
      </c>
      <c r="CQ261" s="60"/>
      <c r="CR261" s="60"/>
      <c r="CS261" s="60">
        <f t="shared" si="102"/>
        <v>0</v>
      </c>
      <c r="CT261" s="60">
        <f t="shared" si="103"/>
        <v>0</v>
      </c>
      <c r="CU261" s="60"/>
      <c r="CV261" s="60"/>
      <c r="CW261" s="60">
        <f t="shared" si="104"/>
        <v>0</v>
      </c>
      <c r="CX261" s="60">
        <f t="shared" si="105"/>
        <v>0</v>
      </c>
      <c r="CY261" s="60"/>
      <c r="CZ261" s="60"/>
      <c r="DA261" s="60">
        <f t="shared" si="106"/>
        <v>0</v>
      </c>
      <c r="DB261" s="60">
        <f t="shared" si="107"/>
        <v>0</v>
      </c>
      <c r="DC261" s="60"/>
      <c r="DD261" s="60"/>
      <c r="DE261" s="60">
        <f t="shared" si="108"/>
        <v>0</v>
      </c>
      <c r="DF261" s="60">
        <f t="shared" si="109"/>
        <v>0</v>
      </c>
      <c r="DG261" s="60"/>
      <c r="DH261" s="60"/>
      <c r="DI261" s="60">
        <f t="shared" si="110"/>
        <v>0</v>
      </c>
      <c r="DJ261" s="60">
        <f t="shared" si="111"/>
        <v>0</v>
      </c>
      <c r="DK261" s="60"/>
      <c r="DL261" s="60"/>
      <c r="DM261" s="60">
        <f t="shared" si="112"/>
        <v>0</v>
      </c>
      <c r="DN261" s="60">
        <f t="shared" si="113"/>
        <v>0</v>
      </c>
      <c r="DO261" s="60"/>
      <c r="DP261" s="60"/>
      <c r="DQ261" s="60">
        <f t="shared" si="114"/>
        <v>0</v>
      </c>
      <c r="DR261" s="60">
        <f t="shared" si="115"/>
        <v>0</v>
      </c>
      <c r="DS261" s="60"/>
      <c r="DT261" s="60"/>
      <c r="DU261" s="60">
        <f t="shared" si="116"/>
        <v>0</v>
      </c>
      <c r="DV261" s="60">
        <f t="shared" si="117"/>
        <v>0</v>
      </c>
      <c r="DW261" s="60"/>
      <c r="DX261" s="60"/>
      <c r="DY261" s="60">
        <f t="shared" si="118"/>
        <v>0</v>
      </c>
      <c r="DZ261" s="60">
        <f t="shared" si="119"/>
        <v>0</v>
      </c>
      <c r="EA261" s="60"/>
      <c r="EB261" s="60"/>
      <c r="EC261" s="60">
        <f t="shared" si="120"/>
        <v>0</v>
      </c>
      <c r="ED261" s="60">
        <f t="shared" si="121"/>
        <v>0</v>
      </c>
      <c r="EE261" s="60"/>
      <c r="EF261" s="60"/>
      <c r="EG261" s="60"/>
      <c r="EH261" s="60"/>
      <c r="EI261" s="60"/>
      <c r="EJ261" s="60"/>
      <c r="EK261" s="60"/>
      <c r="EL261" s="60"/>
      <c r="EM261" s="75">
        <f t="shared" si="123"/>
        <v>9718</v>
      </c>
      <c r="EN261" s="75">
        <v>0</v>
      </c>
      <c r="EO261" s="75">
        <v>0</v>
      </c>
      <c r="EP261" s="81" t="s">
        <v>1534</v>
      </c>
      <c r="EQ261" s="72" t="s">
        <v>2067</v>
      </c>
      <c r="ER261" s="81" t="s">
        <v>2068</v>
      </c>
      <c r="ES261" s="72"/>
      <c r="ET261" s="72"/>
      <c r="EU261" s="72"/>
      <c r="EV261" s="72"/>
      <c r="EW261" s="72"/>
      <c r="EX261" s="72"/>
      <c r="EY261" s="72"/>
      <c r="EZ261" s="72"/>
      <c r="FA261" s="72"/>
    </row>
    <row r="262" spans="1:157" ht="19.5" customHeight="1">
      <c r="A262" s="63"/>
      <c r="B262" s="72" t="s">
        <v>2100</v>
      </c>
      <c r="C262" s="58"/>
      <c r="D262" s="77" t="s">
        <v>1966</v>
      </c>
      <c r="E262" s="58" t="s">
        <v>1926</v>
      </c>
      <c r="F262" s="58" t="s">
        <v>1927</v>
      </c>
      <c r="G262" s="58" t="s">
        <v>1927</v>
      </c>
      <c r="H262" s="58" t="s">
        <v>857</v>
      </c>
      <c r="I262" s="58"/>
      <c r="J262" s="58"/>
      <c r="K262" s="58">
        <v>100</v>
      </c>
      <c r="L262" s="58">
        <v>710000000</v>
      </c>
      <c r="M262" s="58" t="s">
        <v>1750</v>
      </c>
      <c r="N262" s="58" t="s">
        <v>1918</v>
      </c>
      <c r="O262" s="58" t="s">
        <v>359</v>
      </c>
      <c r="P262" s="58">
        <v>430000000</v>
      </c>
      <c r="Q262" s="58" t="s">
        <v>1967</v>
      </c>
      <c r="R262" s="58"/>
      <c r="S262" s="58" t="s">
        <v>1929</v>
      </c>
      <c r="T262" s="58"/>
      <c r="U262" s="58"/>
      <c r="V262" s="58">
        <v>0</v>
      </c>
      <c r="W262" s="58">
        <v>0</v>
      </c>
      <c r="X262" s="58">
        <v>100</v>
      </c>
      <c r="Y262" s="58" t="s">
        <v>1930</v>
      </c>
      <c r="Z262" s="58" t="s">
        <v>888</v>
      </c>
      <c r="AA262" s="65">
        <v>4356</v>
      </c>
      <c r="AB262" s="60">
        <v>1656</v>
      </c>
      <c r="AC262" s="60">
        <f t="shared" si="68"/>
        <v>7213536</v>
      </c>
      <c r="AD262" s="75">
        <f t="shared" si="69"/>
        <v>8079160.320000001</v>
      </c>
      <c r="AE262" s="65">
        <v>8712</v>
      </c>
      <c r="AF262" s="60">
        <v>1656</v>
      </c>
      <c r="AG262" s="60">
        <f t="shared" si="70"/>
        <v>14427072</v>
      </c>
      <c r="AH262" s="75">
        <f t="shared" si="74"/>
        <v>16158320.640000002</v>
      </c>
      <c r="AI262" s="65">
        <v>8712</v>
      </c>
      <c r="AJ262" s="60">
        <v>1656</v>
      </c>
      <c r="AK262" s="60">
        <f t="shared" si="71"/>
        <v>14427072</v>
      </c>
      <c r="AL262" s="75">
        <f t="shared" si="75"/>
        <v>16158320.640000002</v>
      </c>
      <c r="AM262" s="65">
        <v>8712</v>
      </c>
      <c r="AN262" s="60">
        <v>1656</v>
      </c>
      <c r="AO262" s="60">
        <f t="shared" si="72"/>
        <v>14427072</v>
      </c>
      <c r="AP262" s="75">
        <f t="shared" si="76"/>
        <v>16158320.640000002</v>
      </c>
      <c r="AQ262" s="65">
        <v>8712</v>
      </c>
      <c r="AR262" s="60">
        <v>1656</v>
      </c>
      <c r="AS262" s="60">
        <f t="shared" si="73"/>
        <v>14427072</v>
      </c>
      <c r="AT262" s="75">
        <f t="shared" si="77"/>
        <v>16158320.640000002</v>
      </c>
      <c r="AU262" s="65">
        <v>8712</v>
      </c>
      <c r="AV262" s="60">
        <v>1656</v>
      </c>
      <c r="AW262" s="60">
        <f t="shared" si="78"/>
        <v>14427072</v>
      </c>
      <c r="AX262" s="75">
        <f t="shared" si="83"/>
        <v>16158320.640000002</v>
      </c>
      <c r="AY262" s="65">
        <v>8712</v>
      </c>
      <c r="AZ262" s="60">
        <v>1656</v>
      </c>
      <c r="BA262" s="60">
        <f t="shared" si="79"/>
        <v>14427072</v>
      </c>
      <c r="BB262" s="75">
        <f t="shared" si="84"/>
        <v>16158320.640000002</v>
      </c>
      <c r="BC262" s="65">
        <v>8712</v>
      </c>
      <c r="BD262" s="60">
        <v>1656</v>
      </c>
      <c r="BE262" s="60">
        <f t="shared" si="80"/>
        <v>14427072</v>
      </c>
      <c r="BF262" s="75">
        <f t="shared" si="85"/>
        <v>16158320.640000002</v>
      </c>
      <c r="BG262" s="65">
        <v>8712</v>
      </c>
      <c r="BH262" s="60">
        <v>1656</v>
      </c>
      <c r="BI262" s="60">
        <f t="shared" si="81"/>
        <v>14427072</v>
      </c>
      <c r="BJ262" s="75">
        <f t="shared" si="86"/>
        <v>16158320.640000002</v>
      </c>
      <c r="BK262" s="65">
        <v>8712</v>
      </c>
      <c r="BL262" s="60">
        <v>1656</v>
      </c>
      <c r="BM262" s="60">
        <f t="shared" si="82"/>
        <v>14427072</v>
      </c>
      <c r="BN262" s="75">
        <f t="shared" si="87"/>
        <v>16158320.640000002</v>
      </c>
      <c r="BO262" s="60"/>
      <c r="BP262" s="60"/>
      <c r="BQ262" s="60">
        <f t="shared" si="88"/>
        <v>0</v>
      </c>
      <c r="BR262" s="60">
        <f t="shared" si="89"/>
        <v>0</v>
      </c>
      <c r="BS262" s="60"/>
      <c r="BT262" s="60"/>
      <c r="BU262" s="60">
        <f t="shared" si="90"/>
        <v>0</v>
      </c>
      <c r="BV262" s="60">
        <f t="shared" si="91"/>
        <v>0</v>
      </c>
      <c r="BW262" s="60"/>
      <c r="BX262" s="60"/>
      <c r="BY262" s="60">
        <f t="shared" si="92"/>
        <v>0</v>
      </c>
      <c r="BZ262" s="60">
        <f t="shared" si="93"/>
        <v>0</v>
      </c>
      <c r="CA262" s="60"/>
      <c r="CB262" s="60"/>
      <c r="CC262" s="60">
        <f t="shared" si="94"/>
        <v>0</v>
      </c>
      <c r="CD262" s="60">
        <f t="shared" si="95"/>
        <v>0</v>
      </c>
      <c r="CE262" s="60"/>
      <c r="CF262" s="60"/>
      <c r="CG262" s="60">
        <f t="shared" si="96"/>
        <v>0</v>
      </c>
      <c r="CH262" s="60">
        <f t="shared" si="97"/>
        <v>0</v>
      </c>
      <c r="CI262" s="60"/>
      <c r="CJ262" s="60"/>
      <c r="CK262" s="60">
        <f t="shared" si="98"/>
        <v>0</v>
      </c>
      <c r="CL262" s="60">
        <f t="shared" si="99"/>
        <v>0</v>
      </c>
      <c r="CM262" s="60"/>
      <c r="CN262" s="60"/>
      <c r="CO262" s="60">
        <f t="shared" si="100"/>
        <v>0</v>
      </c>
      <c r="CP262" s="60">
        <f t="shared" si="101"/>
        <v>0</v>
      </c>
      <c r="CQ262" s="60"/>
      <c r="CR262" s="60"/>
      <c r="CS262" s="60">
        <f t="shared" si="102"/>
        <v>0</v>
      </c>
      <c r="CT262" s="60">
        <f t="shared" si="103"/>
        <v>0</v>
      </c>
      <c r="CU262" s="60"/>
      <c r="CV262" s="60"/>
      <c r="CW262" s="60">
        <f t="shared" si="104"/>
        <v>0</v>
      </c>
      <c r="CX262" s="60">
        <f t="shared" si="105"/>
        <v>0</v>
      </c>
      <c r="CY262" s="60"/>
      <c r="CZ262" s="60"/>
      <c r="DA262" s="60">
        <f t="shared" si="106"/>
        <v>0</v>
      </c>
      <c r="DB262" s="60">
        <f t="shared" si="107"/>
        <v>0</v>
      </c>
      <c r="DC262" s="60"/>
      <c r="DD262" s="60"/>
      <c r="DE262" s="60">
        <f t="shared" si="108"/>
        <v>0</v>
      </c>
      <c r="DF262" s="60">
        <f t="shared" si="109"/>
        <v>0</v>
      </c>
      <c r="DG262" s="60"/>
      <c r="DH262" s="60"/>
      <c r="DI262" s="60">
        <f t="shared" si="110"/>
        <v>0</v>
      </c>
      <c r="DJ262" s="60">
        <f t="shared" si="111"/>
        <v>0</v>
      </c>
      <c r="DK262" s="60"/>
      <c r="DL262" s="60"/>
      <c r="DM262" s="60">
        <f t="shared" si="112"/>
        <v>0</v>
      </c>
      <c r="DN262" s="60">
        <f t="shared" si="113"/>
        <v>0</v>
      </c>
      <c r="DO262" s="60"/>
      <c r="DP262" s="60"/>
      <c r="DQ262" s="60">
        <f t="shared" si="114"/>
        <v>0</v>
      </c>
      <c r="DR262" s="60">
        <f t="shared" si="115"/>
        <v>0</v>
      </c>
      <c r="DS262" s="60"/>
      <c r="DT262" s="60"/>
      <c r="DU262" s="60">
        <f t="shared" si="116"/>
        <v>0</v>
      </c>
      <c r="DV262" s="60">
        <f t="shared" si="117"/>
        <v>0</v>
      </c>
      <c r="DW262" s="60"/>
      <c r="DX262" s="60"/>
      <c r="DY262" s="60">
        <f t="shared" si="118"/>
        <v>0</v>
      </c>
      <c r="DZ262" s="60">
        <f t="shared" si="119"/>
        <v>0</v>
      </c>
      <c r="EA262" s="60"/>
      <c r="EB262" s="60"/>
      <c r="EC262" s="60">
        <f t="shared" si="120"/>
        <v>0</v>
      </c>
      <c r="ED262" s="60">
        <f t="shared" si="121"/>
        <v>0</v>
      </c>
      <c r="EE262" s="60"/>
      <c r="EF262" s="60"/>
      <c r="EG262" s="60"/>
      <c r="EH262" s="60"/>
      <c r="EI262" s="60"/>
      <c r="EJ262" s="60"/>
      <c r="EK262" s="60"/>
      <c r="EL262" s="60"/>
      <c r="EM262" s="75">
        <f t="shared" si="123"/>
        <v>82764</v>
      </c>
      <c r="EN262" s="75">
        <v>0</v>
      </c>
      <c r="EO262" s="75">
        <v>0</v>
      </c>
      <c r="EP262" s="81" t="s">
        <v>1534</v>
      </c>
      <c r="EQ262" s="72" t="s">
        <v>2067</v>
      </c>
      <c r="ER262" s="81" t="s">
        <v>2068</v>
      </c>
      <c r="ES262" s="72"/>
      <c r="ET262" s="72"/>
      <c r="EU262" s="72"/>
      <c r="EV262" s="72"/>
      <c r="EW262" s="72"/>
      <c r="EX262" s="72"/>
      <c r="EY262" s="72"/>
      <c r="EZ262" s="72"/>
      <c r="FA262" s="72"/>
    </row>
    <row r="263" spans="1:157" ht="19.5" customHeight="1">
      <c r="A263" s="63"/>
      <c r="B263" s="72" t="s">
        <v>2100</v>
      </c>
      <c r="C263" s="58"/>
      <c r="D263" s="77" t="s">
        <v>1968</v>
      </c>
      <c r="E263" s="58" t="s">
        <v>1926</v>
      </c>
      <c r="F263" s="58" t="s">
        <v>1927</v>
      </c>
      <c r="G263" s="58" t="s">
        <v>1927</v>
      </c>
      <c r="H263" s="58" t="s">
        <v>857</v>
      </c>
      <c r="I263" s="58"/>
      <c r="J263" s="58"/>
      <c r="K263" s="58">
        <v>100</v>
      </c>
      <c r="L263" s="58">
        <v>710000000</v>
      </c>
      <c r="M263" s="58" t="s">
        <v>1750</v>
      </c>
      <c r="N263" s="58" t="s">
        <v>1918</v>
      </c>
      <c r="O263" s="58" t="s">
        <v>359</v>
      </c>
      <c r="P263" s="58">
        <v>430000000</v>
      </c>
      <c r="Q263" s="58" t="s">
        <v>1969</v>
      </c>
      <c r="R263" s="58"/>
      <c r="S263" s="58" t="s">
        <v>1929</v>
      </c>
      <c r="T263" s="58"/>
      <c r="U263" s="58"/>
      <c r="V263" s="58">
        <v>0</v>
      </c>
      <c r="W263" s="58">
        <v>0</v>
      </c>
      <c r="X263" s="58">
        <v>100</v>
      </c>
      <c r="Y263" s="58" t="s">
        <v>1930</v>
      </c>
      <c r="Z263" s="58" t="s">
        <v>888</v>
      </c>
      <c r="AA263" s="65">
        <v>6405</v>
      </c>
      <c r="AB263" s="60">
        <v>1656</v>
      </c>
      <c r="AC263" s="60">
        <f t="shared" si="68"/>
        <v>10606680</v>
      </c>
      <c r="AD263" s="75">
        <f t="shared" si="69"/>
        <v>11879481.600000001</v>
      </c>
      <c r="AE263" s="65">
        <v>12811</v>
      </c>
      <c r="AF263" s="60">
        <v>1656</v>
      </c>
      <c r="AG263" s="60">
        <f t="shared" si="70"/>
        <v>21215016</v>
      </c>
      <c r="AH263" s="75">
        <f t="shared" si="74"/>
        <v>23760817.92</v>
      </c>
      <c r="AI263" s="65">
        <v>12811</v>
      </c>
      <c r="AJ263" s="60">
        <v>1656</v>
      </c>
      <c r="AK263" s="60">
        <f t="shared" si="71"/>
        <v>21215016</v>
      </c>
      <c r="AL263" s="75">
        <f t="shared" si="75"/>
        <v>23760817.92</v>
      </c>
      <c r="AM263" s="65">
        <v>12811</v>
      </c>
      <c r="AN263" s="60">
        <v>1656</v>
      </c>
      <c r="AO263" s="60">
        <f t="shared" si="72"/>
        <v>21215016</v>
      </c>
      <c r="AP263" s="75">
        <f t="shared" si="76"/>
        <v>23760817.92</v>
      </c>
      <c r="AQ263" s="65">
        <v>12811</v>
      </c>
      <c r="AR263" s="60">
        <v>1656</v>
      </c>
      <c r="AS263" s="60">
        <f t="shared" si="73"/>
        <v>21215016</v>
      </c>
      <c r="AT263" s="75">
        <f t="shared" si="77"/>
        <v>23760817.92</v>
      </c>
      <c r="AU263" s="65">
        <v>12811</v>
      </c>
      <c r="AV263" s="60">
        <v>1656</v>
      </c>
      <c r="AW263" s="60">
        <f t="shared" si="78"/>
        <v>21215016</v>
      </c>
      <c r="AX263" s="75">
        <f t="shared" si="83"/>
        <v>23760817.92</v>
      </c>
      <c r="AY263" s="65">
        <v>12811</v>
      </c>
      <c r="AZ263" s="60">
        <v>1656</v>
      </c>
      <c r="BA263" s="60">
        <f t="shared" si="79"/>
        <v>21215016</v>
      </c>
      <c r="BB263" s="75">
        <f t="shared" si="84"/>
        <v>23760817.92</v>
      </c>
      <c r="BC263" s="65">
        <v>12811</v>
      </c>
      <c r="BD263" s="60">
        <v>1656</v>
      </c>
      <c r="BE263" s="60">
        <f t="shared" si="80"/>
        <v>21215016</v>
      </c>
      <c r="BF263" s="75">
        <f t="shared" si="85"/>
        <v>23760817.92</v>
      </c>
      <c r="BG263" s="65">
        <v>12811</v>
      </c>
      <c r="BH263" s="60">
        <v>1656</v>
      </c>
      <c r="BI263" s="60">
        <f t="shared" si="81"/>
        <v>21215016</v>
      </c>
      <c r="BJ263" s="75">
        <f t="shared" si="86"/>
        <v>23760817.92</v>
      </c>
      <c r="BK263" s="65">
        <v>12811</v>
      </c>
      <c r="BL263" s="60">
        <v>1656</v>
      </c>
      <c r="BM263" s="60">
        <f t="shared" si="82"/>
        <v>21215016</v>
      </c>
      <c r="BN263" s="75">
        <f t="shared" si="87"/>
        <v>23760817.92</v>
      </c>
      <c r="BO263" s="60"/>
      <c r="BP263" s="60"/>
      <c r="BQ263" s="60">
        <f t="shared" si="88"/>
        <v>0</v>
      </c>
      <c r="BR263" s="60">
        <f t="shared" si="89"/>
        <v>0</v>
      </c>
      <c r="BS263" s="60"/>
      <c r="BT263" s="60"/>
      <c r="BU263" s="60">
        <f t="shared" si="90"/>
        <v>0</v>
      </c>
      <c r="BV263" s="60">
        <f t="shared" si="91"/>
        <v>0</v>
      </c>
      <c r="BW263" s="60"/>
      <c r="BX263" s="60"/>
      <c r="BY263" s="60">
        <f t="shared" si="92"/>
        <v>0</v>
      </c>
      <c r="BZ263" s="60">
        <f t="shared" si="93"/>
        <v>0</v>
      </c>
      <c r="CA263" s="60"/>
      <c r="CB263" s="60"/>
      <c r="CC263" s="60">
        <f t="shared" si="94"/>
        <v>0</v>
      </c>
      <c r="CD263" s="60">
        <f t="shared" si="95"/>
        <v>0</v>
      </c>
      <c r="CE263" s="60"/>
      <c r="CF263" s="60"/>
      <c r="CG263" s="60">
        <f t="shared" si="96"/>
        <v>0</v>
      </c>
      <c r="CH263" s="60">
        <f t="shared" si="97"/>
        <v>0</v>
      </c>
      <c r="CI263" s="60"/>
      <c r="CJ263" s="60"/>
      <c r="CK263" s="60">
        <f t="shared" si="98"/>
        <v>0</v>
      </c>
      <c r="CL263" s="60">
        <f t="shared" si="99"/>
        <v>0</v>
      </c>
      <c r="CM263" s="60"/>
      <c r="CN263" s="60"/>
      <c r="CO263" s="60">
        <f t="shared" si="100"/>
        <v>0</v>
      </c>
      <c r="CP263" s="60">
        <f t="shared" si="101"/>
        <v>0</v>
      </c>
      <c r="CQ263" s="60"/>
      <c r="CR263" s="60"/>
      <c r="CS263" s="60">
        <f t="shared" si="102"/>
        <v>0</v>
      </c>
      <c r="CT263" s="60">
        <f t="shared" si="103"/>
        <v>0</v>
      </c>
      <c r="CU263" s="60"/>
      <c r="CV263" s="60"/>
      <c r="CW263" s="60">
        <f t="shared" si="104"/>
        <v>0</v>
      </c>
      <c r="CX263" s="60">
        <f t="shared" si="105"/>
        <v>0</v>
      </c>
      <c r="CY263" s="60"/>
      <c r="CZ263" s="60"/>
      <c r="DA263" s="60">
        <f t="shared" si="106"/>
        <v>0</v>
      </c>
      <c r="DB263" s="60">
        <f t="shared" si="107"/>
        <v>0</v>
      </c>
      <c r="DC263" s="60"/>
      <c r="DD263" s="60"/>
      <c r="DE263" s="60">
        <f t="shared" si="108"/>
        <v>0</v>
      </c>
      <c r="DF263" s="60">
        <f t="shared" si="109"/>
        <v>0</v>
      </c>
      <c r="DG263" s="60"/>
      <c r="DH263" s="60"/>
      <c r="DI263" s="60">
        <f t="shared" si="110"/>
        <v>0</v>
      </c>
      <c r="DJ263" s="60">
        <f t="shared" si="111"/>
        <v>0</v>
      </c>
      <c r="DK263" s="60"/>
      <c r="DL263" s="60"/>
      <c r="DM263" s="60">
        <f t="shared" si="112"/>
        <v>0</v>
      </c>
      <c r="DN263" s="60">
        <f t="shared" si="113"/>
        <v>0</v>
      </c>
      <c r="DO263" s="60"/>
      <c r="DP263" s="60"/>
      <c r="DQ263" s="60">
        <f t="shared" si="114"/>
        <v>0</v>
      </c>
      <c r="DR263" s="60">
        <f t="shared" si="115"/>
        <v>0</v>
      </c>
      <c r="DS263" s="60"/>
      <c r="DT263" s="60"/>
      <c r="DU263" s="60">
        <f t="shared" si="116"/>
        <v>0</v>
      </c>
      <c r="DV263" s="60">
        <f t="shared" si="117"/>
        <v>0</v>
      </c>
      <c r="DW263" s="60"/>
      <c r="DX263" s="60"/>
      <c r="DY263" s="60">
        <f t="shared" si="118"/>
        <v>0</v>
      </c>
      <c r="DZ263" s="60">
        <f t="shared" si="119"/>
        <v>0</v>
      </c>
      <c r="EA263" s="60"/>
      <c r="EB263" s="60"/>
      <c r="EC263" s="60">
        <f t="shared" si="120"/>
        <v>0</v>
      </c>
      <c r="ED263" s="60">
        <f t="shared" si="121"/>
        <v>0</v>
      </c>
      <c r="EE263" s="60"/>
      <c r="EF263" s="60"/>
      <c r="EG263" s="60"/>
      <c r="EH263" s="60"/>
      <c r="EI263" s="60"/>
      <c r="EJ263" s="60"/>
      <c r="EK263" s="60"/>
      <c r="EL263" s="60"/>
      <c r="EM263" s="75">
        <f t="shared" si="123"/>
        <v>121704</v>
      </c>
      <c r="EN263" s="75">
        <v>0</v>
      </c>
      <c r="EO263" s="75">
        <v>0</v>
      </c>
      <c r="EP263" s="81" t="s">
        <v>1534</v>
      </c>
      <c r="EQ263" s="72" t="s">
        <v>2067</v>
      </c>
      <c r="ER263" s="81" t="s">
        <v>2068</v>
      </c>
      <c r="ES263" s="72"/>
      <c r="ET263" s="72"/>
      <c r="EU263" s="72"/>
      <c r="EV263" s="72"/>
      <c r="EW263" s="72"/>
      <c r="EX263" s="72"/>
      <c r="EY263" s="72"/>
      <c r="EZ263" s="72"/>
      <c r="FA263" s="72"/>
    </row>
    <row r="264" spans="1:157" ht="19.5" customHeight="1">
      <c r="A264" s="63"/>
      <c r="B264" s="72" t="s">
        <v>2100</v>
      </c>
      <c r="C264" s="58"/>
      <c r="D264" s="77" t="s">
        <v>1970</v>
      </c>
      <c r="E264" s="58" t="s">
        <v>1926</v>
      </c>
      <c r="F264" s="58" t="s">
        <v>1927</v>
      </c>
      <c r="G264" s="58" t="s">
        <v>1927</v>
      </c>
      <c r="H264" s="58" t="s">
        <v>857</v>
      </c>
      <c r="I264" s="58"/>
      <c r="J264" s="58"/>
      <c r="K264" s="58">
        <v>100</v>
      </c>
      <c r="L264" s="58">
        <v>710000000</v>
      </c>
      <c r="M264" s="58" t="s">
        <v>1750</v>
      </c>
      <c r="N264" s="58" t="s">
        <v>1918</v>
      </c>
      <c r="O264" s="58" t="s">
        <v>359</v>
      </c>
      <c r="P264" s="58">
        <v>430000000</v>
      </c>
      <c r="Q264" s="58" t="s">
        <v>1971</v>
      </c>
      <c r="R264" s="58"/>
      <c r="S264" s="58" t="s">
        <v>1929</v>
      </c>
      <c r="T264" s="58"/>
      <c r="U264" s="58"/>
      <c r="V264" s="58">
        <v>0</v>
      </c>
      <c r="W264" s="58">
        <v>0</v>
      </c>
      <c r="X264" s="58">
        <v>100</v>
      </c>
      <c r="Y264" s="58" t="s">
        <v>1930</v>
      </c>
      <c r="Z264" s="58" t="s">
        <v>888</v>
      </c>
      <c r="AA264" s="65">
        <v>7628</v>
      </c>
      <c r="AB264" s="60">
        <v>1656</v>
      </c>
      <c r="AC264" s="60">
        <f t="shared" si="68"/>
        <v>12631968</v>
      </c>
      <c r="AD264" s="75">
        <f t="shared" si="69"/>
        <v>14147804.160000002</v>
      </c>
      <c r="AE264" s="65">
        <v>15256</v>
      </c>
      <c r="AF264" s="60">
        <v>1656</v>
      </c>
      <c r="AG264" s="60">
        <f t="shared" si="70"/>
        <v>25263936</v>
      </c>
      <c r="AH264" s="75">
        <f t="shared" si="74"/>
        <v>28295608.320000004</v>
      </c>
      <c r="AI264" s="65">
        <v>15256</v>
      </c>
      <c r="AJ264" s="60">
        <v>1656</v>
      </c>
      <c r="AK264" s="60">
        <f t="shared" si="71"/>
        <v>25263936</v>
      </c>
      <c r="AL264" s="75">
        <f t="shared" si="75"/>
        <v>28295608.320000004</v>
      </c>
      <c r="AM264" s="65">
        <v>15256</v>
      </c>
      <c r="AN264" s="60">
        <v>1656</v>
      </c>
      <c r="AO264" s="60">
        <f t="shared" si="72"/>
        <v>25263936</v>
      </c>
      <c r="AP264" s="75">
        <f t="shared" si="76"/>
        <v>28295608.320000004</v>
      </c>
      <c r="AQ264" s="65">
        <v>15256</v>
      </c>
      <c r="AR264" s="60">
        <v>1656</v>
      </c>
      <c r="AS264" s="60">
        <f t="shared" si="73"/>
        <v>25263936</v>
      </c>
      <c r="AT264" s="75">
        <f t="shared" si="77"/>
        <v>28295608.320000004</v>
      </c>
      <c r="AU264" s="65">
        <v>15256</v>
      </c>
      <c r="AV264" s="60">
        <v>1656</v>
      </c>
      <c r="AW264" s="60">
        <f t="shared" si="78"/>
        <v>25263936</v>
      </c>
      <c r="AX264" s="75">
        <f t="shared" si="83"/>
        <v>28295608.320000004</v>
      </c>
      <c r="AY264" s="65">
        <v>15256</v>
      </c>
      <c r="AZ264" s="60">
        <v>1656</v>
      </c>
      <c r="BA264" s="60">
        <f t="shared" si="79"/>
        <v>25263936</v>
      </c>
      <c r="BB264" s="75">
        <f t="shared" si="84"/>
        <v>28295608.320000004</v>
      </c>
      <c r="BC264" s="65">
        <v>15256</v>
      </c>
      <c r="BD264" s="60">
        <v>1656</v>
      </c>
      <c r="BE264" s="60">
        <f t="shared" si="80"/>
        <v>25263936</v>
      </c>
      <c r="BF264" s="75">
        <f t="shared" si="85"/>
        <v>28295608.320000004</v>
      </c>
      <c r="BG264" s="65">
        <v>15256</v>
      </c>
      <c r="BH264" s="60">
        <v>1656</v>
      </c>
      <c r="BI264" s="60">
        <f t="shared" si="81"/>
        <v>25263936</v>
      </c>
      <c r="BJ264" s="75">
        <f t="shared" si="86"/>
        <v>28295608.320000004</v>
      </c>
      <c r="BK264" s="65">
        <v>15256</v>
      </c>
      <c r="BL264" s="60">
        <v>1656</v>
      </c>
      <c r="BM264" s="60">
        <f t="shared" si="82"/>
        <v>25263936</v>
      </c>
      <c r="BN264" s="75">
        <f t="shared" si="87"/>
        <v>28295608.320000004</v>
      </c>
      <c r="BO264" s="60"/>
      <c r="BP264" s="60"/>
      <c r="BQ264" s="60">
        <f t="shared" si="88"/>
        <v>0</v>
      </c>
      <c r="BR264" s="60">
        <f t="shared" si="89"/>
        <v>0</v>
      </c>
      <c r="BS264" s="60"/>
      <c r="BT264" s="60"/>
      <c r="BU264" s="60">
        <f t="shared" si="90"/>
        <v>0</v>
      </c>
      <c r="BV264" s="60">
        <f t="shared" si="91"/>
        <v>0</v>
      </c>
      <c r="BW264" s="60"/>
      <c r="BX264" s="60"/>
      <c r="BY264" s="60">
        <f t="shared" si="92"/>
        <v>0</v>
      </c>
      <c r="BZ264" s="60">
        <f t="shared" si="93"/>
        <v>0</v>
      </c>
      <c r="CA264" s="60"/>
      <c r="CB264" s="60"/>
      <c r="CC264" s="60">
        <f t="shared" si="94"/>
        <v>0</v>
      </c>
      <c r="CD264" s="60">
        <f t="shared" si="95"/>
        <v>0</v>
      </c>
      <c r="CE264" s="60"/>
      <c r="CF264" s="60"/>
      <c r="CG264" s="60">
        <f t="shared" si="96"/>
        <v>0</v>
      </c>
      <c r="CH264" s="60">
        <f t="shared" si="97"/>
        <v>0</v>
      </c>
      <c r="CI264" s="60"/>
      <c r="CJ264" s="60"/>
      <c r="CK264" s="60">
        <f t="shared" si="98"/>
        <v>0</v>
      </c>
      <c r="CL264" s="60">
        <f t="shared" si="99"/>
        <v>0</v>
      </c>
      <c r="CM264" s="60"/>
      <c r="CN264" s="60"/>
      <c r="CO264" s="60">
        <f t="shared" si="100"/>
        <v>0</v>
      </c>
      <c r="CP264" s="60">
        <f t="shared" si="101"/>
        <v>0</v>
      </c>
      <c r="CQ264" s="60"/>
      <c r="CR264" s="60"/>
      <c r="CS264" s="60">
        <f t="shared" si="102"/>
        <v>0</v>
      </c>
      <c r="CT264" s="60">
        <f t="shared" si="103"/>
        <v>0</v>
      </c>
      <c r="CU264" s="60"/>
      <c r="CV264" s="60"/>
      <c r="CW264" s="60">
        <f t="shared" si="104"/>
        <v>0</v>
      </c>
      <c r="CX264" s="60">
        <f t="shared" si="105"/>
        <v>0</v>
      </c>
      <c r="CY264" s="60"/>
      <c r="CZ264" s="60"/>
      <c r="DA264" s="60">
        <f t="shared" si="106"/>
        <v>0</v>
      </c>
      <c r="DB264" s="60">
        <f t="shared" si="107"/>
        <v>0</v>
      </c>
      <c r="DC264" s="60"/>
      <c r="DD264" s="60"/>
      <c r="DE264" s="60">
        <f t="shared" si="108"/>
        <v>0</v>
      </c>
      <c r="DF264" s="60">
        <f t="shared" si="109"/>
        <v>0</v>
      </c>
      <c r="DG264" s="60"/>
      <c r="DH264" s="60"/>
      <c r="DI264" s="60">
        <f t="shared" si="110"/>
        <v>0</v>
      </c>
      <c r="DJ264" s="60">
        <f t="shared" si="111"/>
        <v>0</v>
      </c>
      <c r="DK264" s="60"/>
      <c r="DL264" s="60"/>
      <c r="DM264" s="60">
        <f t="shared" si="112"/>
        <v>0</v>
      </c>
      <c r="DN264" s="60">
        <f t="shared" si="113"/>
        <v>0</v>
      </c>
      <c r="DO264" s="60"/>
      <c r="DP264" s="60"/>
      <c r="DQ264" s="60">
        <f t="shared" si="114"/>
        <v>0</v>
      </c>
      <c r="DR264" s="60">
        <f t="shared" si="115"/>
        <v>0</v>
      </c>
      <c r="DS264" s="60"/>
      <c r="DT264" s="60"/>
      <c r="DU264" s="60">
        <f t="shared" si="116"/>
        <v>0</v>
      </c>
      <c r="DV264" s="60">
        <f t="shared" si="117"/>
        <v>0</v>
      </c>
      <c r="DW264" s="60"/>
      <c r="DX264" s="60"/>
      <c r="DY264" s="60">
        <f t="shared" si="118"/>
        <v>0</v>
      </c>
      <c r="DZ264" s="60">
        <f t="shared" si="119"/>
        <v>0</v>
      </c>
      <c r="EA264" s="60"/>
      <c r="EB264" s="60"/>
      <c r="EC264" s="60">
        <f t="shared" si="120"/>
        <v>0</v>
      </c>
      <c r="ED264" s="60">
        <f t="shared" si="121"/>
        <v>0</v>
      </c>
      <c r="EE264" s="60"/>
      <c r="EF264" s="60"/>
      <c r="EG264" s="60"/>
      <c r="EH264" s="60"/>
      <c r="EI264" s="60"/>
      <c r="EJ264" s="60"/>
      <c r="EK264" s="60"/>
      <c r="EL264" s="60"/>
      <c r="EM264" s="75">
        <f t="shared" si="123"/>
        <v>144932</v>
      </c>
      <c r="EN264" s="75">
        <v>0</v>
      </c>
      <c r="EO264" s="75">
        <v>0</v>
      </c>
      <c r="EP264" s="81" t="s">
        <v>1534</v>
      </c>
      <c r="EQ264" s="72" t="s">
        <v>2067</v>
      </c>
      <c r="ER264" s="81" t="s">
        <v>2068</v>
      </c>
      <c r="ES264" s="72"/>
      <c r="ET264" s="72"/>
      <c r="EU264" s="72"/>
      <c r="EV264" s="72"/>
      <c r="EW264" s="72"/>
      <c r="EX264" s="72"/>
      <c r="EY264" s="72"/>
      <c r="EZ264" s="72"/>
      <c r="FA264" s="72"/>
    </row>
    <row r="265" spans="1:157" ht="19.5" customHeight="1">
      <c r="A265" s="63"/>
      <c r="B265" s="72" t="s">
        <v>2100</v>
      </c>
      <c r="C265" s="58"/>
      <c r="D265" s="77" t="s">
        <v>1972</v>
      </c>
      <c r="E265" s="58" t="s">
        <v>1926</v>
      </c>
      <c r="F265" s="58" t="s">
        <v>1927</v>
      </c>
      <c r="G265" s="58" t="s">
        <v>1927</v>
      </c>
      <c r="H265" s="58" t="s">
        <v>857</v>
      </c>
      <c r="I265" s="58"/>
      <c r="J265" s="58"/>
      <c r="K265" s="58">
        <v>100</v>
      </c>
      <c r="L265" s="58">
        <v>710000000</v>
      </c>
      <c r="M265" s="58" t="s">
        <v>1750</v>
      </c>
      <c r="N265" s="58" t="s">
        <v>1918</v>
      </c>
      <c r="O265" s="58" t="s">
        <v>359</v>
      </c>
      <c r="P265" s="58">
        <v>430000000</v>
      </c>
      <c r="Q265" s="58" t="s">
        <v>1973</v>
      </c>
      <c r="R265" s="58"/>
      <c r="S265" s="58" t="s">
        <v>1929</v>
      </c>
      <c r="T265" s="58"/>
      <c r="U265" s="58"/>
      <c r="V265" s="58">
        <v>0</v>
      </c>
      <c r="W265" s="58">
        <v>0</v>
      </c>
      <c r="X265" s="58">
        <v>100</v>
      </c>
      <c r="Y265" s="58" t="s">
        <v>1930</v>
      </c>
      <c r="Z265" s="58" t="s">
        <v>888</v>
      </c>
      <c r="AA265" s="65">
        <v>3687</v>
      </c>
      <c r="AB265" s="60">
        <v>1656</v>
      </c>
      <c r="AC265" s="60">
        <f t="shared" si="68"/>
        <v>6105672</v>
      </c>
      <c r="AD265" s="75">
        <f t="shared" si="69"/>
        <v>6838352.640000001</v>
      </c>
      <c r="AE265" s="65">
        <v>7374</v>
      </c>
      <c r="AF265" s="60">
        <v>1656</v>
      </c>
      <c r="AG265" s="60">
        <f t="shared" si="70"/>
        <v>12211344</v>
      </c>
      <c r="AH265" s="75">
        <f t="shared" si="74"/>
        <v>13676705.280000001</v>
      </c>
      <c r="AI265" s="65">
        <v>7374</v>
      </c>
      <c r="AJ265" s="60">
        <v>1656</v>
      </c>
      <c r="AK265" s="60">
        <f t="shared" si="71"/>
        <v>12211344</v>
      </c>
      <c r="AL265" s="75">
        <f t="shared" si="75"/>
        <v>13676705.280000001</v>
      </c>
      <c r="AM265" s="65">
        <v>7374</v>
      </c>
      <c r="AN265" s="60">
        <v>1656</v>
      </c>
      <c r="AO265" s="60">
        <f t="shared" si="72"/>
        <v>12211344</v>
      </c>
      <c r="AP265" s="75">
        <f t="shared" si="76"/>
        <v>13676705.280000001</v>
      </c>
      <c r="AQ265" s="65">
        <v>7374</v>
      </c>
      <c r="AR265" s="60">
        <v>1656</v>
      </c>
      <c r="AS265" s="60">
        <f t="shared" si="73"/>
        <v>12211344</v>
      </c>
      <c r="AT265" s="75">
        <f t="shared" si="77"/>
        <v>13676705.280000001</v>
      </c>
      <c r="AU265" s="65">
        <v>7374</v>
      </c>
      <c r="AV265" s="60">
        <v>1656</v>
      </c>
      <c r="AW265" s="60">
        <f t="shared" si="78"/>
        <v>12211344</v>
      </c>
      <c r="AX265" s="75">
        <f t="shared" si="83"/>
        <v>13676705.280000001</v>
      </c>
      <c r="AY265" s="65">
        <v>7374</v>
      </c>
      <c r="AZ265" s="60">
        <v>1656</v>
      </c>
      <c r="BA265" s="60">
        <f t="shared" si="79"/>
        <v>12211344</v>
      </c>
      <c r="BB265" s="75">
        <f t="shared" si="84"/>
        <v>13676705.280000001</v>
      </c>
      <c r="BC265" s="65">
        <v>7374</v>
      </c>
      <c r="BD265" s="60">
        <v>1656</v>
      </c>
      <c r="BE265" s="60">
        <f t="shared" si="80"/>
        <v>12211344</v>
      </c>
      <c r="BF265" s="75">
        <f t="shared" si="85"/>
        <v>13676705.280000001</v>
      </c>
      <c r="BG265" s="65">
        <v>7374</v>
      </c>
      <c r="BH265" s="60">
        <v>1656</v>
      </c>
      <c r="BI265" s="60">
        <f t="shared" si="81"/>
        <v>12211344</v>
      </c>
      <c r="BJ265" s="75">
        <f t="shared" si="86"/>
        <v>13676705.280000001</v>
      </c>
      <c r="BK265" s="65">
        <v>7374</v>
      </c>
      <c r="BL265" s="60">
        <v>1656</v>
      </c>
      <c r="BM265" s="60">
        <f t="shared" si="82"/>
        <v>12211344</v>
      </c>
      <c r="BN265" s="75">
        <f t="shared" si="87"/>
        <v>13676705.280000001</v>
      </c>
      <c r="BO265" s="60"/>
      <c r="BP265" s="60"/>
      <c r="BQ265" s="60">
        <f t="shared" si="88"/>
        <v>0</v>
      </c>
      <c r="BR265" s="60">
        <f t="shared" si="89"/>
        <v>0</v>
      </c>
      <c r="BS265" s="60"/>
      <c r="BT265" s="60"/>
      <c r="BU265" s="60">
        <f t="shared" si="90"/>
        <v>0</v>
      </c>
      <c r="BV265" s="60">
        <f t="shared" si="91"/>
        <v>0</v>
      </c>
      <c r="BW265" s="60"/>
      <c r="BX265" s="60"/>
      <c r="BY265" s="60">
        <f t="shared" si="92"/>
        <v>0</v>
      </c>
      <c r="BZ265" s="60">
        <f t="shared" si="93"/>
        <v>0</v>
      </c>
      <c r="CA265" s="60"/>
      <c r="CB265" s="60"/>
      <c r="CC265" s="60">
        <f t="shared" si="94"/>
        <v>0</v>
      </c>
      <c r="CD265" s="60">
        <f t="shared" si="95"/>
        <v>0</v>
      </c>
      <c r="CE265" s="60"/>
      <c r="CF265" s="60"/>
      <c r="CG265" s="60">
        <f t="shared" si="96"/>
        <v>0</v>
      </c>
      <c r="CH265" s="60">
        <f t="shared" si="97"/>
        <v>0</v>
      </c>
      <c r="CI265" s="60"/>
      <c r="CJ265" s="60"/>
      <c r="CK265" s="60">
        <f t="shared" si="98"/>
        <v>0</v>
      </c>
      <c r="CL265" s="60">
        <f t="shared" si="99"/>
        <v>0</v>
      </c>
      <c r="CM265" s="60"/>
      <c r="CN265" s="60"/>
      <c r="CO265" s="60">
        <f t="shared" si="100"/>
        <v>0</v>
      </c>
      <c r="CP265" s="60">
        <f t="shared" si="101"/>
        <v>0</v>
      </c>
      <c r="CQ265" s="60"/>
      <c r="CR265" s="60"/>
      <c r="CS265" s="60">
        <f t="shared" si="102"/>
        <v>0</v>
      </c>
      <c r="CT265" s="60">
        <f t="shared" si="103"/>
        <v>0</v>
      </c>
      <c r="CU265" s="60"/>
      <c r="CV265" s="60"/>
      <c r="CW265" s="60">
        <f t="shared" si="104"/>
        <v>0</v>
      </c>
      <c r="CX265" s="60">
        <f t="shared" si="105"/>
        <v>0</v>
      </c>
      <c r="CY265" s="60"/>
      <c r="CZ265" s="60"/>
      <c r="DA265" s="60">
        <f t="shared" si="106"/>
        <v>0</v>
      </c>
      <c r="DB265" s="60">
        <f t="shared" si="107"/>
        <v>0</v>
      </c>
      <c r="DC265" s="60"/>
      <c r="DD265" s="60"/>
      <c r="DE265" s="60">
        <f t="shared" si="108"/>
        <v>0</v>
      </c>
      <c r="DF265" s="60">
        <f t="shared" si="109"/>
        <v>0</v>
      </c>
      <c r="DG265" s="60"/>
      <c r="DH265" s="60"/>
      <c r="DI265" s="60">
        <f t="shared" si="110"/>
        <v>0</v>
      </c>
      <c r="DJ265" s="60">
        <f t="shared" si="111"/>
        <v>0</v>
      </c>
      <c r="DK265" s="60"/>
      <c r="DL265" s="60"/>
      <c r="DM265" s="60">
        <f t="shared" si="112"/>
        <v>0</v>
      </c>
      <c r="DN265" s="60">
        <f t="shared" si="113"/>
        <v>0</v>
      </c>
      <c r="DO265" s="60"/>
      <c r="DP265" s="60"/>
      <c r="DQ265" s="60">
        <f t="shared" si="114"/>
        <v>0</v>
      </c>
      <c r="DR265" s="60">
        <f t="shared" si="115"/>
        <v>0</v>
      </c>
      <c r="DS265" s="60"/>
      <c r="DT265" s="60"/>
      <c r="DU265" s="60">
        <f t="shared" si="116"/>
        <v>0</v>
      </c>
      <c r="DV265" s="60">
        <f t="shared" si="117"/>
        <v>0</v>
      </c>
      <c r="DW265" s="60"/>
      <c r="DX265" s="60"/>
      <c r="DY265" s="60">
        <f t="shared" si="118"/>
        <v>0</v>
      </c>
      <c r="DZ265" s="60">
        <f t="shared" si="119"/>
        <v>0</v>
      </c>
      <c r="EA265" s="60"/>
      <c r="EB265" s="60"/>
      <c r="EC265" s="60">
        <f t="shared" si="120"/>
        <v>0</v>
      </c>
      <c r="ED265" s="60">
        <f t="shared" si="121"/>
        <v>0</v>
      </c>
      <c r="EE265" s="60"/>
      <c r="EF265" s="60"/>
      <c r="EG265" s="60"/>
      <c r="EH265" s="60"/>
      <c r="EI265" s="60"/>
      <c r="EJ265" s="60"/>
      <c r="EK265" s="60"/>
      <c r="EL265" s="60"/>
      <c r="EM265" s="75">
        <f t="shared" si="123"/>
        <v>70053</v>
      </c>
      <c r="EN265" s="75">
        <v>0</v>
      </c>
      <c r="EO265" s="75">
        <v>0</v>
      </c>
      <c r="EP265" s="81" t="s">
        <v>1534</v>
      </c>
      <c r="EQ265" s="72" t="s">
        <v>2067</v>
      </c>
      <c r="ER265" s="81" t="s">
        <v>2068</v>
      </c>
      <c r="ES265" s="72"/>
      <c r="ET265" s="72"/>
      <c r="EU265" s="72"/>
      <c r="EV265" s="72"/>
      <c r="EW265" s="72"/>
      <c r="EX265" s="72"/>
      <c r="EY265" s="72"/>
      <c r="EZ265" s="72"/>
      <c r="FA265" s="72"/>
    </row>
    <row r="266" spans="1:157" ht="19.5" customHeight="1">
      <c r="A266" s="63"/>
      <c r="B266" s="72" t="s">
        <v>2100</v>
      </c>
      <c r="C266" s="58"/>
      <c r="D266" s="77" t="s">
        <v>1974</v>
      </c>
      <c r="E266" s="58" t="s">
        <v>1926</v>
      </c>
      <c r="F266" s="58" t="s">
        <v>1927</v>
      </c>
      <c r="G266" s="58" t="s">
        <v>1927</v>
      </c>
      <c r="H266" s="58" t="s">
        <v>857</v>
      </c>
      <c r="I266" s="58"/>
      <c r="J266" s="58"/>
      <c r="K266" s="58">
        <v>100</v>
      </c>
      <c r="L266" s="58">
        <v>710000000</v>
      </c>
      <c r="M266" s="58" t="s">
        <v>1750</v>
      </c>
      <c r="N266" s="58" t="s">
        <v>1918</v>
      </c>
      <c r="O266" s="58" t="s">
        <v>359</v>
      </c>
      <c r="P266" s="62">
        <v>510000000</v>
      </c>
      <c r="Q266" s="58" t="s">
        <v>1975</v>
      </c>
      <c r="R266" s="58"/>
      <c r="S266" s="58" t="s">
        <v>1929</v>
      </c>
      <c r="T266" s="58"/>
      <c r="U266" s="58"/>
      <c r="V266" s="58">
        <v>0</v>
      </c>
      <c r="W266" s="58">
        <v>0</v>
      </c>
      <c r="X266" s="58">
        <v>100</v>
      </c>
      <c r="Y266" s="58" t="s">
        <v>1930</v>
      </c>
      <c r="Z266" s="58" t="s">
        <v>888</v>
      </c>
      <c r="AA266" s="65">
        <v>15000</v>
      </c>
      <c r="AB266" s="60">
        <v>1376</v>
      </c>
      <c r="AC266" s="60">
        <f t="shared" si="68"/>
        <v>20640000</v>
      </c>
      <c r="AD266" s="75">
        <f t="shared" si="69"/>
        <v>23116800.000000004</v>
      </c>
      <c r="AE266" s="65">
        <v>30000</v>
      </c>
      <c r="AF266" s="60">
        <v>1376</v>
      </c>
      <c r="AG266" s="60">
        <f t="shared" si="70"/>
        <v>41280000</v>
      </c>
      <c r="AH266" s="75">
        <f t="shared" si="74"/>
        <v>46233600.00000001</v>
      </c>
      <c r="AI266" s="65">
        <v>30000</v>
      </c>
      <c r="AJ266" s="60">
        <v>1376</v>
      </c>
      <c r="AK266" s="60">
        <f t="shared" si="71"/>
        <v>41280000</v>
      </c>
      <c r="AL266" s="75">
        <f t="shared" si="75"/>
        <v>46233600.00000001</v>
      </c>
      <c r="AM266" s="65">
        <v>30000</v>
      </c>
      <c r="AN266" s="60">
        <v>1376</v>
      </c>
      <c r="AO266" s="60">
        <f t="shared" si="72"/>
        <v>41280000</v>
      </c>
      <c r="AP266" s="75">
        <f t="shared" si="76"/>
        <v>46233600.00000001</v>
      </c>
      <c r="AQ266" s="65">
        <v>30000</v>
      </c>
      <c r="AR266" s="60">
        <v>1376</v>
      </c>
      <c r="AS266" s="60">
        <f t="shared" si="73"/>
        <v>41280000</v>
      </c>
      <c r="AT266" s="75">
        <f t="shared" si="77"/>
        <v>46233600.00000001</v>
      </c>
      <c r="AU266" s="65">
        <v>30000</v>
      </c>
      <c r="AV266" s="60">
        <v>1376</v>
      </c>
      <c r="AW266" s="60">
        <f t="shared" si="78"/>
        <v>41280000</v>
      </c>
      <c r="AX266" s="75">
        <f t="shared" si="83"/>
        <v>46233600.00000001</v>
      </c>
      <c r="AY266" s="65">
        <v>30000</v>
      </c>
      <c r="AZ266" s="60">
        <v>1376</v>
      </c>
      <c r="BA266" s="60">
        <f t="shared" si="79"/>
        <v>41280000</v>
      </c>
      <c r="BB266" s="75">
        <f t="shared" si="84"/>
        <v>46233600.00000001</v>
      </c>
      <c r="BC266" s="65">
        <v>30000</v>
      </c>
      <c r="BD266" s="60">
        <v>1376</v>
      </c>
      <c r="BE266" s="60">
        <f t="shared" si="80"/>
        <v>41280000</v>
      </c>
      <c r="BF266" s="75">
        <f t="shared" si="85"/>
        <v>46233600.00000001</v>
      </c>
      <c r="BG266" s="65">
        <v>30000</v>
      </c>
      <c r="BH266" s="60">
        <v>1376</v>
      </c>
      <c r="BI266" s="60">
        <f t="shared" si="81"/>
        <v>41280000</v>
      </c>
      <c r="BJ266" s="75">
        <f t="shared" si="86"/>
        <v>46233600.00000001</v>
      </c>
      <c r="BK266" s="65">
        <v>30000</v>
      </c>
      <c r="BL266" s="60">
        <v>1376</v>
      </c>
      <c r="BM266" s="60">
        <f t="shared" si="82"/>
        <v>41280000</v>
      </c>
      <c r="BN266" s="75">
        <f t="shared" si="87"/>
        <v>46233600.00000001</v>
      </c>
      <c r="BO266" s="60"/>
      <c r="BP266" s="60"/>
      <c r="BQ266" s="60">
        <f t="shared" si="88"/>
        <v>0</v>
      </c>
      <c r="BR266" s="60">
        <f t="shared" si="89"/>
        <v>0</v>
      </c>
      <c r="BS266" s="60"/>
      <c r="BT266" s="60"/>
      <c r="BU266" s="60">
        <f t="shared" si="90"/>
        <v>0</v>
      </c>
      <c r="BV266" s="60">
        <f t="shared" si="91"/>
        <v>0</v>
      </c>
      <c r="BW266" s="60"/>
      <c r="BX266" s="60"/>
      <c r="BY266" s="60">
        <f t="shared" si="92"/>
        <v>0</v>
      </c>
      <c r="BZ266" s="60">
        <f t="shared" si="93"/>
        <v>0</v>
      </c>
      <c r="CA266" s="60"/>
      <c r="CB266" s="60"/>
      <c r="CC266" s="60">
        <f t="shared" si="94"/>
        <v>0</v>
      </c>
      <c r="CD266" s="60">
        <f t="shared" si="95"/>
        <v>0</v>
      </c>
      <c r="CE266" s="60"/>
      <c r="CF266" s="60"/>
      <c r="CG266" s="60">
        <f t="shared" si="96"/>
        <v>0</v>
      </c>
      <c r="CH266" s="60">
        <f t="shared" si="97"/>
        <v>0</v>
      </c>
      <c r="CI266" s="60"/>
      <c r="CJ266" s="60"/>
      <c r="CK266" s="60">
        <f t="shared" si="98"/>
        <v>0</v>
      </c>
      <c r="CL266" s="60">
        <f t="shared" si="99"/>
        <v>0</v>
      </c>
      <c r="CM266" s="60"/>
      <c r="CN266" s="60"/>
      <c r="CO266" s="60">
        <f t="shared" si="100"/>
        <v>0</v>
      </c>
      <c r="CP266" s="60">
        <f t="shared" si="101"/>
        <v>0</v>
      </c>
      <c r="CQ266" s="60"/>
      <c r="CR266" s="60"/>
      <c r="CS266" s="60">
        <f t="shared" si="102"/>
        <v>0</v>
      </c>
      <c r="CT266" s="60">
        <f t="shared" si="103"/>
        <v>0</v>
      </c>
      <c r="CU266" s="60"/>
      <c r="CV266" s="60"/>
      <c r="CW266" s="60">
        <f t="shared" si="104"/>
        <v>0</v>
      </c>
      <c r="CX266" s="60">
        <f t="shared" si="105"/>
        <v>0</v>
      </c>
      <c r="CY266" s="60"/>
      <c r="CZ266" s="60"/>
      <c r="DA266" s="60">
        <f t="shared" si="106"/>
        <v>0</v>
      </c>
      <c r="DB266" s="60">
        <f t="shared" si="107"/>
        <v>0</v>
      </c>
      <c r="DC266" s="60"/>
      <c r="DD266" s="60"/>
      <c r="DE266" s="60">
        <f t="shared" si="108"/>
        <v>0</v>
      </c>
      <c r="DF266" s="60">
        <f t="shared" si="109"/>
        <v>0</v>
      </c>
      <c r="DG266" s="60"/>
      <c r="DH266" s="60"/>
      <c r="DI266" s="60">
        <f t="shared" si="110"/>
        <v>0</v>
      </c>
      <c r="DJ266" s="60">
        <f t="shared" si="111"/>
        <v>0</v>
      </c>
      <c r="DK266" s="60"/>
      <c r="DL266" s="60"/>
      <c r="DM266" s="60">
        <f t="shared" si="112"/>
        <v>0</v>
      </c>
      <c r="DN266" s="60">
        <f t="shared" si="113"/>
        <v>0</v>
      </c>
      <c r="DO266" s="60"/>
      <c r="DP266" s="60"/>
      <c r="DQ266" s="60">
        <f t="shared" si="114"/>
        <v>0</v>
      </c>
      <c r="DR266" s="60">
        <f t="shared" si="115"/>
        <v>0</v>
      </c>
      <c r="DS266" s="60"/>
      <c r="DT266" s="60"/>
      <c r="DU266" s="60">
        <f t="shared" si="116"/>
        <v>0</v>
      </c>
      <c r="DV266" s="60">
        <f t="shared" si="117"/>
        <v>0</v>
      </c>
      <c r="DW266" s="60"/>
      <c r="DX266" s="60"/>
      <c r="DY266" s="60">
        <f t="shared" si="118"/>
        <v>0</v>
      </c>
      <c r="DZ266" s="60">
        <f t="shared" si="119"/>
        <v>0</v>
      </c>
      <c r="EA266" s="60"/>
      <c r="EB266" s="60"/>
      <c r="EC266" s="60">
        <f t="shared" si="120"/>
        <v>0</v>
      </c>
      <c r="ED266" s="60">
        <f t="shared" si="121"/>
        <v>0</v>
      </c>
      <c r="EE266" s="60"/>
      <c r="EF266" s="60"/>
      <c r="EG266" s="60"/>
      <c r="EH266" s="60"/>
      <c r="EI266" s="60"/>
      <c r="EJ266" s="60"/>
      <c r="EK266" s="60"/>
      <c r="EL266" s="60"/>
      <c r="EM266" s="75">
        <f t="shared" si="123"/>
        <v>285000</v>
      </c>
      <c r="EN266" s="75">
        <v>0</v>
      </c>
      <c r="EO266" s="75">
        <v>0</v>
      </c>
      <c r="EP266" s="81" t="s">
        <v>1534</v>
      </c>
      <c r="EQ266" s="72" t="s">
        <v>2067</v>
      </c>
      <c r="ER266" s="81" t="s">
        <v>2068</v>
      </c>
      <c r="ES266" s="72"/>
      <c r="ET266" s="72"/>
      <c r="EU266" s="72"/>
      <c r="EV266" s="72"/>
      <c r="EW266" s="72"/>
      <c r="EX266" s="72"/>
      <c r="EY266" s="72"/>
      <c r="EZ266" s="72"/>
      <c r="FA266" s="72"/>
    </row>
    <row r="267" spans="1:157" ht="19.5" customHeight="1">
      <c r="A267" s="63"/>
      <c r="B267" s="72" t="s">
        <v>2100</v>
      </c>
      <c r="C267" s="58"/>
      <c r="D267" s="77" t="s">
        <v>1976</v>
      </c>
      <c r="E267" s="58" t="s">
        <v>1926</v>
      </c>
      <c r="F267" s="58" t="s">
        <v>1927</v>
      </c>
      <c r="G267" s="58" t="s">
        <v>1927</v>
      </c>
      <c r="H267" s="58" t="s">
        <v>857</v>
      </c>
      <c r="I267" s="58"/>
      <c r="J267" s="58"/>
      <c r="K267" s="58">
        <v>100</v>
      </c>
      <c r="L267" s="58">
        <v>710000000</v>
      </c>
      <c r="M267" s="58" t="s">
        <v>1750</v>
      </c>
      <c r="N267" s="58" t="s">
        <v>1918</v>
      </c>
      <c r="O267" s="58" t="s">
        <v>359</v>
      </c>
      <c r="P267" s="58">
        <v>510000000</v>
      </c>
      <c r="Q267" s="58" t="s">
        <v>1977</v>
      </c>
      <c r="R267" s="58"/>
      <c r="S267" s="58" t="s">
        <v>1929</v>
      </c>
      <c r="T267" s="58"/>
      <c r="U267" s="58"/>
      <c r="V267" s="58">
        <v>0</v>
      </c>
      <c r="W267" s="58">
        <v>0</v>
      </c>
      <c r="X267" s="58">
        <v>100</v>
      </c>
      <c r="Y267" s="58" t="s">
        <v>1930</v>
      </c>
      <c r="Z267" s="58" t="s">
        <v>888</v>
      </c>
      <c r="AA267" s="65">
        <v>1000</v>
      </c>
      <c r="AB267" s="60">
        <v>1376</v>
      </c>
      <c r="AC267" s="60">
        <f t="shared" si="68"/>
        <v>1376000</v>
      </c>
      <c r="AD267" s="75">
        <f t="shared" si="69"/>
        <v>1541120.0000000002</v>
      </c>
      <c r="AE267" s="65">
        <v>2000</v>
      </c>
      <c r="AF267" s="60">
        <v>1376</v>
      </c>
      <c r="AG267" s="60">
        <f t="shared" si="70"/>
        <v>2752000</v>
      </c>
      <c r="AH267" s="75">
        <f t="shared" si="74"/>
        <v>3082240.0000000005</v>
      </c>
      <c r="AI267" s="65">
        <v>2000</v>
      </c>
      <c r="AJ267" s="60">
        <v>1376</v>
      </c>
      <c r="AK267" s="60">
        <f t="shared" si="71"/>
        <v>2752000</v>
      </c>
      <c r="AL267" s="75">
        <f t="shared" si="75"/>
        <v>3082240.0000000005</v>
      </c>
      <c r="AM267" s="65">
        <v>2000</v>
      </c>
      <c r="AN267" s="60">
        <v>1376</v>
      </c>
      <c r="AO267" s="60">
        <f t="shared" si="72"/>
        <v>2752000</v>
      </c>
      <c r="AP267" s="75">
        <f t="shared" si="76"/>
        <v>3082240.0000000005</v>
      </c>
      <c r="AQ267" s="65">
        <v>2000</v>
      </c>
      <c r="AR267" s="60">
        <v>1376</v>
      </c>
      <c r="AS267" s="60">
        <f t="shared" si="73"/>
        <v>2752000</v>
      </c>
      <c r="AT267" s="75">
        <f t="shared" si="77"/>
        <v>3082240.0000000005</v>
      </c>
      <c r="AU267" s="65">
        <v>2000</v>
      </c>
      <c r="AV267" s="60">
        <v>1376</v>
      </c>
      <c r="AW267" s="60">
        <f t="shared" si="78"/>
        <v>2752000</v>
      </c>
      <c r="AX267" s="75">
        <f t="shared" si="83"/>
        <v>3082240.0000000005</v>
      </c>
      <c r="AY267" s="65">
        <v>2000</v>
      </c>
      <c r="AZ267" s="60">
        <v>1376</v>
      </c>
      <c r="BA267" s="60">
        <f t="shared" si="79"/>
        <v>2752000</v>
      </c>
      <c r="BB267" s="75">
        <f t="shared" si="84"/>
        <v>3082240.0000000005</v>
      </c>
      <c r="BC267" s="65">
        <v>2000</v>
      </c>
      <c r="BD267" s="60">
        <v>1376</v>
      </c>
      <c r="BE267" s="60">
        <f t="shared" si="80"/>
        <v>2752000</v>
      </c>
      <c r="BF267" s="75">
        <f t="shared" si="85"/>
        <v>3082240.0000000005</v>
      </c>
      <c r="BG267" s="65">
        <v>2000</v>
      </c>
      <c r="BH267" s="60">
        <v>1376</v>
      </c>
      <c r="BI267" s="60">
        <f t="shared" si="81"/>
        <v>2752000</v>
      </c>
      <c r="BJ267" s="75">
        <f t="shared" si="86"/>
        <v>3082240.0000000005</v>
      </c>
      <c r="BK267" s="65">
        <v>2000</v>
      </c>
      <c r="BL267" s="60">
        <v>1376</v>
      </c>
      <c r="BM267" s="60">
        <f t="shared" si="82"/>
        <v>2752000</v>
      </c>
      <c r="BN267" s="75">
        <f t="shared" si="87"/>
        <v>3082240.0000000005</v>
      </c>
      <c r="BO267" s="60"/>
      <c r="BP267" s="60"/>
      <c r="BQ267" s="60">
        <f t="shared" si="88"/>
        <v>0</v>
      </c>
      <c r="BR267" s="60">
        <f t="shared" si="89"/>
        <v>0</v>
      </c>
      <c r="BS267" s="60"/>
      <c r="BT267" s="60"/>
      <c r="BU267" s="60">
        <f t="shared" si="90"/>
        <v>0</v>
      </c>
      <c r="BV267" s="60">
        <f t="shared" si="91"/>
        <v>0</v>
      </c>
      <c r="BW267" s="60"/>
      <c r="BX267" s="60"/>
      <c r="BY267" s="60">
        <f t="shared" si="92"/>
        <v>0</v>
      </c>
      <c r="BZ267" s="60">
        <f t="shared" si="93"/>
        <v>0</v>
      </c>
      <c r="CA267" s="60"/>
      <c r="CB267" s="60"/>
      <c r="CC267" s="60">
        <f t="shared" si="94"/>
        <v>0</v>
      </c>
      <c r="CD267" s="60">
        <f t="shared" si="95"/>
        <v>0</v>
      </c>
      <c r="CE267" s="60"/>
      <c r="CF267" s="60"/>
      <c r="CG267" s="60">
        <f t="shared" si="96"/>
        <v>0</v>
      </c>
      <c r="CH267" s="60">
        <f t="shared" si="97"/>
        <v>0</v>
      </c>
      <c r="CI267" s="60"/>
      <c r="CJ267" s="60"/>
      <c r="CK267" s="60">
        <f t="shared" si="98"/>
        <v>0</v>
      </c>
      <c r="CL267" s="60">
        <f t="shared" si="99"/>
        <v>0</v>
      </c>
      <c r="CM267" s="60"/>
      <c r="CN267" s="60"/>
      <c r="CO267" s="60">
        <f t="shared" si="100"/>
        <v>0</v>
      </c>
      <c r="CP267" s="60">
        <f t="shared" si="101"/>
        <v>0</v>
      </c>
      <c r="CQ267" s="60"/>
      <c r="CR267" s="60"/>
      <c r="CS267" s="60">
        <f t="shared" si="102"/>
        <v>0</v>
      </c>
      <c r="CT267" s="60">
        <f t="shared" si="103"/>
        <v>0</v>
      </c>
      <c r="CU267" s="60"/>
      <c r="CV267" s="60"/>
      <c r="CW267" s="60">
        <f t="shared" si="104"/>
        <v>0</v>
      </c>
      <c r="CX267" s="60">
        <f t="shared" si="105"/>
        <v>0</v>
      </c>
      <c r="CY267" s="60"/>
      <c r="CZ267" s="60"/>
      <c r="DA267" s="60">
        <f t="shared" si="106"/>
        <v>0</v>
      </c>
      <c r="DB267" s="60">
        <f t="shared" si="107"/>
        <v>0</v>
      </c>
      <c r="DC267" s="60"/>
      <c r="DD267" s="60"/>
      <c r="DE267" s="60">
        <f t="shared" si="108"/>
        <v>0</v>
      </c>
      <c r="DF267" s="60">
        <f t="shared" si="109"/>
        <v>0</v>
      </c>
      <c r="DG267" s="60"/>
      <c r="DH267" s="60"/>
      <c r="DI267" s="60">
        <f t="shared" si="110"/>
        <v>0</v>
      </c>
      <c r="DJ267" s="60">
        <f t="shared" si="111"/>
        <v>0</v>
      </c>
      <c r="DK267" s="60"/>
      <c r="DL267" s="60"/>
      <c r="DM267" s="60">
        <f t="shared" si="112"/>
        <v>0</v>
      </c>
      <c r="DN267" s="60">
        <f t="shared" si="113"/>
        <v>0</v>
      </c>
      <c r="DO267" s="60"/>
      <c r="DP267" s="60"/>
      <c r="DQ267" s="60">
        <f t="shared" si="114"/>
        <v>0</v>
      </c>
      <c r="DR267" s="60">
        <f t="shared" si="115"/>
        <v>0</v>
      </c>
      <c r="DS267" s="60"/>
      <c r="DT267" s="60"/>
      <c r="DU267" s="60">
        <f t="shared" si="116"/>
        <v>0</v>
      </c>
      <c r="DV267" s="60">
        <f t="shared" si="117"/>
        <v>0</v>
      </c>
      <c r="DW267" s="60"/>
      <c r="DX267" s="60"/>
      <c r="DY267" s="60">
        <f t="shared" si="118"/>
        <v>0</v>
      </c>
      <c r="DZ267" s="60">
        <f t="shared" si="119"/>
        <v>0</v>
      </c>
      <c r="EA267" s="60"/>
      <c r="EB267" s="60"/>
      <c r="EC267" s="60">
        <f t="shared" si="120"/>
        <v>0</v>
      </c>
      <c r="ED267" s="60">
        <f t="shared" si="121"/>
        <v>0</v>
      </c>
      <c r="EE267" s="60"/>
      <c r="EF267" s="60"/>
      <c r="EG267" s="60"/>
      <c r="EH267" s="60"/>
      <c r="EI267" s="60"/>
      <c r="EJ267" s="60"/>
      <c r="EK267" s="60"/>
      <c r="EL267" s="60"/>
      <c r="EM267" s="75">
        <f t="shared" si="123"/>
        <v>19000</v>
      </c>
      <c r="EN267" s="75">
        <v>0</v>
      </c>
      <c r="EO267" s="75">
        <v>0</v>
      </c>
      <c r="EP267" s="81" t="s">
        <v>1534</v>
      </c>
      <c r="EQ267" s="72" t="s">
        <v>2067</v>
      </c>
      <c r="ER267" s="81" t="s">
        <v>2068</v>
      </c>
      <c r="ES267" s="72"/>
      <c r="ET267" s="72"/>
      <c r="EU267" s="72"/>
      <c r="EV267" s="72"/>
      <c r="EW267" s="72"/>
      <c r="EX267" s="72"/>
      <c r="EY267" s="72"/>
      <c r="EZ267" s="72"/>
      <c r="FA267" s="72"/>
    </row>
    <row r="268" spans="1:157" ht="19.5" customHeight="1">
      <c r="A268" s="63"/>
      <c r="B268" s="72" t="s">
        <v>2100</v>
      </c>
      <c r="C268" s="58"/>
      <c r="D268" s="59" t="s">
        <v>1978</v>
      </c>
      <c r="E268" s="58" t="s">
        <v>1926</v>
      </c>
      <c r="F268" s="58" t="s">
        <v>1927</v>
      </c>
      <c r="G268" s="58" t="s">
        <v>1927</v>
      </c>
      <c r="H268" s="58" t="s">
        <v>857</v>
      </c>
      <c r="I268" s="58"/>
      <c r="J268" s="58"/>
      <c r="K268" s="58">
        <v>100</v>
      </c>
      <c r="L268" s="58">
        <v>710000000</v>
      </c>
      <c r="M268" s="58" t="s">
        <v>1750</v>
      </c>
      <c r="N268" s="58" t="s">
        <v>1918</v>
      </c>
      <c r="O268" s="58" t="s">
        <v>359</v>
      </c>
      <c r="P268" s="62">
        <v>510000000</v>
      </c>
      <c r="Q268" s="58" t="s">
        <v>1979</v>
      </c>
      <c r="R268" s="58"/>
      <c r="S268" s="58" t="s">
        <v>1929</v>
      </c>
      <c r="T268" s="58"/>
      <c r="U268" s="58"/>
      <c r="V268" s="58">
        <v>0</v>
      </c>
      <c r="W268" s="58">
        <v>0</v>
      </c>
      <c r="X268" s="58">
        <v>100</v>
      </c>
      <c r="Y268" s="58" t="s">
        <v>1930</v>
      </c>
      <c r="Z268" s="58" t="s">
        <v>888</v>
      </c>
      <c r="AA268" s="65">
        <v>3500</v>
      </c>
      <c r="AB268" s="60">
        <v>1376</v>
      </c>
      <c r="AC268" s="60">
        <f t="shared" si="68"/>
        <v>4816000</v>
      </c>
      <c r="AD268" s="75">
        <f t="shared" si="69"/>
        <v>5393920.000000001</v>
      </c>
      <c r="AE268" s="65">
        <v>7000</v>
      </c>
      <c r="AF268" s="60">
        <v>1376</v>
      </c>
      <c r="AG268" s="60">
        <f t="shared" si="70"/>
        <v>9632000</v>
      </c>
      <c r="AH268" s="75">
        <f t="shared" si="74"/>
        <v>10787840.000000002</v>
      </c>
      <c r="AI268" s="65">
        <v>7000</v>
      </c>
      <c r="AJ268" s="60">
        <v>1376</v>
      </c>
      <c r="AK268" s="60">
        <f t="shared" si="71"/>
        <v>9632000</v>
      </c>
      <c r="AL268" s="75">
        <f t="shared" si="75"/>
        <v>10787840.000000002</v>
      </c>
      <c r="AM268" s="65">
        <v>7000</v>
      </c>
      <c r="AN268" s="60">
        <v>1376</v>
      </c>
      <c r="AO268" s="60">
        <f t="shared" si="72"/>
        <v>9632000</v>
      </c>
      <c r="AP268" s="75">
        <f t="shared" si="76"/>
        <v>10787840.000000002</v>
      </c>
      <c r="AQ268" s="65">
        <v>7000</v>
      </c>
      <c r="AR268" s="60">
        <v>1376</v>
      </c>
      <c r="AS268" s="60">
        <f t="shared" si="73"/>
        <v>9632000</v>
      </c>
      <c r="AT268" s="75">
        <f t="shared" si="77"/>
        <v>10787840.000000002</v>
      </c>
      <c r="AU268" s="65">
        <v>7000</v>
      </c>
      <c r="AV268" s="60">
        <v>1376</v>
      </c>
      <c r="AW268" s="60">
        <f t="shared" si="78"/>
        <v>9632000</v>
      </c>
      <c r="AX268" s="75">
        <f t="shared" si="83"/>
        <v>10787840.000000002</v>
      </c>
      <c r="AY268" s="65">
        <v>7000</v>
      </c>
      <c r="AZ268" s="60">
        <v>1376</v>
      </c>
      <c r="BA268" s="60">
        <f t="shared" si="79"/>
        <v>9632000</v>
      </c>
      <c r="BB268" s="75">
        <f t="shared" si="84"/>
        <v>10787840.000000002</v>
      </c>
      <c r="BC268" s="65">
        <v>7000</v>
      </c>
      <c r="BD268" s="60">
        <v>1376</v>
      </c>
      <c r="BE268" s="60">
        <f t="shared" si="80"/>
        <v>9632000</v>
      </c>
      <c r="BF268" s="75">
        <f t="shared" si="85"/>
        <v>10787840.000000002</v>
      </c>
      <c r="BG268" s="65">
        <v>7000</v>
      </c>
      <c r="BH268" s="60">
        <v>1376</v>
      </c>
      <c r="BI268" s="60">
        <f t="shared" si="81"/>
        <v>9632000</v>
      </c>
      <c r="BJ268" s="75">
        <f t="shared" si="86"/>
        <v>10787840.000000002</v>
      </c>
      <c r="BK268" s="65">
        <v>7000</v>
      </c>
      <c r="BL268" s="60">
        <v>1376</v>
      </c>
      <c r="BM268" s="60">
        <f t="shared" si="82"/>
        <v>9632000</v>
      </c>
      <c r="BN268" s="75">
        <f t="shared" si="87"/>
        <v>10787840.000000002</v>
      </c>
      <c r="BO268" s="60"/>
      <c r="BP268" s="60"/>
      <c r="BQ268" s="60">
        <f t="shared" si="88"/>
        <v>0</v>
      </c>
      <c r="BR268" s="60">
        <f t="shared" si="89"/>
        <v>0</v>
      </c>
      <c r="BS268" s="60"/>
      <c r="BT268" s="60"/>
      <c r="BU268" s="60">
        <f t="shared" si="90"/>
        <v>0</v>
      </c>
      <c r="BV268" s="60">
        <f t="shared" si="91"/>
        <v>0</v>
      </c>
      <c r="BW268" s="60"/>
      <c r="BX268" s="60"/>
      <c r="BY268" s="60">
        <f t="shared" si="92"/>
        <v>0</v>
      </c>
      <c r="BZ268" s="60">
        <f t="shared" si="93"/>
        <v>0</v>
      </c>
      <c r="CA268" s="60"/>
      <c r="CB268" s="60"/>
      <c r="CC268" s="60">
        <f t="shared" si="94"/>
        <v>0</v>
      </c>
      <c r="CD268" s="60">
        <f t="shared" si="95"/>
        <v>0</v>
      </c>
      <c r="CE268" s="60"/>
      <c r="CF268" s="60"/>
      <c r="CG268" s="60">
        <f t="shared" si="96"/>
        <v>0</v>
      </c>
      <c r="CH268" s="60">
        <f t="shared" si="97"/>
        <v>0</v>
      </c>
      <c r="CI268" s="60"/>
      <c r="CJ268" s="60"/>
      <c r="CK268" s="60">
        <f t="shared" si="98"/>
        <v>0</v>
      </c>
      <c r="CL268" s="60">
        <f t="shared" si="99"/>
        <v>0</v>
      </c>
      <c r="CM268" s="60"/>
      <c r="CN268" s="60"/>
      <c r="CO268" s="60">
        <f t="shared" si="100"/>
        <v>0</v>
      </c>
      <c r="CP268" s="60">
        <f t="shared" si="101"/>
        <v>0</v>
      </c>
      <c r="CQ268" s="60"/>
      <c r="CR268" s="60"/>
      <c r="CS268" s="60">
        <f t="shared" si="102"/>
        <v>0</v>
      </c>
      <c r="CT268" s="60">
        <f t="shared" si="103"/>
        <v>0</v>
      </c>
      <c r="CU268" s="60"/>
      <c r="CV268" s="60"/>
      <c r="CW268" s="60">
        <f t="shared" si="104"/>
        <v>0</v>
      </c>
      <c r="CX268" s="60">
        <f t="shared" si="105"/>
        <v>0</v>
      </c>
      <c r="CY268" s="60"/>
      <c r="CZ268" s="60"/>
      <c r="DA268" s="60">
        <f t="shared" si="106"/>
        <v>0</v>
      </c>
      <c r="DB268" s="60">
        <f t="shared" si="107"/>
        <v>0</v>
      </c>
      <c r="DC268" s="60"/>
      <c r="DD268" s="60"/>
      <c r="DE268" s="60">
        <f t="shared" si="108"/>
        <v>0</v>
      </c>
      <c r="DF268" s="60">
        <f t="shared" si="109"/>
        <v>0</v>
      </c>
      <c r="DG268" s="60"/>
      <c r="DH268" s="60"/>
      <c r="DI268" s="60">
        <f t="shared" si="110"/>
        <v>0</v>
      </c>
      <c r="DJ268" s="60">
        <f t="shared" si="111"/>
        <v>0</v>
      </c>
      <c r="DK268" s="60"/>
      <c r="DL268" s="60"/>
      <c r="DM268" s="60">
        <f t="shared" si="112"/>
        <v>0</v>
      </c>
      <c r="DN268" s="60">
        <f t="shared" si="113"/>
        <v>0</v>
      </c>
      <c r="DO268" s="60"/>
      <c r="DP268" s="60"/>
      <c r="DQ268" s="60">
        <f t="shared" si="114"/>
        <v>0</v>
      </c>
      <c r="DR268" s="60">
        <f t="shared" si="115"/>
        <v>0</v>
      </c>
      <c r="DS268" s="60"/>
      <c r="DT268" s="60"/>
      <c r="DU268" s="60">
        <f t="shared" si="116"/>
        <v>0</v>
      </c>
      <c r="DV268" s="60">
        <f t="shared" si="117"/>
        <v>0</v>
      </c>
      <c r="DW268" s="60"/>
      <c r="DX268" s="60"/>
      <c r="DY268" s="60">
        <f t="shared" si="118"/>
        <v>0</v>
      </c>
      <c r="DZ268" s="60">
        <f t="shared" si="119"/>
        <v>0</v>
      </c>
      <c r="EA268" s="60"/>
      <c r="EB268" s="60"/>
      <c r="EC268" s="60">
        <f t="shared" si="120"/>
        <v>0</v>
      </c>
      <c r="ED268" s="60">
        <f t="shared" si="121"/>
        <v>0</v>
      </c>
      <c r="EE268" s="60"/>
      <c r="EF268" s="60"/>
      <c r="EG268" s="60"/>
      <c r="EH268" s="60"/>
      <c r="EI268" s="60"/>
      <c r="EJ268" s="60"/>
      <c r="EK268" s="60"/>
      <c r="EL268" s="60"/>
      <c r="EM268" s="75">
        <f t="shared" si="123"/>
        <v>66500</v>
      </c>
      <c r="EN268" s="75">
        <v>0</v>
      </c>
      <c r="EO268" s="75">
        <v>0</v>
      </c>
      <c r="EP268" s="81" t="s">
        <v>1534</v>
      </c>
      <c r="EQ268" s="72" t="s">
        <v>2067</v>
      </c>
      <c r="ER268" s="81" t="s">
        <v>2068</v>
      </c>
      <c r="ES268" s="72"/>
      <c r="ET268" s="72"/>
      <c r="EU268" s="72"/>
      <c r="EV268" s="72"/>
      <c r="EW268" s="72"/>
      <c r="EX268" s="72"/>
      <c r="EY268" s="72"/>
      <c r="EZ268" s="72"/>
      <c r="FA268" s="72"/>
    </row>
    <row r="269" spans="1:157" ht="19.5" customHeight="1">
      <c r="A269" s="63"/>
      <c r="B269" s="72" t="s">
        <v>2100</v>
      </c>
      <c r="C269" s="58"/>
      <c r="D269" s="77" t="s">
        <v>1980</v>
      </c>
      <c r="E269" s="58" t="s">
        <v>1926</v>
      </c>
      <c r="F269" s="58" t="s">
        <v>1927</v>
      </c>
      <c r="G269" s="58" t="s">
        <v>1927</v>
      </c>
      <c r="H269" s="58" t="s">
        <v>857</v>
      </c>
      <c r="I269" s="58"/>
      <c r="J269" s="58"/>
      <c r="K269" s="58">
        <v>100</v>
      </c>
      <c r="L269" s="58">
        <v>710000000</v>
      </c>
      <c r="M269" s="58" t="s">
        <v>1750</v>
      </c>
      <c r="N269" s="58" t="s">
        <v>1918</v>
      </c>
      <c r="O269" s="58" t="s">
        <v>359</v>
      </c>
      <c r="P269" s="58">
        <v>310000000</v>
      </c>
      <c r="Q269" s="58" t="s">
        <v>1981</v>
      </c>
      <c r="R269" s="58"/>
      <c r="S269" s="58" t="s">
        <v>1929</v>
      </c>
      <c r="T269" s="58"/>
      <c r="U269" s="58"/>
      <c r="V269" s="58">
        <v>0</v>
      </c>
      <c r="W269" s="58">
        <v>0</v>
      </c>
      <c r="X269" s="58">
        <v>100</v>
      </c>
      <c r="Y269" s="58" t="s">
        <v>1930</v>
      </c>
      <c r="Z269" s="58" t="s">
        <v>888</v>
      </c>
      <c r="AA269" s="65">
        <v>4074</v>
      </c>
      <c r="AB269" s="60">
        <v>1376</v>
      </c>
      <c r="AC269" s="60">
        <f t="shared" si="68"/>
        <v>5605824</v>
      </c>
      <c r="AD269" s="75">
        <f t="shared" si="69"/>
        <v>6278522.880000001</v>
      </c>
      <c r="AE269" s="65">
        <v>8148</v>
      </c>
      <c r="AF269" s="60">
        <v>1376</v>
      </c>
      <c r="AG269" s="60">
        <f t="shared" si="70"/>
        <v>11211648</v>
      </c>
      <c r="AH269" s="75">
        <f t="shared" si="74"/>
        <v>12557045.760000002</v>
      </c>
      <c r="AI269" s="65">
        <v>8148</v>
      </c>
      <c r="AJ269" s="60">
        <v>1376</v>
      </c>
      <c r="AK269" s="60">
        <f t="shared" si="71"/>
        <v>11211648</v>
      </c>
      <c r="AL269" s="75">
        <f t="shared" si="75"/>
        <v>12557045.760000002</v>
      </c>
      <c r="AM269" s="65">
        <v>8148</v>
      </c>
      <c r="AN269" s="60">
        <v>1376</v>
      </c>
      <c r="AO269" s="60">
        <f t="shared" si="72"/>
        <v>11211648</v>
      </c>
      <c r="AP269" s="75">
        <f t="shared" si="76"/>
        <v>12557045.760000002</v>
      </c>
      <c r="AQ269" s="65">
        <v>8148</v>
      </c>
      <c r="AR269" s="60">
        <v>1376</v>
      </c>
      <c r="AS269" s="60">
        <f t="shared" si="73"/>
        <v>11211648</v>
      </c>
      <c r="AT269" s="75">
        <f t="shared" si="77"/>
        <v>12557045.760000002</v>
      </c>
      <c r="AU269" s="65">
        <v>8148</v>
      </c>
      <c r="AV269" s="60">
        <v>1376</v>
      </c>
      <c r="AW269" s="60">
        <f t="shared" si="78"/>
        <v>11211648</v>
      </c>
      <c r="AX269" s="75">
        <f t="shared" si="83"/>
        <v>12557045.760000002</v>
      </c>
      <c r="AY269" s="65">
        <v>8148</v>
      </c>
      <c r="AZ269" s="60">
        <v>1376</v>
      </c>
      <c r="BA269" s="60">
        <f t="shared" si="79"/>
        <v>11211648</v>
      </c>
      <c r="BB269" s="75">
        <f t="shared" si="84"/>
        <v>12557045.760000002</v>
      </c>
      <c r="BC269" s="65">
        <v>8148</v>
      </c>
      <c r="BD269" s="60">
        <v>1376</v>
      </c>
      <c r="BE269" s="60">
        <f t="shared" si="80"/>
        <v>11211648</v>
      </c>
      <c r="BF269" s="75">
        <f t="shared" si="85"/>
        <v>12557045.760000002</v>
      </c>
      <c r="BG269" s="65">
        <v>8148</v>
      </c>
      <c r="BH269" s="60">
        <v>1376</v>
      </c>
      <c r="BI269" s="60">
        <f t="shared" si="81"/>
        <v>11211648</v>
      </c>
      <c r="BJ269" s="75">
        <f t="shared" si="86"/>
        <v>12557045.760000002</v>
      </c>
      <c r="BK269" s="65">
        <v>8148</v>
      </c>
      <c r="BL269" s="60">
        <v>1376</v>
      </c>
      <c r="BM269" s="60">
        <f t="shared" si="82"/>
        <v>11211648</v>
      </c>
      <c r="BN269" s="75">
        <f t="shared" si="87"/>
        <v>12557045.760000002</v>
      </c>
      <c r="BO269" s="60"/>
      <c r="BP269" s="60"/>
      <c r="BQ269" s="60">
        <f t="shared" si="88"/>
        <v>0</v>
      </c>
      <c r="BR269" s="60">
        <f t="shared" si="89"/>
        <v>0</v>
      </c>
      <c r="BS269" s="60"/>
      <c r="BT269" s="60"/>
      <c r="BU269" s="60">
        <f t="shared" si="90"/>
        <v>0</v>
      </c>
      <c r="BV269" s="60">
        <f t="shared" si="91"/>
        <v>0</v>
      </c>
      <c r="BW269" s="60"/>
      <c r="BX269" s="60"/>
      <c r="BY269" s="60">
        <f t="shared" si="92"/>
        <v>0</v>
      </c>
      <c r="BZ269" s="60">
        <f t="shared" si="93"/>
        <v>0</v>
      </c>
      <c r="CA269" s="60"/>
      <c r="CB269" s="60"/>
      <c r="CC269" s="60">
        <f t="shared" si="94"/>
        <v>0</v>
      </c>
      <c r="CD269" s="60">
        <f t="shared" si="95"/>
        <v>0</v>
      </c>
      <c r="CE269" s="60"/>
      <c r="CF269" s="60"/>
      <c r="CG269" s="60">
        <f t="shared" si="96"/>
        <v>0</v>
      </c>
      <c r="CH269" s="60">
        <f t="shared" si="97"/>
        <v>0</v>
      </c>
      <c r="CI269" s="60"/>
      <c r="CJ269" s="60"/>
      <c r="CK269" s="60">
        <f t="shared" si="98"/>
        <v>0</v>
      </c>
      <c r="CL269" s="60">
        <f t="shared" si="99"/>
        <v>0</v>
      </c>
      <c r="CM269" s="60"/>
      <c r="CN269" s="60"/>
      <c r="CO269" s="60">
        <f t="shared" si="100"/>
        <v>0</v>
      </c>
      <c r="CP269" s="60">
        <f t="shared" si="101"/>
        <v>0</v>
      </c>
      <c r="CQ269" s="60"/>
      <c r="CR269" s="60"/>
      <c r="CS269" s="60">
        <f t="shared" si="102"/>
        <v>0</v>
      </c>
      <c r="CT269" s="60">
        <f t="shared" si="103"/>
        <v>0</v>
      </c>
      <c r="CU269" s="60"/>
      <c r="CV269" s="60"/>
      <c r="CW269" s="60">
        <f t="shared" si="104"/>
        <v>0</v>
      </c>
      <c r="CX269" s="60">
        <f t="shared" si="105"/>
        <v>0</v>
      </c>
      <c r="CY269" s="60"/>
      <c r="CZ269" s="60"/>
      <c r="DA269" s="60">
        <f t="shared" si="106"/>
        <v>0</v>
      </c>
      <c r="DB269" s="60">
        <f t="shared" si="107"/>
        <v>0</v>
      </c>
      <c r="DC269" s="60"/>
      <c r="DD269" s="60"/>
      <c r="DE269" s="60">
        <f t="shared" si="108"/>
        <v>0</v>
      </c>
      <c r="DF269" s="60">
        <f t="shared" si="109"/>
        <v>0</v>
      </c>
      <c r="DG269" s="60"/>
      <c r="DH269" s="60"/>
      <c r="DI269" s="60">
        <f t="shared" si="110"/>
        <v>0</v>
      </c>
      <c r="DJ269" s="60">
        <f t="shared" si="111"/>
        <v>0</v>
      </c>
      <c r="DK269" s="60"/>
      <c r="DL269" s="60"/>
      <c r="DM269" s="60">
        <f t="shared" si="112"/>
        <v>0</v>
      </c>
      <c r="DN269" s="60">
        <f t="shared" si="113"/>
        <v>0</v>
      </c>
      <c r="DO269" s="60"/>
      <c r="DP269" s="60"/>
      <c r="DQ269" s="60">
        <f t="shared" si="114"/>
        <v>0</v>
      </c>
      <c r="DR269" s="60">
        <f t="shared" si="115"/>
        <v>0</v>
      </c>
      <c r="DS269" s="60"/>
      <c r="DT269" s="60"/>
      <c r="DU269" s="60">
        <f t="shared" si="116"/>
        <v>0</v>
      </c>
      <c r="DV269" s="60">
        <f t="shared" si="117"/>
        <v>0</v>
      </c>
      <c r="DW269" s="60"/>
      <c r="DX269" s="60"/>
      <c r="DY269" s="60">
        <f t="shared" si="118"/>
        <v>0</v>
      </c>
      <c r="DZ269" s="60">
        <f t="shared" si="119"/>
        <v>0</v>
      </c>
      <c r="EA269" s="60"/>
      <c r="EB269" s="60"/>
      <c r="EC269" s="60">
        <f t="shared" si="120"/>
        <v>0</v>
      </c>
      <c r="ED269" s="60">
        <f t="shared" si="121"/>
        <v>0</v>
      </c>
      <c r="EE269" s="60"/>
      <c r="EF269" s="60"/>
      <c r="EG269" s="60"/>
      <c r="EH269" s="60"/>
      <c r="EI269" s="60"/>
      <c r="EJ269" s="60"/>
      <c r="EK269" s="60"/>
      <c r="EL269" s="60"/>
      <c r="EM269" s="75">
        <f t="shared" si="123"/>
        <v>77406</v>
      </c>
      <c r="EN269" s="75">
        <v>0</v>
      </c>
      <c r="EO269" s="75">
        <v>0</v>
      </c>
      <c r="EP269" s="81" t="s">
        <v>1534</v>
      </c>
      <c r="EQ269" s="72" t="s">
        <v>2067</v>
      </c>
      <c r="ER269" s="81" t="s">
        <v>2068</v>
      </c>
      <c r="ES269" s="72"/>
      <c r="ET269" s="72"/>
      <c r="EU269" s="72"/>
      <c r="EV269" s="72"/>
      <c r="EW269" s="72"/>
      <c r="EX269" s="72"/>
      <c r="EY269" s="72"/>
      <c r="EZ269" s="72"/>
      <c r="FA269" s="72"/>
    </row>
    <row r="270" spans="1:157" ht="19.5" customHeight="1">
      <c r="A270" s="63"/>
      <c r="B270" s="72" t="s">
        <v>2100</v>
      </c>
      <c r="C270" s="58"/>
      <c r="D270" s="77" t="s">
        <v>1982</v>
      </c>
      <c r="E270" s="58" t="s">
        <v>1926</v>
      </c>
      <c r="F270" s="58" t="s">
        <v>1927</v>
      </c>
      <c r="G270" s="58" t="s">
        <v>1927</v>
      </c>
      <c r="H270" s="58" t="s">
        <v>857</v>
      </c>
      <c r="I270" s="58"/>
      <c r="J270" s="58"/>
      <c r="K270" s="58">
        <v>100</v>
      </c>
      <c r="L270" s="58">
        <v>710000000</v>
      </c>
      <c r="M270" s="58" t="s">
        <v>1750</v>
      </c>
      <c r="N270" s="58" t="s">
        <v>1918</v>
      </c>
      <c r="O270" s="58" t="s">
        <v>359</v>
      </c>
      <c r="P270" s="58">
        <v>310000000</v>
      </c>
      <c r="Q270" s="58" t="s">
        <v>1983</v>
      </c>
      <c r="R270" s="58"/>
      <c r="S270" s="58" t="s">
        <v>1929</v>
      </c>
      <c r="T270" s="58"/>
      <c r="U270" s="58"/>
      <c r="V270" s="58">
        <v>0</v>
      </c>
      <c r="W270" s="58">
        <v>0</v>
      </c>
      <c r="X270" s="58">
        <v>100</v>
      </c>
      <c r="Y270" s="58" t="s">
        <v>1930</v>
      </c>
      <c r="Z270" s="58" t="s">
        <v>888</v>
      </c>
      <c r="AA270" s="65">
        <v>19198</v>
      </c>
      <c r="AB270" s="60">
        <v>1376</v>
      </c>
      <c r="AC270" s="60">
        <f t="shared" si="68"/>
        <v>26416448</v>
      </c>
      <c r="AD270" s="75">
        <f t="shared" si="69"/>
        <v>29586421.76</v>
      </c>
      <c r="AE270" s="65">
        <v>38397</v>
      </c>
      <c r="AF270" s="60">
        <v>1376</v>
      </c>
      <c r="AG270" s="60">
        <f t="shared" si="70"/>
        <v>52834272</v>
      </c>
      <c r="AH270" s="75">
        <f t="shared" si="74"/>
        <v>59174384.64000001</v>
      </c>
      <c r="AI270" s="65">
        <v>38397</v>
      </c>
      <c r="AJ270" s="60">
        <v>1376</v>
      </c>
      <c r="AK270" s="60">
        <f t="shared" si="71"/>
        <v>52834272</v>
      </c>
      <c r="AL270" s="75">
        <f t="shared" si="75"/>
        <v>59174384.64000001</v>
      </c>
      <c r="AM270" s="65">
        <v>38397</v>
      </c>
      <c r="AN270" s="60">
        <v>1376</v>
      </c>
      <c r="AO270" s="60">
        <f t="shared" si="72"/>
        <v>52834272</v>
      </c>
      <c r="AP270" s="75">
        <f t="shared" si="76"/>
        <v>59174384.64000001</v>
      </c>
      <c r="AQ270" s="65">
        <v>38397</v>
      </c>
      <c r="AR270" s="60">
        <v>1376</v>
      </c>
      <c r="AS270" s="60">
        <f t="shared" si="73"/>
        <v>52834272</v>
      </c>
      <c r="AT270" s="75">
        <f t="shared" si="77"/>
        <v>59174384.64000001</v>
      </c>
      <c r="AU270" s="65">
        <v>38397</v>
      </c>
      <c r="AV270" s="60">
        <v>1376</v>
      </c>
      <c r="AW270" s="60">
        <f t="shared" si="78"/>
        <v>52834272</v>
      </c>
      <c r="AX270" s="75">
        <f t="shared" si="83"/>
        <v>59174384.64000001</v>
      </c>
      <c r="AY270" s="65">
        <v>38397</v>
      </c>
      <c r="AZ270" s="60">
        <v>1376</v>
      </c>
      <c r="BA270" s="60">
        <f t="shared" si="79"/>
        <v>52834272</v>
      </c>
      <c r="BB270" s="75">
        <f t="shared" si="84"/>
        <v>59174384.64000001</v>
      </c>
      <c r="BC270" s="65">
        <v>38397</v>
      </c>
      <c r="BD270" s="60">
        <v>1376</v>
      </c>
      <c r="BE270" s="60">
        <f t="shared" si="80"/>
        <v>52834272</v>
      </c>
      <c r="BF270" s="75">
        <f t="shared" si="85"/>
        <v>59174384.64000001</v>
      </c>
      <c r="BG270" s="65">
        <v>38397</v>
      </c>
      <c r="BH270" s="60">
        <v>1376</v>
      </c>
      <c r="BI270" s="60">
        <f t="shared" si="81"/>
        <v>52834272</v>
      </c>
      <c r="BJ270" s="75">
        <f t="shared" si="86"/>
        <v>59174384.64000001</v>
      </c>
      <c r="BK270" s="65">
        <v>38397</v>
      </c>
      <c r="BL270" s="60">
        <v>1376</v>
      </c>
      <c r="BM270" s="60">
        <f t="shared" si="82"/>
        <v>52834272</v>
      </c>
      <c r="BN270" s="75">
        <f t="shared" si="87"/>
        <v>59174384.64000001</v>
      </c>
      <c r="BO270" s="60"/>
      <c r="BP270" s="60"/>
      <c r="BQ270" s="60">
        <f t="shared" si="88"/>
        <v>0</v>
      </c>
      <c r="BR270" s="60">
        <f t="shared" si="89"/>
        <v>0</v>
      </c>
      <c r="BS270" s="60"/>
      <c r="BT270" s="60"/>
      <c r="BU270" s="60">
        <f t="shared" si="90"/>
        <v>0</v>
      </c>
      <c r="BV270" s="60">
        <f t="shared" si="91"/>
        <v>0</v>
      </c>
      <c r="BW270" s="60"/>
      <c r="BX270" s="60"/>
      <c r="BY270" s="60">
        <f t="shared" si="92"/>
        <v>0</v>
      </c>
      <c r="BZ270" s="60">
        <f t="shared" si="93"/>
        <v>0</v>
      </c>
      <c r="CA270" s="60"/>
      <c r="CB270" s="60"/>
      <c r="CC270" s="60">
        <f t="shared" si="94"/>
        <v>0</v>
      </c>
      <c r="CD270" s="60">
        <f t="shared" si="95"/>
        <v>0</v>
      </c>
      <c r="CE270" s="60"/>
      <c r="CF270" s="60"/>
      <c r="CG270" s="60">
        <f t="shared" si="96"/>
        <v>0</v>
      </c>
      <c r="CH270" s="60">
        <f t="shared" si="97"/>
        <v>0</v>
      </c>
      <c r="CI270" s="60"/>
      <c r="CJ270" s="60"/>
      <c r="CK270" s="60">
        <f t="shared" si="98"/>
        <v>0</v>
      </c>
      <c r="CL270" s="60">
        <f t="shared" si="99"/>
        <v>0</v>
      </c>
      <c r="CM270" s="60"/>
      <c r="CN270" s="60"/>
      <c r="CO270" s="60">
        <f t="shared" si="100"/>
        <v>0</v>
      </c>
      <c r="CP270" s="60">
        <f t="shared" si="101"/>
        <v>0</v>
      </c>
      <c r="CQ270" s="60"/>
      <c r="CR270" s="60"/>
      <c r="CS270" s="60">
        <f t="shared" si="102"/>
        <v>0</v>
      </c>
      <c r="CT270" s="60">
        <f t="shared" si="103"/>
        <v>0</v>
      </c>
      <c r="CU270" s="60"/>
      <c r="CV270" s="60"/>
      <c r="CW270" s="60">
        <f t="shared" si="104"/>
        <v>0</v>
      </c>
      <c r="CX270" s="60">
        <f t="shared" si="105"/>
        <v>0</v>
      </c>
      <c r="CY270" s="60"/>
      <c r="CZ270" s="60"/>
      <c r="DA270" s="60">
        <f t="shared" si="106"/>
        <v>0</v>
      </c>
      <c r="DB270" s="60">
        <f t="shared" si="107"/>
        <v>0</v>
      </c>
      <c r="DC270" s="60"/>
      <c r="DD270" s="60"/>
      <c r="DE270" s="60">
        <f t="shared" si="108"/>
        <v>0</v>
      </c>
      <c r="DF270" s="60">
        <f t="shared" si="109"/>
        <v>0</v>
      </c>
      <c r="DG270" s="60"/>
      <c r="DH270" s="60"/>
      <c r="DI270" s="60">
        <f t="shared" si="110"/>
        <v>0</v>
      </c>
      <c r="DJ270" s="60">
        <f t="shared" si="111"/>
        <v>0</v>
      </c>
      <c r="DK270" s="60"/>
      <c r="DL270" s="60"/>
      <c r="DM270" s="60">
        <f t="shared" si="112"/>
        <v>0</v>
      </c>
      <c r="DN270" s="60">
        <f t="shared" si="113"/>
        <v>0</v>
      </c>
      <c r="DO270" s="60"/>
      <c r="DP270" s="60"/>
      <c r="DQ270" s="60">
        <f t="shared" si="114"/>
        <v>0</v>
      </c>
      <c r="DR270" s="60">
        <f t="shared" si="115"/>
        <v>0</v>
      </c>
      <c r="DS270" s="60"/>
      <c r="DT270" s="60"/>
      <c r="DU270" s="60">
        <f t="shared" si="116"/>
        <v>0</v>
      </c>
      <c r="DV270" s="60">
        <f t="shared" si="117"/>
        <v>0</v>
      </c>
      <c r="DW270" s="60"/>
      <c r="DX270" s="60"/>
      <c r="DY270" s="60">
        <f t="shared" si="118"/>
        <v>0</v>
      </c>
      <c r="DZ270" s="60">
        <f t="shared" si="119"/>
        <v>0</v>
      </c>
      <c r="EA270" s="60"/>
      <c r="EB270" s="60"/>
      <c r="EC270" s="60">
        <f t="shared" si="120"/>
        <v>0</v>
      </c>
      <c r="ED270" s="60">
        <f t="shared" si="121"/>
        <v>0</v>
      </c>
      <c r="EE270" s="60"/>
      <c r="EF270" s="60"/>
      <c r="EG270" s="60"/>
      <c r="EH270" s="60"/>
      <c r="EI270" s="60"/>
      <c r="EJ270" s="60"/>
      <c r="EK270" s="60"/>
      <c r="EL270" s="60"/>
      <c r="EM270" s="75">
        <f t="shared" si="123"/>
        <v>364771</v>
      </c>
      <c r="EN270" s="75">
        <v>0</v>
      </c>
      <c r="EO270" s="75">
        <v>0</v>
      </c>
      <c r="EP270" s="81" t="s">
        <v>1534</v>
      </c>
      <c r="EQ270" s="72" t="s">
        <v>2067</v>
      </c>
      <c r="ER270" s="81" t="s">
        <v>2068</v>
      </c>
      <c r="ES270" s="72"/>
      <c r="ET270" s="72"/>
      <c r="EU270" s="72"/>
      <c r="EV270" s="72"/>
      <c r="EW270" s="72"/>
      <c r="EX270" s="72"/>
      <c r="EY270" s="72"/>
      <c r="EZ270" s="72"/>
      <c r="FA270" s="72"/>
    </row>
    <row r="271" spans="1:157" ht="19.5" customHeight="1">
      <c r="A271" s="63"/>
      <c r="B271" s="72" t="s">
        <v>2100</v>
      </c>
      <c r="C271" s="58"/>
      <c r="D271" s="77" t="s">
        <v>1984</v>
      </c>
      <c r="E271" s="58" t="s">
        <v>1926</v>
      </c>
      <c r="F271" s="58" t="s">
        <v>1927</v>
      </c>
      <c r="G271" s="58" t="s">
        <v>1927</v>
      </c>
      <c r="H271" s="58" t="s">
        <v>857</v>
      </c>
      <c r="I271" s="58"/>
      <c r="J271" s="58"/>
      <c r="K271" s="58">
        <v>100</v>
      </c>
      <c r="L271" s="58">
        <v>710000000</v>
      </c>
      <c r="M271" s="58" t="s">
        <v>1750</v>
      </c>
      <c r="N271" s="58" t="s">
        <v>1918</v>
      </c>
      <c r="O271" s="58" t="s">
        <v>359</v>
      </c>
      <c r="P271" s="58" t="s">
        <v>1985</v>
      </c>
      <c r="Q271" s="58" t="s">
        <v>1986</v>
      </c>
      <c r="R271" s="58"/>
      <c r="S271" s="58" t="s">
        <v>1929</v>
      </c>
      <c r="T271" s="58"/>
      <c r="U271" s="58"/>
      <c r="V271" s="58">
        <v>0</v>
      </c>
      <c r="W271" s="58">
        <v>0</v>
      </c>
      <c r="X271" s="58">
        <v>100</v>
      </c>
      <c r="Y271" s="58" t="s">
        <v>1930</v>
      </c>
      <c r="Z271" s="58" t="s">
        <v>888</v>
      </c>
      <c r="AA271" s="65">
        <v>2500</v>
      </c>
      <c r="AB271" s="60">
        <v>1376</v>
      </c>
      <c r="AC271" s="60">
        <f t="shared" si="68"/>
        <v>3440000</v>
      </c>
      <c r="AD271" s="75">
        <f t="shared" si="69"/>
        <v>3852800.0000000005</v>
      </c>
      <c r="AE271" s="65">
        <v>5000</v>
      </c>
      <c r="AF271" s="60">
        <v>1376</v>
      </c>
      <c r="AG271" s="60">
        <f t="shared" si="70"/>
        <v>6880000</v>
      </c>
      <c r="AH271" s="75">
        <f t="shared" si="74"/>
        <v>7705600.000000001</v>
      </c>
      <c r="AI271" s="65">
        <v>5000</v>
      </c>
      <c r="AJ271" s="60">
        <v>1376</v>
      </c>
      <c r="AK271" s="60">
        <f t="shared" si="71"/>
        <v>6880000</v>
      </c>
      <c r="AL271" s="75">
        <f t="shared" si="75"/>
        <v>7705600.000000001</v>
      </c>
      <c r="AM271" s="65">
        <v>5000</v>
      </c>
      <c r="AN271" s="60">
        <v>1376</v>
      </c>
      <c r="AO271" s="60">
        <f t="shared" si="72"/>
        <v>6880000</v>
      </c>
      <c r="AP271" s="75">
        <f t="shared" si="76"/>
        <v>7705600.000000001</v>
      </c>
      <c r="AQ271" s="65">
        <v>5000</v>
      </c>
      <c r="AR271" s="60">
        <v>1376</v>
      </c>
      <c r="AS271" s="60">
        <f t="shared" si="73"/>
        <v>6880000</v>
      </c>
      <c r="AT271" s="75">
        <f t="shared" si="77"/>
        <v>7705600.000000001</v>
      </c>
      <c r="AU271" s="65">
        <v>5000</v>
      </c>
      <c r="AV271" s="60">
        <v>1376</v>
      </c>
      <c r="AW271" s="60">
        <f t="shared" si="78"/>
        <v>6880000</v>
      </c>
      <c r="AX271" s="75">
        <f t="shared" si="83"/>
        <v>7705600.000000001</v>
      </c>
      <c r="AY271" s="65">
        <v>5000</v>
      </c>
      <c r="AZ271" s="60">
        <v>1376</v>
      </c>
      <c r="BA271" s="60">
        <f t="shared" si="79"/>
        <v>6880000</v>
      </c>
      <c r="BB271" s="75">
        <f t="shared" si="84"/>
        <v>7705600.000000001</v>
      </c>
      <c r="BC271" s="65">
        <v>5000</v>
      </c>
      <c r="BD271" s="60">
        <v>1376</v>
      </c>
      <c r="BE271" s="60">
        <f t="shared" si="80"/>
        <v>6880000</v>
      </c>
      <c r="BF271" s="75">
        <f t="shared" si="85"/>
        <v>7705600.000000001</v>
      </c>
      <c r="BG271" s="65">
        <v>5000</v>
      </c>
      <c r="BH271" s="60">
        <v>1376</v>
      </c>
      <c r="BI271" s="60">
        <f t="shared" si="81"/>
        <v>6880000</v>
      </c>
      <c r="BJ271" s="75">
        <f t="shared" si="86"/>
        <v>7705600.000000001</v>
      </c>
      <c r="BK271" s="65">
        <v>5000</v>
      </c>
      <c r="BL271" s="60">
        <v>1376</v>
      </c>
      <c r="BM271" s="60">
        <f t="shared" si="82"/>
        <v>6880000</v>
      </c>
      <c r="BN271" s="75">
        <f t="shared" si="87"/>
        <v>7705600.000000001</v>
      </c>
      <c r="BO271" s="60"/>
      <c r="BP271" s="60"/>
      <c r="BQ271" s="60">
        <f t="shared" si="88"/>
        <v>0</v>
      </c>
      <c r="BR271" s="60">
        <f t="shared" si="89"/>
        <v>0</v>
      </c>
      <c r="BS271" s="60"/>
      <c r="BT271" s="60"/>
      <c r="BU271" s="60">
        <f t="shared" si="90"/>
        <v>0</v>
      </c>
      <c r="BV271" s="60">
        <f t="shared" si="91"/>
        <v>0</v>
      </c>
      <c r="BW271" s="60"/>
      <c r="BX271" s="60"/>
      <c r="BY271" s="60">
        <f t="shared" si="92"/>
        <v>0</v>
      </c>
      <c r="BZ271" s="60">
        <f t="shared" si="93"/>
        <v>0</v>
      </c>
      <c r="CA271" s="60"/>
      <c r="CB271" s="60"/>
      <c r="CC271" s="60">
        <f t="shared" si="94"/>
        <v>0</v>
      </c>
      <c r="CD271" s="60">
        <f t="shared" si="95"/>
        <v>0</v>
      </c>
      <c r="CE271" s="60"/>
      <c r="CF271" s="60"/>
      <c r="CG271" s="60">
        <f t="shared" si="96"/>
        <v>0</v>
      </c>
      <c r="CH271" s="60">
        <f t="shared" si="97"/>
        <v>0</v>
      </c>
      <c r="CI271" s="60"/>
      <c r="CJ271" s="60"/>
      <c r="CK271" s="60">
        <f t="shared" si="98"/>
        <v>0</v>
      </c>
      <c r="CL271" s="60">
        <f t="shared" si="99"/>
        <v>0</v>
      </c>
      <c r="CM271" s="60"/>
      <c r="CN271" s="60"/>
      <c r="CO271" s="60">
        <f t="shared" si="100"/>
        <v>0</v>
      </c>
      <c r="CP271" s="60">
        <f t="shared" si="101"/>
        <v>0</v>
      </c>
      <c r="CQ271" s="60"/>
      <c r="CR271" s="60"/>
      <c r="CS271" s="60">
        <f t="shared" si="102"/>
        <v>0</v>
      </c>
      <c r="CT271" s="60">
        <f t="shared" si="103"/>
        <v>0</v>
      </c>
      <c r="CU271" s="60"/>
      <c r="CV271" s="60"/>
      <c r="CW271" s="60">
        <f t="shared" si="104"/>
        <v>0</v>
      </c>
      <c r="CX271" s="60">
        <f t="shared" si="105"/>
        <v>0</v>
      </c>
      <c r="CY271" s="60"/>
      <c r="CZ271" s="60"/>
      <c r="DA271" s="60">
        <f t="shared" si="106"/>
        <v>0</v>
      </c>
      <c r="DB271" s="60">
        <f t="shared" si="107"/>
        <v>0</v>
      </c>
      <c r="DC271" s="60"/>
      <c r="DD271" s="60"/>
      <c r="DE271" s="60">
        <f t="shared" si="108"/>
        <v>0</v>
      </c>
      <c r="DF271" s="60">
        <f t="shared" si="109"/>
        <v>0</v>
      </c>
      <c r="DG271" s="60"/>
      <c r="DH271" s="60"/>
      <c r="DI271" s="60">
        <f t="shared" si="110"/>
        <v>0</v>
      </c>
      <c r="DJ271" s="60">
        <f t="shared" si="111"/>
        <v>0</v>
      </c>
      <c r="DK271" s="60"/>
      <c r="DL271" s="60"/>
      <c r="DM271" s="60">
        <f t="shared" si="112"/>
        <v>0</v>
      </c>
      <c r="DN271" s="60">
        <f t="shared" si="113"/>
        <v>0</v>
      </c>
      <c r="DO271" s="60"/>
      <c r="DP271" s="60"/>
      <c r="DQ271" s="60">
        <f t="shared" si="114"/>
        <v>0</v>
      </c>
      <c r="DR271" s="60">
        <f t="shared" si="115"/>
        <v>0</v>
      </c>
      <c r="DS271" s="60"/>
      <c r="DT271" s="60"/>
      <c r="DU271" s="60">
        <f t="shared" si="116"/>
        <v>0</v>
      </c>
      <c r="DV271" s="60">
        <f t="shared" si="117"/>
        <v>0</v>
      </c>
      <c r="DW271" s="60"/>
      <c r="DX271" s="60"/>
      <c r="DY271" s="60">
        <f t="shared" si="118"/>
        <v>0</v>
      </c>
      <c r="DZ271" s="60">
        <f t="shared" si="119"/>
        <v>0</v>
      </c>
      <c r="EA271" s="60"/>
      <c r="EB271" s="60"/>
      <c r="EC271" s="60">
        <f t="shared" si="120"/>
        <v>0</v>
      </c>
      <c r="ED271" s="60">
        <f t="shared" si="121"/>
        <v>0</v>
      </c>
      <c r="EE271" s="60"/>
      <c r="EF271" s="60"/>
      <c r="EG271" s="60"/>
      <c r="EH271" s="60"/>
      <c r="EI271" s="60"/>
      <c r="EJ271" s="60"/>
      <c r="EK271" s="60"/>
      <c r="EL271" s="60"/>
      <c r="EM271" s="75">
        <f t="shared" si="123"/>
        <v>47500</v>
      </c>
      <c r="EN271" s="75">
        <v>0</v>
      </c>
      <c r="EO271" s="75">
        <v>0</v>
      </c>
      <c r="EP271" s="81" t="s">
        <v>1534</v>
      </c>
      <c r="EQ271" s="72" t="s">
        <v>2067</v>
      </c>
      <c r="ER271" s="81" t="s">
        <v>2068</v>
      </c>
      <c r="ES271" s="72"/>
      <c r="ET271" s="72"/>
      <c r="EU271" s="72"/>
      <c r="EV271" s="72"/>
      <c r="EW271" s="72"/>
      <c r="EX271" s="72"/>
      <c r="EY271" s="72"/>
      <c r="EZ271" s="72"/>
      <c r="FA271" s="72"/>
    </row>
    <row r="272" spans="1:157" ht="19.5" customHeight="1">
      <c r="A272" s="63"/>
      <c r="B272" s="72" t="s">
        <v>2100</v>
      </c>
      <c r="C272" s="58"/>
      <c r="D272" s="77" t="s">
        <v>1987</v>
      </c>
      <c r="E272" s="58" t="s">
        <v>1926</v>
      </c>
      <c r="F272" s="58" t="s">
        <v>1927</v>
      </c>
      <c r="G272" s="58" t="s">
        <v>1927</v>
      </c>
      <c r="H272" s="58" t="s">
        <v>857</v>
      </c>
      <c r="I272" s="58"/>
      <c r="J272" s="58"/>
      <c r="K272" s="58">
        <v>100</v>
      </c>
      <c r="L272" s="58">
        <v>710000000</v>
      </c>
      <c r="M272" s="58" t="s">
        <v>1750</v>
      </c>
      <c r="N272" s="58" t="s">
        <v>1918</v>
      </c>
      <c r="O272" s="58" t="s">
        <v>359</v>
      </c>
      <c r="P272" s="58">
        <v>350000000</v>
      </c>
      <c r="Q272" s="58" t="s">
        <v>1988</v>
      </c>
      <c r="R272" s="58"/>
      <c r="S272" s="58" t="s">
        <v>1929</v>
      </c>
      <c r="T272" s="58"/>
      <c r="U272" s="58"/>
      <c r="V272" s="58">
        <v>0</v>
      </c>
      <c r="W272" s="58">
        <v>0</v>
      </c>
      <c r="X272" s="58">
        <v>100</v>
      </c>
      <c r="Y272" s="58" t="s">
        <v>1930</v>
      </c>
      <c r="Z272" s="58" t="s">
        <v>888</v>
      </c>
      <c r="AA272" s="65">
        <v>13276</v>
      </c>
      <c r="AB272" s="60">
        <v>1376</v>
      </c>
      <c r="AC272" s="60">
        <f t="shared" si="68"/>
        <v>18267776</v>
      </c>
      <c r="AD272" s="75">
        <f t="shared" si="69"/>
        <v>20459909.12</v>
      </c>
      <c r="AE272" s="65">
        <v>26552</v>
      </c>
      <c r="AF272" s="60">
        <v>1376</v>
      </c>
      <c r="AG272" s="60">
        <f t="shared" si="70"/>
        <v>36535552</v>
      </c>
      <c r="AH272" s="75">
        <f t="shared" si="74"/>
        <v>40919818.24</v>
      </c>
      <c r="AI272" s="65">
        <v>26552</v>
      </c>
      <c r="AJ272" s="60">
        <v>1376</v>
      </c>
      <c r="AK272" s="60">
        <f t="shared" si="71"/>
        <v>36535552</v>
      </c>
      <c r="AL272" s="75">
        <f t="shared" si="75"/>
        <v>40919818.24</v>
      </c>
      <c r="AM272" s="65">
        <v>26552</v>
      </c>
      <c r="AN272" s="60">
        <v>1376</v>
      </c>
      <c r="AO272" s="60">
        <f t="shared" si="72"/>
        <v>36535552</v>
      </c>
      <c r="AP272" s="75">
        <f t="shared" si="76"/>
        <v>40919818.24</v>
      </c>
      <c r="AQ272" s="65">
        <v>26552</v>
      </c>
      <c r="AR272" s="60">
        <v>1376</v>
      </c>
      <c r="AS272" s="60">
        <f t="shared" si="73"/>
        <v>36535552</v>
      </c>
      <c r="AT272" s="75">
        <f t="shared" si="77"/>
        <v>40919818.24</v>
      </c>
      <c r="AU272" s="65">
        <v>26552</v>
      </c>
      <c r="AV272" s="60">
        <v>1376</v>
      </c>
      <c r="AW272" s="60">
        <f t="shared" si="78"/>
        <v>36535552</v>
      </c>
      <c r="AX272" s="75">
        <f t="shared" si="83"/>
        <v>40919818.24</v>
      </c>
      <c r="AY272" s="65">
        <v>26552</v>
      </c>
      <c r="AZ272" s="60">
        <v>1376</v>
      </c>
      <c r="BA272" s="60">
        <f t="shared" si="79"/>
        <v>36535552</v>
      </c>
      <c r="BB272" s="75">
        <f t="shared" si="84"/>
        <v>40919818.24</v>
      </c>
      <c r="BC272" s="65">
        <v>26552</v>
      </c>
      <c r="BD272" s="60">
        <v>1376</v>
      </c>
      <c r="BE272" s="60">
        <f t="shared" si="80"/>
        <v>36535552</v>
      </c>
      <c r="BF272" s="75">
        <f t="shared" si="85"/>
        <v>40919818.24</v>
      </c>
      <c r="BG272" s="65">
        <v>26552</v>
      </c>
      <c r="BH272" s="60">
        <v>1376</v>
      </c>
      <c r="BI272" s="60">
        <f t="shared" si="81"/>
        <v>36535552</v>
      </c>
      <c r="BJ272" s="75">
        <f t="shared" si="86"/>
        <v>40919818.24</v>
      </c>
      <c r="BK272" s="65">
        <v>26552</v>
      </c>
      <c r="BL272" s="60">
        <v>1376</v>
      </c>
      <c r="BM272" s="60">
        <f t="shared" si="82"/>
        <v>36535552</v>
      </c>
      <c r="BN272" s="75">
        <f t="shared" si="87"/>
        <v>40919818.24</v>
      </c>
      <c r="BO272" s="60"/>
      <c r="BP272" s="60"/>
      <c r="BQ272" s="60">
        <f t="shared" si="88"/>
        <v>0</v>
      </c>
      <c r="BR272" s="60">
        <f t="shared" si="89"/>
        <v>0</v>
      </c>
      <c r="BS272" s="60"/>
      <c r="BT272" s="60"/>
      <c r="BU272" s="60">
        <f t="shared" si="90"/>
        <v>0</v>
      </c>
      <c r="BV272" s="60">
        <f t="shared" si="91"/>
        <v>0</v>
      </c>
      <c r="BW272" s="60"/>
      <c r="BX272" s="60"/>
      <c r="BY272" s="60">
        <f t="shared" si="92"/>
        <v>0</v>
      </c>
      <c r="BZ272" s="60">
        <f t="shared" si="93"/>
        <v>0</v>
      </c>
      <c r="CA272" s="60"/>
      <c r="CB272" s="60"/>
      <c r="CC272" s="60">
        <f t="shared" si="94"/>
        <v>0</v>
      </c>
      <c r="CD272" s="60">
        <f t="shared" si="95"/>
        <v>0</v>
      </c>
      <c r="CE272" s="60"/>
      <c r="CF272" s="60"/>
      <c r="CG272" s="60">
        <f t="shared" si="96"/>
        <v>0</v>
      </c>
      <c r="CH272" s="60">
        <f t="shared" si="97"/>
        <v>0</v>
      </c>
      <c r="CI272" s="60"/>
      <c r="CJ272" s="60"/>
      <c r="CK272" s="60">
        <f t="shared" si="98"/>
        <v>0</v>
      </c>
      <c r="CL272" s="60">
        <f t="shared" si="99"/>
        <v>0</v>
      </c>
      <c r="CM272" s="60"/>
      <c r="CN272" s="60"/>
      <c r="CO272" s="60">
        <f t="shared" si="100"/>
        <v>0</v>
      </c>
      <c r="CP272" s="60">
        <f t="shared" si="101"/>
        <v>0</v>
      </c>
      <c r="CQ272" s="60"/>
      <c r="CR272" s="60"/>
      <c r="CS272" s="60">
        <f t="shared" si="102"/>
        <v>0</v>
      </c>
      <c r="CT272" s="60">
        <f t="shared" si="103"/>
        <v>0</v>
      </c>
      <c r="CU272" s="60"/>
      <c r="CV272" s="60"/>
      <c r="CW272" s="60">
        <f t="shared" si="104"/>
        <v>0</v>
      </c>
      <c r="CX272" s="60">
        <f t="shared" si="105"/>
        <v>0</v>
      </c>
      <c r="CY272" s="60"/>
      <c r="CZ272" s="60"/>
      <c r="DA272" s="60">
        <f t="shared" si="106"/>
        <v>0</v>
      </c>
      <c r="DB272" s="60">
        <f t="shared" si="107"/>
        <v>0</v>
      </c>
      <c r="DC272" s="60"/>
      <c r="DD272" s="60"/>
      <c r="DE272" s="60">
        <f t="shared" si="108"/>
        <v>0</v>
      </c>
      <c r="DF272" s="60">
        <f t="shared" si="109"/>
        <v>0</v>
      </c>
      <c r="DG272" s="60"/>
      <c r="DH272" s="60"/>
      <c r="DI272" s="60">
        <f t="shared" si="110"/>
        <v>0</v>
      </c>
      <c r="DJ272" s="60">
        <f t="shared" si="111"/>
        <v>0</v>
      </c>
      <c r="DK272" s="60"/>
      <c r="DL272" s="60"/>
      <c r="DM272" s="60">
        <f t="shared" si="112"/>
        <v>0</v>
      </c>
      <c r="DN272" s="60">
        <f t="shared" si="113"/>
        <v>0</v>
      </c>
      <c r="DO272" s="60"/>
      <c r="DP272" s="60"/>
      <c r="DQ272" s="60">
        <f t="shared" si="114"/>
        <v>0</v>
      </c>
      <c r="DR272" s="60">
        <f t="shared" si="115"/>
        <v>0</v>
      </c>
      <c r="DS272" s="60"/>
      <c r="DT272" s="60"/>
      <c r="DU272" s="60">
        <f t="shared" si="116"/>
        <v>0</v>
      </c>
      <c r="DV272" s="60">
        <f t="shared" si="117"/>
        <v>0</v>
      </c>
      <c r="DW272" s="60"/>
      <c r="DX272" s="60"/>
      <c r="DY272" s="60">
        <f t="shared" si="118"/>
        <v>0</v>
      </c>
      <c r="DZ272" s="60">
        <f t="shared" si="119"/>
        <v>0</v>
      </c>
      <c r="EA272" s="60"/>
      <c r="EB272" s="60"/>
      <c r="EC272" s="60">
        <f t="shared" si="120"/>
        <v>0</v>
      </c>
      <c r="ED272" s="60">
        <f t="shared" si="121"/>
        <v>0</v>
      </c>
      <c r="EE272" s="60"/>
      <c r="EF272" s="60"/>
      <c r="EG272" s="60"/>
      <c r="EH272" s="60"/>
      <c r="EI272" s="60"/>
      <c r="EJ272" s="60"/>
      <c r="EK272" s="60"/>
      <c r="EL272" s="60"/>
      <c r="EM272" s="75">
        <f t="shared" si="123"/>
        <v>252244</v>
      </c>
      <c r="EN272" s="75">
        <v>0</v>
      </c>
      <c r="EO272" s="75">
        <v>0</v>
      </c>
      <c r="EP272" s="81" t="s">
        <v>1534</v>
      </c>
      <c r="EQ272" s="72" t="s">
        <v>2067</v>
      </c>
      <c r="ER272" s="81" t="s">
        <v>2068</v>
      </c>
      <c r="ES272" s="72"/>
      <c r="ET272" s="72"/>
      <c r="EU272" s="72"/>
      <c r="EV272" s="72"/>
      <c r="EW272" s="72"/>
      <c r="EX272" s="72"/>
      <c r="EY272" s="72"/>
      <c r="EZ272" s="72"/>
      <c r="FA272" s="72"/>
    </row>
    <row r="273" spans="1:157" ht="19.5" customHeight="1">
      <c r="A273" s="63"/>
      <c r="B273" s="72" t="s">
        <v>2100</v>
      </c>
      <c r="C273" s="58"/>
      <c r="D273" s="77" t="s">
        <v>1989</v>
      </c>
      <c r="E273" s="58" t="s">
        <v>1926</v>
      </c>
      <c r="F273" s="58" t="s">
        <v>1927</v>
      </c>
      <c r="G273" s="58" t="s">
        <v>1927</v>
      </c>
      <c r="H273" s="58" t="s">
        <v>857</v>
      </c>
      <c r="I273" s="58"/>
      <c r="J273" s="58"/>
      <c r="K273" s="58">
        <v>100</v>
      </c>
      <c r="L273" s="58">
        <v>710000000</v>
      </c>
      <c r="M273" s="58" t="s">
        <v>1750</v>
      </c>
      <c r="N273" s="58" t="s">
        <v>1918</v>
      </c>
      <c r="O273" s="58" t="s">
        <v>359</v>
      </c>
      <c r="P273" s="62">
        <v>630000000</v>
      </c>
      <c r="Q273" s="58" t="s">
        <v>1990</v>
      </c>
      <c r="R273" s="58"/>
      <c r="S273" s="58" t="s">
        <v>1929</v>
      </c>
      <c r="T273" s="58"/>
      <c r="U273" s="58"/>
      <c r="V273" s="58">
        <v>0</v>
      </c>
      <c r="W273" s="58">
        <v>0</v>
      </c>
      <c r="X273" s="58">
        <v>100</v>
      </c>
      <c r="Y273" s="58" t="s">
        <v>1930</v>
      </c>
      <c r="Z273" s="58" t="s">
        <v>888</v>
      </c>
      <c r="AA273" s="65">
        <v>7500</v>
      </c>
      <c r="AB273" s="60">
        <v>1376</v>
      </c>
      <c r="AC273" s="60">
        <f t="shared" si="68"/>
        <v>10320000</v>
      </c>
      <c r="AD273" s="75">
        <f t="shared" si="69"/>
        <v>11558400.000000002</v>
      </c>
      <c r="AE273" s="65">
        <v>15000</v>
      </c>
      <c r="AF273" s="60">
        <v>1376</v>
      </c>
      <c r="AG273" s="60">
        <f t="shared" si="70"/>
        <v>20640000</v>
      </c>
      <c r="AH273" s="75">
        <f t="shared" si="74"/>
        <v>23116800.000000004</v>
      </c>
      <c r="AI273" s="65">
        <v>15000</v>
      </c>
      <c r="AJ273" s="60">
        <v>1376</v>
      </c>
      <c r="AK273" s="60">
        <f t="shared" si="71"/>
        <v>20640000</v>
      </c>
      <c r="AL273" s="75">
        <f t="shared" si="75"/>
        <v>23116800.000000004</v>
      </c>
      <c r="AM273" s="65">
        <v>15000</v>
      </c>
      <c r="AN273" s="60">
        <v>1376</v>
      </c>
      <c r="AO273" s="60">
        <f t="shared" si="72"/>
        <v>20640000</v>
      </c>
      <c r="AP273" s="75">
        <f t="shared" si="76"/>
        <v>23116800.000000004</v>
      </c>
      <c r="AQ273" s="65">
        <v>15000</v>
      </c>
      <c r="AR273" s="60">
        <v>1376</v>
      </c>
      <c r="AS273" s="60">
        <f t="shared" si="73"/>
        <v>20640000</v>
      </c>
      <c r="AT273" s="75">
        <f t="shared" si="77"/>
        <v>23116800.000000004</v>
      </c>
      <c r="AU273" s="65">
        <v>15000</v>
      </c>
      <c r="AV273" s="60">
        <v>1376</v>
      </c>
      <c r="AW273" s="60">
        <f t="shared" si="78"/>
        <v>20640000</v>
      </c>
      <c r="AX273" s="75">
        <f t="shared" si="83"/>
        <v>23116800.000000004</v>
      </c>
      <c r="AY273" s="65">
        <v>15000</v>
      </c>
      <c r="AZ273" s="60">
        <v>1376</v>
      </c>
      <c r="BA273" s="60">
        <f t="shared" si="79"/>
        <v>20640000</v>
      </c>
      <c r="BB273" s="75">
        <f t="shared" si="84"/>
        <v>23116800.000000004</v>
      </c>
      <c r="BC273" s="65">
        <v>15000</v>
      </c>
      <c r="BD273" s="60">
        <v>1376</v>
      </c>
      <c r="BE273" s="60">
        <f t="shared" si="80"/>
        <v>20640000</v>
      </c>
      <c r="BF273" s="75">
        <f t="shared" si="85"/>
        <v>23116800.000000004</v>
      </c>
      <c r="BG273" s="65">
        <v>15000</v>
      </c>
      <c r="BH273" s="60">
        <v>1376</v>
      </c>
      <c r="BI273" s="60">
        <f t="shared" si="81"/>
        <v>20640000</v>
      </c>
      <c r="BJ273" s="75">
        <f t="shared" si="86"/>
        <v>23116800.000000004</v>
      </c>
      <c r="BK273" s="65">
        <v>15000</v>
      </c>
      <c r="BL273" s="60">
        <v>1376</v>
      </c>
      <c r="BM273" s="60">
        <f t="shared" si="82"/>
        <v>20640000</v>
      </c>
      <c r="BN273" s="75">
        <f t="shared" si="87"/>
        <v>23116800.000000004</v>
      </c>
      <c r="BO273" s="60"/>
      <c r="BP273" s="60"/>
      <c r="BQ273" s="60">
        <f t="shared" si="88"/>
        <v>0</v>
      </c>
      <c r="BR273" s="60">
        <f t="shared" si="89"/>
        <v>0</v>
      </c>
      <c r="BS273" s="60"/>
      <c r="BT273" s="60"/>
      <c r="BU273" s="60">
        <f t="shared" si="90"/>
        <v>0</v>
      </c>
      <c r="BV273" s="60">
        <f t="shared" si="91"/>
        <v>0</v>
      </c>
      <c r="BW273" s="60"/>
      <c r="BX273" s="60"/>
      <c r="BY273" s="60">
        <f t="shared" si="92"/>
        <v>0</v>
      </c>
      <c r="BZ273" s="60">
        <f t="shared" si="93"/>
        <v>0</v>
      </c>
      <c r="CA273" s="60"/>
      <c r="CB273" s="60"/>
      <c r="CC273" s="60">
        <f t="shared" si="94"/>
        <v>0</v>
      </c>
      <c r="CD273" s="60">
        <f t="shared" si="95"/>
        <v>0</v>
      </c>
      <c r="CE273" s="60"/>
      <c r="CF273" s="60"/>
      <c r="CG273" s="60">
        <f t="shared" si="96"/>
        <v>0</v>
      </c>
      <c r="CH273" s="60">
        <f t="shared" si="97"/>
        <v>0</v>
      </c>
      <c r="CI273" s="60"/>
      <c r="CJ273" s="60"/>
      <c r="CK273" s="60">
        <f t="shared" si="98"/>
        <v>0</v>
      </c>
      <c r="CL273" s="60">
        <f t="shared" si="99"/>
        <v>0</v>
      </c>
      <c r="CM273" s="60"/>
      <c r="CN273" s="60"/>
      <c r="CO273" s="60">
        <f t="shared" si="100"/>
        <v>0</v>
      </c>
      <c r="CP273" s="60">
        <f t="shared" si="101"/>
        <v>0</v>
      </c>
      <c r="CQ273" s="60"/>
      <c r="CR273" s="60"/>
      <c r="CS273" s="60">
        <f t="shared" si="102"/>
        <v>0</v>
      </c>
      <c r="CT273" s="60">
        <f t="shared" si="103"/>
        <v>0</v>
      </c>
      <c r="CU273" s="60"/>
      <c r="CV273" s="60"/>
      <c r="CW273" s="60">
        <f t="shared" si="104"/>
        <v>0</v>
      </c>
      <c r="CX273" s="60">
        <f t="shared" si="105"/>
        <v>0</v>
      </c>
      <c r="CY273" s="60"/>
      <c r="CZ273" s="60"/>
      <c r="DA273" s="60">
        <f t="shared" si="106"/>
        <v>0</v>
      </c>
      <c r="DB273" s="60">
        <f t="shared" si="107"/>
        <v>0</v>
      </c>
      <c r="DC273" s="60"/>
      <c r="DD273" s="60"/>
      <c r="DE273" s="60">
        <f t="shared" si="108"/>
        <v>0</v>
      </c>
      <c r="DF273" s="60">
        <f t="shared" si="109"/>
        <v>0</v>
      </c>
      <c r="DG273" s="60"/>
      <c r="DH273" s="60"/>
      <c r="DI273" s="60">
        <f t="shared" si="110"/>
        <v>0</v>
      </c>
      <c r="DJ273" s="60">
        <f t="shared" si="111"/>
        <v>0</v>
      </c>
      <c r="DK273" s="60"/>
      <c r="DL273" s="60"/>
      <c r="DM273" s="60">
        <f t="shared" si="112"/>
        <v>0</v>
      </c>
      <c r="DN273" s="60">
        <f t="shared" si="113"/>
        <v>0</v>
      </c>
      <c r="DO273" s="60"/>
      <c r="DP273" s="60"/>
      <c r="DQ273" s="60">
        <f t="shared" si="114"/>
        <v>0</v>
      </c>
      <c r="DR273" s="60">
        <f t="shared" si="115"/>
        <v>0</v>
      </c>
      <c r="DS273" s="60"/>
      <c r="DT273" s="60"/>
      <c r="DU273" s="60">
        <f t="shared" si="116"/>
        <v>0</v>
      </c>
      <c r="DV273" s="60">
        <f t="shared" si="117"/>
        <v>0</v>
      </c>
      <c r="DW273" s="60"/>
      <c r="DX273" s="60"/>
      <c r="DY273" s="60">
        <f t="shared" si="118"/>
        <v>0</v>
      </c>
      <c r="DZ273" s="60">
        <f t="shared" si="119"/>
        <v>0</v>
      </c>
      <c r="EA273" s="60"/>
      <c r="EB273" s="60"/>
      <c r="EC273" s="60">
        <f t="shared" si="120"/>
        <v>0</v>
      </c>
      <c r="ED273" s="60">
        <f t="shared" si="121"/>
        <v>0</v>
      </c>
      <c r="EE273" s="60"/>
      <c r="EF273" s="60"/>
      <c r="EG273" s="60"/>
      <c r="EH273" s="60"/>
      <c r="EI273" s="60"/>
      <c r="EJ273" s="60"/>
      <c r="EK273" s="60"/>
      <c r="EL273" s="60"/>
      <c r="EM273" s="75">
        <f t="shared" si="123"/>
        <v>142500</v>
      </c>
      <c r="EN273" s="75">
        <v>0</v>
      </c>
      <c r="EO273" s="75">
        <v>0</v>
      </c>
      <c r="EP273" s="81" t="s">
        <v>1534</v>
      </c>
      <c r="EQ273" s="72" t="s">
        <v>2067</v>
      </c>
      <c r="ER273" s="81" t="s">
        <v>2068</v>
      </c>
      <c r="ES273" s="72"/>
      <c r="ET273" s="72"/>
      <c r="EU273" s="72"/>
      <c r="EV273" s="72"/>
      <c r="EW273" s="72"/>
      <c r="EX273" s="72"/>
      <c r="EY273" s="72"/>
      <c r="EZ273" s="72"/>
      <c r="FA273" s="72"/>
    </row>
    <row r="274" spans="1:157" ht="19.5" customHeight="1">
      <c r="A274" s="63"/>
      <c r="B274" s="72" t="s">
        <v>2100</v>
      </c>
      <c r="C274" s="58"/>
      <c r="D274" s="77" t="s">
        <v>1991</v>
      </c>
      <c r="E274" s="58" t="s">
        <v>1926</v>
      </c>
      <c r="F274" s="58" t="s">
        <v>1927</v>
      </c>
      <c r="G274" s="58" t="s">
        <v>1927</v>
      </c>
      <c r="H274" s="58" t="s">
        <v>857</v>
      </c>
      <c r="I274" s="58"/>
      <c r="J274" s="58"/>
      <c r="K274" s="58">
        <v>100</v>
      </c>
      <c r="L274" s="58">
        <v>710000000</v>
      </c>
      <c r="M274" s="58" t="s">
        <v>1750</v>
      </c>
      <c r="N274" s="58" t="s">
        <v>1918</v>
      </c>
      <c r="O274" s="58" t="s">
        <v>359</v>
      </c>
      <c r="P274" s="58" t="s">
        <v>1985</v>
      </c>
      <c r="Q274" s="58" t="s">
        <v>1992</v>
      </c>
      <c r="R274" s="58"/>
      <c r="S274" s="58" t="s">
        <v>1929</v>
      </c>
      <c r="T274" s="58"/>
      <c r="U274" s="58"/>
      <c r="V274" s="58">
        <v>0</v>
      </c>
      <c r="W274" s="58">
        <v>0</v>
      </c>
      <c r="X274" s="58">
        <v>100</v>
      </c>
      <c r="Y274" s="58" t="s">
        <v>1930</v>
      </c>
      <c r="Z274" s="58" t="s">
        <v>888</v>
      </c>
      <c r="AA274" s="65">
        <v>1050</v>
      </c>
      <c r="AB274" s="60">
        <v>1376</v>
      </c>
      <c r="AC274" s="60">
        <f aca="true" t="shared" si="124" ref="AC274:AC305">AA274*AB274</f>
        <v>1444800</v>
      </c>
      <c r="AD274" s="75">
        <f aca="true" t="shared" si="125" ref="AD274:AD305">IF(Z274="С НДС",AC274*1.12,AC274)</f>
        <v>1618176.0000000002</v>
      </c>
      <c r="AE274" s="65">
        <v>2101</v>
      </c>
      <c r="AF274" s="60">
        <v>1376</v>
      </c>
      <c r="AG274" s="60">
        <f aca="true" t="shared" si="126" ref="AG274:AG305">AE274*AF274</f>
        <v>2890976</v>
      </c>
      <c r="AH274" s="75">
        <f t="shared" si="74"/>
        <v>3237893.12</v>
      </c>
      <c r="AI274" s="65">
        <v>2101</v>
      </c>
      <c r="AJ274" s="60">
        <v>1376</v>
      </c>
      <c r="AK274" s="60">
        <f aca="true" t="shared" si="127" ref="AK274:AK305">AI274*AJ274</f>
        <v>2890976</v>
      </c>
      <c r="AL274" s="75">
        <f t="shared" si="75"/>
        <v>3237893.12</v>
      </c>
      <c r="AM274" s="65">
        <v>2101</v>
      </c>
      <c r="AN274" s="60">
        <v>1376</v>
      </c>
      <c r="AO274" s="60">
        <f aca="true" t="shared" si="128" ref="AO274:AO305">AM274*AN274</f>
        <v>2890976</v>
      </c>
      <c r="AP274" s="75">
        <f t="shared" si="76"/>
        <v>3237893.12</v>
      </c>
      <c r="AQ274" s="65">
        <v>2101</v>
      </c>
      <c r="AR274" s="60">
        <v>1376</v>
      </c>
      <c r="AS274" s="60">
        <f aca="true" t="shared" si="129" ref="AS274:AS305">AQ274*AR274</f>
        <v>2890976</v>
      </c>
      <c r="AT274" s="75">
        <f t="shared" si="77"/>
        <v>3237893.12</v>
      </c>
      <c r="AU274" s="65">
        <v>2101</v>
      </c>
      <c r="AV274" s="60">
        <v>1376</v>
      </c>
      <c r="AW274" s="60">
        <f t="shared" si="78"/>
        <v>2890976</v>
      </c>
      <c r="AX274" s="75">
        <f t="shared" si="83"/>
        <v>3237893.12</v>
      </c>
      <c r="AY274" s="65">
        <v>2101</v>
      </c>
      <c r="AZ274" s="60">
        <v>1376</v>
      </c>
      <c r="BA274" s="60">
        <f t="shared" si="79"/>
        <v>2890976</v>
      </c>
      <c r="BB274" s="75">
        <f t="shared" si="84"/>
        <v>3237893.12</v>
      </c>
      <c r="BC274" s="65">
        <v>2101</v>
      </c>
      <c r="BD274" s="60">
        <v>1376</v>
      </c>
      <c r="BE274" s="60">
        <f t="shared" si="80"/>
        <v>2890976</v>
      </c>
      <c r="BF274" s="75">
        <f t="shared" si="85"/>
        <v>3237893.12</v>
      </c>
      <c r="BG274" s="65">
        <v>2101</v>
      </c>
      <c r="BH274" s="60">
        <v>1376</v>
      </c>
      <c r="BI274" s="60">
        <f t="shared" si="81"/>
        <v>2890976</v>
      </c>
      <c r="BJ274" s="75">
        <f t="shared" si="86"/>
        <v>3237893.12</v>
      </c>
      <c r="BK274" s="65">
        <v>2101</v>
      </c>
      <c r="BL274" s="60">
        <v>1376</v>
      </c>
      <c r="BM274" s="60">
        <f t="shared" si="82"/>
        <v>2890976</v>
      </c>
      <c r="BN274" s="75">
        <f t="shared" si="87"/>
        <v>3237893.12</v>
      </c>
      <c r="BO274" s="60"/>
      <c r="BP274" s="60"/>
      <c r="BQ274" s="60">
        <f t="shared" si="88"/>
        <v>0</v>
      </c>
      <c r="BR274" s="60">
        <f t="shared" si="89"/>
        <v>0</v>
      </c>
      <c r="BS274" s="60"/>
      <c r="BT274" s="60"/>
      <c r="BU274" s="60">
        <f t="shared" si="90"/>
        <v>0</v>
      </c>
      <c r="BV274" s="60">
        <f t="shared" si="91"/>
        <v>0</v>
      </c>
      <c r="BW274" s="60"/>
      <c r="BX274" s="60"/>
      <c r="BY274" s="60">
        <f t="shared" si="92"/>
        <v>0</v>
      </c>
      <c r="BZ274" s="60">
        <f t="shared" si="93"/>
        <v>0</v>
      </c>
      <c r="CA274" s="60"/>
      <c r="CB274" s="60"/>
      <c r="CC274" s="60">
        <f t="shared" si="94"/>
        <v>0</v>
      </c>
      <c r="CD274" s="60">
        <f t="shared" si="95"/>
        <v>0</v>
      </c>
      <c r="CE274" s="60"/>
      <c r="CF274" s="60"/>
      <c r="CG274" s="60">
        <f t="shared" si="96"/>
        <v>0</v>
      </c>
      <c r="CH274" s="60">
        <f t="shared" si="97"/>
        <v>0</v>
      </c>
      <c r="CI274" s="60"/>
      <c r="CJ274" s="60"/>
      <c r="CK274" s="60">
        <f t="shared" si="98"/>
        <v>0</v>
      </c>
      <c r="CL274" s="60">
        <f t="shared" si="99"/>
        <v>0</v>
      </c>
      <c r="CM274" s="60"/>
      <c r="CN274" s="60"/>
      <c r="CO274" s="60">
        <f t="shared" si="100"/>
        <v>0</v>
      </c>
      <c r="CP274" s="60">
        <f t="shared" si="101"/>
        <v>0</v>
      </c>
      <c r="CQ274" s="60"/>
      <c r="CR274" s="60"/>
      <c r="CS274" s="60">
        <f t="shared" si="102"/>
        <v>0</v>
      </c>
      <c r="CT274" s="60">
        <f t="shared" si="103"/>
        <v>0</v>
      </c>
      <c r="CU274" s="60"/>
      <c r="CV274" s="60"/>
      <c r="CW274" s="60">
        <f t="shared" si="104"/>
        <v>0</v>
      </c>
      <c r="CX274" s="60">
        <f t="shared" si="105"/>
        <v>0</v>
      </c>
      <c r="CY274" s="60"/>
      <c r="CZ274" s="60"/>
      <c r="DA274" s="60">
        <f t="shared" si="106"/>
        <v>0</v>
      </c>
      <c r="DB274" s="60">
        <f t="shared" si="107"/>
        <v>0</v>
      </c>
      <c r="DC274" s="60"/>
      <c r="DD274" s="60"/>
      <c r="DE274" s="60">
        <f t="shared" si="108"/>
        <v>0</v>
      </c>
      <c r="DF274" s="60">
        <f t="shared" si="109"/>
        <v>0</v>
      </c>
      <c r="DG274" s="60"/>
      <c r="DH274" s="60"/>
      <c r="DI274" s="60">
        <f t="shared" si="110"/>
        <v>0</v>
      </c>
      <c r="DJ274" s="60">
        <f t="shared" si="111"/>
        <v>0</v>
      </c>
      <c r="DK274" s="60"/>
      <c r="DL274" s="60"/>
      <c r="DM274" s="60">
        <f t="shared" si="112"/>
        <v>0</v>
      </c>
      <c r="DN274" s="60">
        <f t="shared" si="113"/>
        <v>0</v>
      </c>
      <c r="DO274" s="60"/>
      <c r="DP274" s="60"/>
      <c r="DQ274" s="60">
        <f t="shared" si="114"/>
        <v>0</v>
      </c>
      <c r="DR274" s="60">
        <f t="shared" si="115"/>
        <v>0</v>
      </c>
      <c r="DS274" s="60"/>
      <c r="DT274" s="60"/>
      <c r="DU274" s="60">
        <f t="shared" si="116"/>
        <v>0</v>
      </c>
      <c r="DV274" s="60">
        <f t="shared" si="117"/>
        <v>0</v>
      </c>
      <c r="DW274" s="60"/>
      <c r="DX274" s="60"/>
      <c r="DY274" s="60">
        <f t="shared" si="118"/>
        <v>0</v>
      </c>
      <c r="DZ274" s="60">
        <f t="shared" si="119"/>
        <v>0</v>
      </c>
      <c r="EA274" s="60"/>
      <c r="EB274" s="60"/>
      <c r="EC274" s="60">
        <f t="shared" si="120"/>
        <v>0</v>
      </c>
      <c r="ED274" s="60">
        <f t="shared" si="121"/>
        <v>0</v>
      </c>
      <c r="EE274" s="60"/>
      <c r="EF274" s="60"/>
      <c r="EG274" s="60"/>
      <c r="EH274" s="60"/>
      <c r="EI274" s="60"/>
      <c r="EJ274" s="60"/>
      <c r="EK274" s="60"/>
      <c r="EL274" s="60"/>
      <c r="EM274" s="75">
        <f t="shared" si="123"/>
        <v>19959</v>
      </c>
      <c r="EN274" s="75">
        <v>0</v>
      </c>
      <c r="EO274" s="75">
        <v>0</v>
      </c>
      <c r="EP274" s="81" t="s">
        <v>1534</v>
      </c>
      <c r="EQ274" s="72" t="s">
        <v>2067</v>
      </c>
      <c r="ER274" s="81" t="s">
        <v>2068</v>
      </c>
      <c r="ES274" s="72"/>
      <c r="ET274" s="72"/>
      <c r="EU274" s="72"/>
      <c r="EV274" s="72"/>
      <c r="EW274" s="72"/>
      <c r="EX274" s="72"/>
      <c r="EY274" s="72"/>
      <c r="EZ274" s="72"/>
      <c r="FA274" s="72"/>
    </row>
    <row r="275" spans="1:157" ht="19.5" customHeight="1">
      <c r="A275" s="63"/>
      <c r="B275" s="72" t="s">
        <v>2100</v>
      </c>
      <c r="C275" s="58"/>
      <c r="D275" s="77" t="s">
        <v>1993</v>
      </c>
      <c r="E275" s="58" t="s">
        <v>1926</v>
      </c>
      <c r="F275" s="58" t="s">
        <v>1927</v>
      </c>
      <c r="G275" s="58" t="s">
        <v>1927</v>
      </c>
      <c r="H275" s="58" t="s">
        <v>857</v>
      </c>
      <c r="I275" s="58"/>
      <c r="J275" s="58"/>
      <c r="K275" s="58">
        <v>100</v>
      </c>
      <c r="L275" s="58">
        <v>710000000</v>
      </c>
      <c r="M275" s="58" t="s">
        <v>1750</v>
      </c>
      <c r="N275" s="58" t="s">
        <v>1918</v>
      </c>
      <c r="O275" s="58" t="s">
        <v>359</v>
      </c>
      <c r="P275" s="58">
        <v>190000000</v>
      </c>
      <c r="Q275" s="58" t="s">
        <v>1994</v>
      </c>
      <c r="R275" s="58"/>
      <c r="S275" s="58" t="s">
        <v>1929</v>
      </c>
      <c r="T275" s="58"/>
      <c r="U275" s="58"/>
      <c r="V275" s="58">
        <v>0</v>
      </c>
      <c r="W275" s="58">
        <v>0</v>
      </c>
      <c r="X275" s="58">
        <v>100</v>
      </c>
      <c r="Y275" s="58" t="s">
        <v>1930</v>
      </c>
      <c r="Z275" s="58" t="s">
        <v>888</v>
      </c>
      <c r="AA275" s="65">
        <v>400</v>
      </c>
      <c r="AB275" s="60">
        <v>1376</v>
      </c>
      <c r="AC275" s="60">
        <f t="shared" si="124"/>
        <v>550400</v>
      </c>
      <c r="AD275" s="75">
        <f t="shared" si="125"/>
        <v>616448.0000000001</v>
      </c>
      <c r="AE275" s="65">
        <v>800</v>
      </c>
      <c r="AF275" s="60">
        <v>1376</v>
      </c>
      <c r="AG275" s="60">
        <f t="shared" si="126"/>
        <v>1100800</v>
      </c>
      <c r="AH275" s="75">
        <f aca="true" t="shared" si="130" ref="AH275:AH306">AG275*1.12</f>
        <v>1232896.0000000002</v>
      </c>
      <c r="AI275" s="65">
        <v>800</v>
      </c>
      <c r="AJ275" s="60">
        <v>1376</v>
      </c>
      <c r="AK275" s="60">
        <f t="shared" si="127"/>
        <v>1100800</v>
      </c>
      <c r="AL275" s="75">
        <f aca="true" t="shared" si="131" ref="AL275:AL306">AK275*1.12</f>
        <v>1232896.0000000002</v>
      </c>
      <c r="AM275" s="65">
        <v>800</v>
      </c>
      <c r="AN275" s="60">
        <v>1376</v>
      </c>
      <c r="AO275" s="60">
        <f t="shared" si="128"/>
        <v>1100800</v>
      </c>
      <c r="AP275" s="75">
        <f aca="true" t="shared" si="132" ref="AP275:AP306">AO275*1.12</f>
        <v>1232896.0000000002</v>
      </c>
      <c r="AQ275" s="65">
        <v>800</v>
      </c>
      <c r="AR275" s="60">
        <v>1376</v>
      </c>
      <c r="AS275" s="60">
        <f t="shared" si="129"/>
        <v>1100800</v>
      </c>
      <c r="AT275" s="75">
        <f aca="true" t="shared" si="133" ref="AT275:AT306">AS275*1.12</f>
        <v>1232896.0000000002</v>
      </c>
      <c r="AU275" s="65">
        <v>800</v>
      </c>
      <c r="AV275" s="60">
        <v>1376</v>
      </c>
      <c r="AW275" s="60">
        <f aca="true" t="shared" si="134" ref="AW275:AW306">AU275*AV275</f>
        <v>1100800</v>
      </c>
      <c r="AX275" s="75">
        <f t="shared" si="83"/>
        <v>1232896.0000000002</v>
      </c>
      <c r="AY275" s="65">
        <v>800</v>
      </c>
      <c r="AZ275" s="60">
        <v>1376</v>
      </c>
      <c r="BA275" s="60">
        <f aca="true" t="shared" si="135" ref="BA275:BA306">AY275*AZ275</f>
        <v>1100800</v>
      </c>
      <c r="BB275" s="75">
        <f t="shared" si="84"/>
        <v>1232896.0000000002</v>
      </c>
      <c r="BC275" s="65">
        <v>800</v>
      </c>
      <c r="BD275" s="60">
        <v>1376</v>
      </c>
      <c r="BE275" s="60">
        <f aca="true" t="shared" si="136" ref="BE275:BE306">BC275*BD275</f>
        <v>1100800</v>
      </c>
      <c r="BF275" s="75">
        <f t="shared" si="85"/>
        <v>1232896.0000000002</v>
      </c>
      <c r="BG275" s="65">
        <v>800</v>
      </c>
      <c r="BH275" s="60">
        <v>1376</v>
      </c>
      <c r="BI275" s="60">
        <f aca="true" t="shared" si="137" ref="BI275:BI306">BG275*BH275</f>
        <v>1100800</v>
      </c>
      <c r="BJ275" s="75">
        <f t="shared" si="86"/>
        <v>1232896.0000000002</v>
      </c>
      <c r="BK275" s="65">
        <v>800</v>
      </c>
      <c r="BL275" s="60">
        <v>1376</v>
      </c>
      <c r="BM275" s="60">
        <f aca="true" t="shared" si="138" ref="BM275:BM306">BK275*BL275</f>
        <v>1100800</v>
      </c>
      <c r="BN275" s="75">
        <f t="shared" si="87"/>
        <v>1232896.0000000002</v>
      </c>
      <c r="BO275" s="60"/>
      <c r="BP275" s="60"/>
      <c r="BQ275" s="60">
        <f t="shared" si="88"/>
        <v>0</v>
      </c>
      <c r="BR275" s="60">
        <f t="shared" si="89"/>
        <v>0</v>
      </c>
      <c r="BS275" s="60"/>
      <c r="BT275" s="60"/>
      <c r="BU275" s="60">
        <f t="shared" si="90"/>
        <v>0</v>
      </c>
      <c r="BV275" s="60">
        <f t="shared" si="91"/>
        <v>0</v>
      </c>
      <c r="BW275" s="60"/>
      <c r="BX275" s="60"/>
      <c r="BY275" s="60">
        <f t="shared" si="92"/>
        <v>0</v>
      </c>
      <c r="BZ275" s="60">
        <f t="shared" si="93"/>
        <v>0</v>
      </c>
      <c r="CA275" s="60"/>
      <c r="CB275" s="60"/>
      <c r="CC275" s="60">
        <f t="shared" si="94"/>
        <v>0</v>
      </c>
      <c r="CD275" s="60">
        <f t="shared" si="95"/>
        <v>0</v>
      </c>
      <c r="CE275" s="60"/>
      <c r="CF275" s="60"/>
      <c r="CG275" s="60">
        <f t="shared" si="96"/>
        <v>0</v>
      </c>
      <c r="CH275" s="60">
        <f t="shared" si="97"/>
        <v>0</v>
      </c>
      <c r="CI275" s="60"/>
      <c r="CJ275" s="60"/>
      <c r="CK275" s="60">
        <f t="shared" si="98"/>
        <v>0</v>
      </c>
      <c r="CL275" s="60">
        <f t="shared" si="99"/>
        <v>0</v>
      </c>
      <c r="CM275" s="60"/>
      <c r="CN275" s="60"/>
      <c r="CO275" s="60">
        <f t="shared" si="100"/>
        <v>0</v>
      </c>
      <c r="CP275" s="60">
        <f t="shared" si="101"/>
        <v>0</v>
      </c>
      <c r="CQ275" s="60"/>
      <c r="CR275" s="60"/>
      <c r="CS275" s="60">
        <f t="shared" si="102"/>
        <v>0</v>
      </c>
      <c r="CT275" s="60">
        <f t="shared" si="103"/>
        <v>0</v>
      </c>
      <c r="CU275" s="60"/>
      <c r="CV275" s="60"/>
      <c r="CW275" s="60">
        <f t="shared" si="104"/>
        <v>0</v>
      </c>
      <c r="CX275" s="60">
        <f t="shared" si="105"/>
        <v>0</v>
      </c>
      <c r="CY275" s="60"/>
      <c r="CZ275" s="60"/>
      <c r="DA275" s="60">
        <f t="shared" si="106"/>
        <v>0</v>
      </c>
      <c r="DB275" s="60">
        <f t="shared" si="107"/>
        <v>0</v>
      </c>
      <c r="DC275" s="60"/>
      <c r="DD275" s="60"/>
      <c r="DE275" s="60">
        <f t="shared" si="108"/>
        <v>0</v>
      </c>
      <c r="DF275" s="60">
        <f t="shared" si="109"/>
        <v>0</v>
      </c>
      <c r="DG275" s="60"/>
      <c r="DH275" s="60"/>
      <c r="DI275" s="60">
        <f t="shared" si="110"/>
        <v>0</v>
      </c>
      <c r="DJ275" s="60">
        <f t="shared" si="111"/>
        <v>0</v>
      </c>
      <c r="DK275" s="60"/>
      <c r="DL275" s="60"/>
      <c r="DM275" s="60">
        <f t="shared" si="112"/>
        <v>0</v>
      </c>
      <c r="DN275" s="60">
        <f t="shared" si="113"/>
        <v>0</v>
      </c>
      <c r="DO275" s="60"/>
      <c r="DP275" s="60"/>
      <c r="DQ275" s="60">
        <f t="shared" si="114"/>
        <v>0</v>
      </c>
      <c r="DR275" s="60">
        <f t="shared" si="115"/>
        <v>0</v>
      </c>
      <c r="DS275" s="60"/>
      <c r="DT275" s="60"/>
      <c r="DU275" s="60">
        <f t="shared" si="116"/>
        <v>0</v>
      </c>
      <c r="DV275" s="60">
        <f t="shared" si="117"/>
        <v>0</v>
      </c>
      <c r="DW275" s="60"/>
      <c r="DX275" s="60"/>
      <c r="DY275" s="60">
        <f t="shared" si="118"/>
        <v>0</v>
      </c>
      <c r="DZ275" s="60">
        <f t="shared" si="119"/>
        <v>0</v>
      </c>
      <c r="EA275" s="60"/>
      <c r="EB275" s="60"/>
      <c r="EC275" s="60">
        <f t="shared" si="120"/>
        <v>0</v>
      </c>
      <c r="ED275" s="60">
        <f t="shared" si="121"/>
        <v>0</v>
      </c>
      <c r="EE275" s="60"/>
      <c r="EF275" s="60"/>
      <c r="EG275" s="60"/>
      <c r="EH275" s="60"/>
      <c r="EI275" s="60"/>
      <c r="EJ275" s="60"/>
      <c r="EK275" s="60"/>
      <c r="EL275" s="60"/>
      <c r="EM275" s="75">
        <f t="shared" si="123"/>
        <v>7600</v>
      </c>
      <c r="EN275" s="75">
        <v>0</v>
      </c>
      <c r="EO275" s="75">
        <v>0</v>
      </c>
      <c r="EP275" s="81" t="s">
        <v>1534</v>
      </c>
      <c r="EQ275" s="72" t="s">
        <v>2067</v>
      </c>
      <c r="ER275" s="81" t="s">
        <v>2068</v>
      </c>
      <c r="ES275" s="72"/>
      <c r="ET275" s="72"/>
      <c r="EU275" s="72"/>
      <c r="EV275" s="72"/>
      <c r="EW275" s="72"/>
      <c r="EX275" s="72"/>
      <c r="EY275" s="72"/>
      <c r="EZ275" s="72"/>
      <c r="FA275" s="72"/>
    </row>
    <row r="276" spans="1:157" ht="19.5" customHeight="1">
      <c r="A276" s="63"/>
      <c r="B276" s="72" t="s">
        <v>2100</v>
      </c>
      <c r="C276" s="58"/>
      <c r="D276" s="77" t="s">
        <v>1995</v>
      </c>
      <c r="E276" s="58" t="s">
        <v>1926</v>
      </c>
      <c r="F276" s="58" t="s">
        <v>1927</v>
      </c>
      <c r="G276" s="58" t="s">
        <v>1927</v>
      </c>
      <c r="H276" s="58" t="s">
        <v>857</v>
      </c>
      <c r="I276" s="58"/>
      <c r="J276" s="58"/>
      <c r="K276" s="58">
        <v>100</v>
      </c>
      <c r="L276" s="58">
        <v>710000000</v>
      </c>
      <c r="M276" s="58" t="s">
        <v>1750</v>
      </c>
      <c r="N276" s="58" t="s">
        <v>1918</v>
      </c>
      <c r="O276" s="58" t="s">
        <v>359</v>
      </c>
      <c r="P276" s="58" t="s">
        <v>1985</v>
      </c>
      <c r="Q276" s="58" t="s">
        <v>1996</v>
      </c>
      <c r="R276" s="58"/>
      <c r="S276" s="58" t="s">
        <v>1929</v>
      </c>
      <c r="T276" s="58"/>
      <c r="U276" s="58"/>
      <c r="V276" s="58">
        <v>0</v>
      </c>
      <c r="W276" s="58">
        <v>0</v>
      </c>
      <c r="X276" s="58">
        <v>100</v>
      </c>
      <c r="Y276" s="58" t="s">
        <v>1930</v>
      </c>
      <c r="Z276" s="58" t="s">
        <v>888</v>
      </c>
      <c r="AA276" s="65">
        <v>400</v>
      </c>
      <c r="AB276" s="60">
        <v>1376</v>
      </c>
      <c r="AC276" s="60">
        <f t="shared" si="124"/>
        <v>550400</v>
      </c>
      <c r="AD276" s="75">
        <f t="shared" si="125"/>
        <v>616448.0000000001</v>
      </c>
      <c r="AE276" s="65">
        <v>800</v>
      </c>
      <c r="AF276" s="60">
        <v>1376</v>
      </c>
      <c r="AG276" s="60">
        <f t="shared" si="126"/>
        <v>1100800</v>
      </c>
      <c r="AH276" s="75">
        <f t="shared" si="130"/>
        <v>1232896.0000000002</v>
      </c>
      <c r="AI276" s="65">
        <v>800</v>
      </c>
      <c r="AJ276" s="60">
        <v>1376</v>
      </c>
      <c r="AK276" s="60">
        <f t="shared" si="127"/>
        <v>1100800</v>
      </c>
      <c r="AL276" s="75">
        <f t="shared" si="131"/>
        <v>1232896.0000000002</v>
      </c>
      <c r="AM276" s="65">
        <v>800</v>
      </c>
      <c r="AN276" s="60">
        <v>1376</v>
      </c>
      <c r="AO276" s="60">
        <f t="shared" si="128"/>
        <v>1100800</v>
      </c>
      <c r="AP276" s="75">
        <f t="shared" si="132"/>
        <v>1232896.0000000002</v>
      </c>
      <c r="AQ276" s="65">
        <v>800</v>
      </c>
      <c r="AR276" s="60">
        <v>1376</v>
      </c>
      <c r="AS276" s="60">
        <f t="shared" si="129"/>
        <v>1100800</v>
      </c>
      <c r="AT276" s="75">
        <f t="shared" si="133"/>
        <v>1232896.0000000002</v>
      </c>
      <c r="AU276" s="65">
        <v>800</v>
      </c>
      <c r="AV276" s="60">
        <v>1376</v>
      </c>
      <c r="AW276" s="60">
        <f t="shared" si="134"/>
        <v>1100800</v>
      </c>
      <c r="AX276" s="75">
        <f aca="true" t="shared" si="139" ref="AX276:AX307">AW276*1.12</f>
        <v>1232896.0000000002</v>
      </c>
      <c r="AY276" s="65">
        <v>800</v>
      </c>
      <c r="AZ276" s="60">
        <v>1376</v>
      </c>
      <c r="BA276" s="60">
        <f t="shared" si="135"/>
        <v>1100800</v>
      </c>
      <c r="BB276" s="75">
        <f aca="true" t="shared" si="140" ref="BB276:BB307">BA276*1.12</f>
        <v>1232896.0000000002</v>
      </c>
      <c r="BC276" s="65">
        <v>800</v>
      </c>
      <c r="BD276" s="60">
        <v>1376</v>
      </c>
      <c r="BE276" s="60">
        <f t="shared" si="136"/>
        <v>1100800</v>
      </c>
      <c r="BF276" s="75">
        <f aca="true" t="shared" si="141" ref="BF276:BF307">BE276*1.12</f>
        <v>1232896.0000000002</v>
      </c>
      <c r="BG276" s="65">
        <v>800</v>
      </c>
      <c r="BH276" s="60">
        <v>1376</v>
      </c>
      <c r="BI276" s="60">
        <f t="shared" si="137"/>
        <v>1100800</v>
      </c>
      <c r="BJ276" s="75">
        <f aca="true" t="shared" si="142" ref="BJ276:BJ307">BI276*1.12</f>
        <v>1232896.0000000002</v>
      </c>
      <c r="BK276" s="65">
        <v>800</v>
      </c>
      <c r="BL276" s="60">
        <v>1376</v>
      </c>
      <c r="BM276" s="60">
        <f t="shared" si="138"/>
        <v>1100800</v>
      </c>
      <c r="BN276" s="75">
        <f aca="true" t="shared" si="143" ref="BN276:BN307">BM276*1.12</f>
        <v>1232896.0000000002</v>
      </c>
      <c r="BO276" s="60"/>
      <c r="BP276" s="60"/>
      <c r="BQ276" s="60">
        <f t="shared" si="88"/>
        <v>0</v>
      </c>
      <c r="BR276" s="60">
        <f t="shared" si="89"/>
        <v>0</v>
      </c>
      <c r="BS276" s="60"/>
      <c r="BT276" s="60"/>
      <c r="BU276" s="60">
        <f t="shared" si="90"/>
        <v>0</v>
      </c>
      <c r="BV276" s="60">
        <f t="shared" si="91"/>
        <v>0</v>
      </c>
      <c r="BW276" s="60"/>
      <c r="BX276" s="60"/>
      <c r="BY276" s="60">
        <f t="shared" si="92"/>
        <v>0</v>
      </c>
      <c r="BZ276" s="60">
        <f t="shared" si="93"/>
        <v>0</v>
      </c>
      <c r="CA276" s="60"/>
      <c r="CB276" s="60"/>
      <c r="CC276" s="60">
        <f t="shared" si="94"/>
        <v>0</v>
      </c>
      <c r="CD276" s="60">
        <f t="shared" si="95"/>
        <v>0</v>
      </c>
      <c r="CE276" s="60"/>
      <c r="CF276" s="60"/>
      <c r="CG276" s="60">
        <f t="shared" si="96"/>
        <v>0</v>
      </c>
      <c r="CH276" s="60">
        <f t="shared" si="97"/>
        <v>0</v>
      </c>
      <c r="CI276" s="60"/>
      <c r="CJ276" s="60"/>
      <c r="CK276" s="60">
        <f t="shared" si="98"/>
        <v>0</v>
      </c>
      <c r="CL276" s="60">
        <f t="shared" si="99"/>
        <v>0</v>
      </c>
      <c r="CM276" s="60"/>
      <c r="CN276" s="60"/>
      <c r="CO276" s="60">
        <f t="shared" si="100"/>
        <v>0</v>
      </c>
      <c r="CP276" s="60">
        <f t="shared" si="101"/>
        <v>0</v>
      </c>
      <c r="CQ276" s="60"/>
      <c r="CR276" s="60"/>
      <c r="CS276" s="60">
        <f t="shared" si="102"/>
        <v>0</v>
      </c>
      <c r="CT276" s="60">
        <f t="shared" si="103"/>
        <v>0</v>
      </c>
      <c r="CU276" s="60"/>
      <c r="CV276" s="60"/>
      <c r="CW276" s="60">
        <f t="shared" si="104"/>
        <v>0</v>
      </c>
      <c r="CX276" s="60">
        <f t="shared" si="105"/>
        <v>0</v>
      </c>
      <c r="CY276" s="60"/>
      <c r="CZ276" s="60"/>
      <c r="DA276" s="60">
        <f t="shared" si="106"/>
        <v>0</v>
      </c>
      <c r="DB276" s="60">
        <f t="shared" si="107"/>
        <v>0</v>
      </c>
      <c r="DC276" s="60"/>
      <c r="DD276" s="60"/>
      <c r="DE276" s="60">
        <f t="shared" si="108"/>
        <v>0</v>
      </c>
      <c r="DF276" s="60">
        <f t="shared" si="109"/>
        <v>0</v>
      </c>
      <c r="DG276" s="60"/>
      <c r="DH276" s="60"/>
      <c r="DI276" s="60">
        <f t="shared" si="110"/>
        <v>0</v>
      </c>
      <c r="DJ276" s="60">
        <f t="shared" si="111"/>
        <v>0</v>
      </c>
      <c r="DK276" s="60"/>
      <c r="DL276" s="60"/>
      <c r="DM276" s="60">
        <f t="shared" si="112"/>
        <v>0</v>
      </c>
      <c r="DN276" s="60">
        <f t="shared" si="113"/>
        <v>0</v>
      </c>
      <c r="DO276" s="60"/>
      <c r="DP276" s="60"/>
      <c r="DQ276" s="60">
        <f t="shared" si="114"/>
        <v>0</v>
      </c>
      <c r="DR276" s="60">
        <f t="shared" si="115"/>
        <v>0</v>
      </c>
      <c r="DS276" s="60"/>
      <c r="DT276" s="60"/>
      <c r="DU276" s="60">
        <f t="shared" si="116"/>
        <v>0</v>
      </c>
      <c r="DV276" s="60">
        <f t="shared" si="117"/>
        <v>0</v>
      </c>
      <c r="DW276" s="60"/>
      <c r="DX276" s="60"/>
      <c r="DY276" s="60">
        <f t="shared" si="118"/>
        <v>0</v>
      </c>
      <c r="DZ276" s="60">
        <f t="shared" si="119"/>
        <v>0</v>
      </c>
      <c r="EA276" s="60"/>
      <c r="EB276" s="60"/>
      <c r="EC276" s="60">
        <f t="shared" si="120"/>
        <v>0</v>
      </c>
      <c r="ED276" s="60">
        <f t="shared" si="121"/>
        <v>0</v>
      </c>
      <c r="EE276" s="60"/>
      <c r="EF276" s="60"/>
      <c r="EG276" s="60"/>
      <c r="EH276" s="60"/>
      <c r="EI276" s="60"/>
      <c r="EJ276" s="60"/>
      <c r="EK276" s="60"/>
      <c r="EL276" s="60"/>
      <c r="EM276" s="75">
        <f t="shared" si="123"/>
        <v>7600</v>
      </c>
      <c r="EN276" s="75">
        <v>0</v>
      </c>
      <c r="EO276" s="75">
        <v>0</v>
      </c>
      <c r="EP276" s="81" t="s">
        <v>1534</v>
      </c>
      <c r="EQ276" s="72" t="s">
        <v>2067</v>
      </c>
      <c r="ER276" s="81" t="s">
        <v>2068</v>
      </c>
      <c r="ES276" s="72"/>
      <c r="ET276" s="72"/>
      <c r="EU276" s="72"/>
      <c r="EV276" s="72"/>
      <c r="EW276" s="72"/>
      <c r="EX276" s="72"/>
      <c r="EY276" s="72"/>
      <c r="EZ276" s="72"/>
      <c r="FA276" s="72"/>
    </row>
    <row r="277" spans="1:157" ht="19.5" customHeight="1">
      <c r="A277" s="63"/>
      <c r="B277" s="72" t="s">
        <v>2100</v>
      </c>
      <c r="C277" s="58"/>
      <c r="D277" s="77" t="s">
        <v>1997</v>
      </c>
      <c r="E277" s="58" t="s">
        <v>1926</v>
      </c>
      <c r="F277" s="58" t="s">
        <v>1927</v>
      </c>
      <c r="G277" s="58" t="s">
        <v>1927</v>
      </c>
      <c r="H277" s="58" t="s">
        <v>857</v>
      </c>
      <c r="I277" s="58"/>
      <c r="J277" s="58"/>
      <c r="K277" s="58">
        <v>100</v>
      </c>
      <c r="L277" s="58">
        <v>710000000</v>
      </c>
      <c r="M277" s="58" t="s">
        <v>1750</v>
      </c>
      <c r="N277" s="58" t="s">
        <v>1918</v>
      </c>
      <c r="O277" s="58" t="s">
        <v>359</v>
      </c>
      <c r="P277" s="58">
        <v>310000000</v>
      </c>
      <c r="Q277" s="58" t="s">
        <v>1998</v>
      </c>
      <c r="R277" s="58"/>
      <c r="S277" s="58" t="s">
        <v>1929</v>
      </c>
      <c r="T277" s="58"/>
      <c r="U277" s="58"/>
      <c r="V277" s="58">
        <v>0</v>
      </c>
      <c r="W277" s="58">
        <v>0</v>
      </c>
      <c r="X277" s="58">
        <v>100</v>
      </c>
      <c r="Y277" s="58" t="s">
        <v>1930</v>
      </c>
      <c r="Z277" s="58" t="s">
        <v>888</v>
      </c>
      <c r="AA277" s="65">
        <v>8072</v>
      </c>
      <c r="AB277" s="60">
        <v>1376</v>
      </c>
      <c r="AC277" s="60">
        <f t="shared" si="124"/>
        <v>11107072</v>
      </c>
      <c r="AD277" s="75">
        <f t="shared" si="125"/>
        <v>12439920.64</v>
      </c>
      <c r="AE277" s="65">
        <v>16144</v>
      </c>
      <c r="AF277" s="60">
        <v>1376</v>
      </c>
      <c r="AG277" s="60">
        <f t="shared" si="126"/>
        <v>22214144</v>
      </c>
      <c r="AH277" s="75">
        <f t="shared" si="130"/>
        <v>24879841.28</v>
      </c>
      <c r="AI277" s="65">
        <v>16144</v>
      </c>
      <c r="AJ277" s="60">
        <v>1376</v>
      </c>
      <c r="AK277" s="60">
        <f t="shared" si="127"/>
        <v>22214144</v>
      </c>
      <c r="AL277" s="75">
        <f t="shared" si="131"/>
        <v>24879841.28</v>
      </c>
      <c r="AM277" s="65">
        <v>16144</v>
      </c>
      <c r="AN277" s="60">
        <v>1376</v>
      </c>
      <c r="AO277" s="60">
        <f t="shared" si="128"/>
        <v>22214144</v>
      </c>
      <c r="AP277" s="75">
        <f t="shared" si="132"/>
        <v>24879841.28</v>
      </c>
      <c r="AQ277" s="65">
        <v>16144</v>
      </c>
      <c r="AR277" s="60">
        <v>1376</v>
      </c>
      <c r="AS277" s="60">
        <f t="shared" si="129"/>
        <v>22214144</v>
      </c>
      <c r="AT277" s="75">
        <f t="shared" si="133"/>
        <v>24879841.28</v>
      </c>
      <c r="AU277" s="65">
        <v>16144</v>
      </c>
      <c r="AV277" s="60">
        <v>1376</v>
      </c>
      <c r="AW277" s="60">
        <f t="shared" si="134"/>
        <v>22214144</v>
      </c>
      <c r="AX277" s="75">
        <f t="shared" si="139"/>
        <v>24879841.28</v>
      </c>
      <c r="AY277" s="65">
        <v>16144</v>
      </c>
      <c r="AZ277" s="60">
        <v>1376</v>
      </c>
      <c r="BA277" s="60">
        <f t="shared" si="135"/>
        <v>22214144</v>
      </c>
      <c r="BB277" s="75">
        <f t="shared" si="140"/>
        <v>24879841.28</v>
      </c>
      <c r="BC277" s="65">
        <v>16144</v>
      </c>
      <c r="BD277" s="60">
        <v>1376</v>
      </c>
      <c r="BE277" s="60">
        <f t="shared" si="136"/>
        <v>22214144</v>
      </c>
      <c r="BF277" s="75">
        <f t="shared" si="141"/>
        <v>24879841.28</v>
      </c>
      <c r="BG277" s="65">
        <v>16144</v>
      </c>
      <c r="BH277" s="60">
        <v>1376</v>
      </c>
      <c r="BI277" s="60">
        <f t="shared" si="137"/>
        <v>22214144</v>
      </c>
      <c r="BJ277" s="75">
        <f t="shared" si="142"/>
        <v>24879841.28</v>
      </c>
      <c r="BK277" s="65">
        <v>16144</v>
      </c>
      <c r="BL277" s="60">
        <v>1376</v>
      </c>
      <c r="BM277" s="60">
        <f t="shared" si="138"/>
        <v>22214144</v>
      </c>
      <c r="BN277" s="75">
        <f t="shared" si="143"/>
        <v>24879841.28</v>
      </c>
      <c r="BO277" s="60"/>
      <c r="BP277" s="60"/>
      <c r="BQ277" s="60">
        <f t="shared" si="88"/>
        <v>0</v>
      </c>
      <c r="BR277" s="60">
        <f t="shared" si="89"/>
        <v>0</v>
      </c>
      <c r="BS277" s="60"/>
      <c r="BT277" s="60"/>
      <c r="BU277" s="60">
        <f t="shared" si="90"/>
        <v>0</v>
      </c>
      <c r="BV277" s="60">
        <f t="shared" si="91"/>
        <v>0</v>
      </c>
      <c r="BW277" s="60"/>
      <c r="BX277" s="60"/>
      <c r="BY277" s="60">
        <f t="shared" si="92"/>
        <v>0</v>
      </c>
      <c r="BZ277" s="60">
        <f t="shared" si="93"/>
        <v>0</v>
      </c>
      <c r="CA277" s="60"/>
      <c r="CB277" s="60"/>
      <c r="CC277" s="60">
        <f t="shared" si="94"/>
        <v>0</v>
      </c>
      <c r="CD277" s="60">
        <f t="shared" si="95"/>
        <v>0</v>
      </c>
      <c r="CE277" s="60"/>
      <c r="CF277" s="60"/>
      <c r="CG277" s="60">
        <f t="shared" si="96"/>
        <v>0</v>
      </c>
      <c r="CH277" s="60">
        <f t="shared" si="97"/>
        <v>0</v>
      </c>
      <c r="CI277" s="60"/>
      <c r="CJ277" s="60"/>
      <c r="CK277" s="60">
        <f t="shared" si="98"/>
        <v>0</v>
      </c>
      <c r="CL277" s="60">
        <f t="shared" si="99"/>
        <v>0</v>
      </c>
      <c r="CM277" s="60"/>
      <c r="CN277" s="60"/>
      <c r="CO277" s="60">
        <f t="shared" si="100"/>
        <v>0</v>
      </c>
      <c r="CP277" s="60">
        <f t="shared" si="101"/>
        <v>0</v>
      </c>
      <c r="CQ277" s="60"/>
      <c r="CR277" s="60"/>
      <c r="CS277" s="60">
        <f t="shared" si="102"/>
        <v>0</v>
      </c>
      <c r="CT277" s="60">
        <f t="shared" si="103"/>
        <v>0</v>
      </c>
      <c r="CU277" s="60"/>
      <c r="CV277" s="60"/>
      <c r="CW277" s="60">
        <f t="shared" si="104"/>
        <v>0</v>
      </c>
      <c r="CX277" s="60">
        <f t="shared" si="105"/>
        <v>0</v>
      </c>
      <c r="CY277" s="60"/>
      <c r="CZ277" s="60"/>
      <c r="DA277" s="60">
        <f t="shared" si="106"/>
        <v>0</v>
      </c>
      <c r="DB277" s="60">
        <f t="shared" si="107"/>
        <v>0</v>
      </c>
      <c r="DC277" s="60"/>
      <c r="DD277" s="60"/>
      <c r="DE277" s="60">
        <f t="shared" si="108"/>
        <v>0</v>
      </c>
      <c r="DF277" s="60">
        <f t="shared" si="109"/>
        <v>0</v>
      </c>
      <c r="DG277" s="60"/>
      <c r="DH277" s="60"/>
      <c r="DI277" s="60">
        <f t="shared" si="110"/>
        <v>0</v>
      </c>
      <c r="DJ277" s="60">
        <f t="shared" si="111"/>
        <v>0</v>
      </c>
      <c r="DK277" s="60"/>
      <c r="DL277" s="60"/>
      <c r="DM277" s="60">
        <f t="shared" si="112"/>
        <v>0</v>
      </c>
      <c r="DN277" s="60">
        <f t="shared" si="113"/>
        <v>0</v>
      </c>
      <c r="DO277" s="60"/>
      <c r="DP277" s="60"/>
      <c r="DQ277" s="60">
        <f t="shared" si="114"/>
        <v>0</v>
      </c>
      <c r="DR277" s="60">
        <f t="shared" si="115"/>
        <v>0</v>
      </c>
      <c r="DS277" s="60"/>
      <c r="DT277" s="60"/>
      <c r="DU277" s="60">
        <f t="shared" si="116"/>
        <v>0</v>
      </c>
      <c r="DV277" s="60">
        <f t="shared" si="117"/>
        <v>0</v>
      </c>
      <c r="DW277" s="60"/>
      <c r="DX277" s="60"/>
      <c r="DY277" s="60">
        <f t="shared" si="118"/>
        <v>0</v>
      </c>
      <c r="DZ277" s="60">
        <f t="shared" si="119"/>
        <v>0</v>
      </c>
      <c r="EA277" s="60"/>
      <c r="EB277" s="60"/>
      <c r="EC277" s="60">
        <f t="shared" si="120"/>
        <v>0</v>
      </c>
      <c r="ED277" s="60">
        <f t="shared" si="121"/>
        <v>0</v>
      </c>
      <c r="EE277" s="60"/>
      <c r="EF277" s="60"/>
      <c r="EG277" s="60"/>
      <c r="EH277" s="60"/>
      <c r="EI277" s="60"/>
      <c r="EJ277" s="60"/>
      <c r="EK277" s="60"/>
      <c r="EL277" s="60"/>
      <c r="EM277" s="75">
        <f t="shared" si="123"/>
        <v>153368</v>
      </c>
      <c r="EN277" s="75">
        <v>0</v>
      </c>
      <c r="EO277" s="75">
        <v>0</v>
      </c>
      <c r="EP277" s="81" t="s">
        <v>1534</v>
      </c>
      <c r="EQ277" s="72" t="s">
        <v>2067</v>
      </c>
      <c r="ER277" s="81" t="s">
        <v>2068</v>
      </c>
      <c r="ES277" s="72"/>
      <c r="ET277" s="72"/>
      <c r="EU277" s="72"/>
      <c r="EV277" s="72"/>
      <c r="EW277" s="72"/>
      <c r="EX277" s="72"/>
      <c r="EY277" s="72"/>
      <c r="EZ277" s="72"/>
      <c r="FA277" s="72"/>
    </row>
    <row r="278" spans="1:157" ht="19.5" customHeight="1">
      <c r="A278" s="63"/>
      <c r="B278" s="72" t="s">
        <v>2100</v>
      </c>
      <c r="C278" s="58"/>
      <c r="D278" s="77" t="s">
        <v>1999</v>
      </c>
      <c r="E278" s="58" t="s">
        <v>1926</v>
      </c>
      <c r="F278" s="58" t="s">
        <v>1927</v>
      </c>
      <c r="G278" s="58" t="s">
        <v>1927</v>
      </c>
      <c r="H278" s="58" t="s">
        <v>857</v>
      </c>
      <c r="I278" s="58"/>
      <c r="J278" s="58"/>
      <c r="K278" s="58">
        <v>100</v>
      </c>
      <c r="L278" s="58">
        <v>710000000</v>
      </c>
      <c r="M278" s="58" t="s">
        <v>1750</v>
      </c>
      <c r="N278" s="58" t="s">
        <v>1918</v>
      </c>
      <c r="O278" s="58" t="s">
        <v>359</v>
      </c>
      <c r="P278" s="58">
        <v>190000000</v>
      </c>
      <c r="Q278" s="58" t="s">
        <v>2000</v>
      </c>
      <c r="R278" s="58"/>
      <c r="S278" s="58" t="s">
        <v>1929</v>
      </c>
      <c r="T278" s="58"/>
      <c r="U278" s="58"/>
      <c r="V278" s="58">
        <v>0</v>
      </c>
      <c r="W278" s="58">
        <v>0</v>
      </c>
      <c r="X278" s="58">
        <v>100</v>
      </c>
      <c r="Y278" s="58" t="s">
        <v>1930</v>
      </c>
      <c r="Z278" s="58" t="s">
        <v>888</v>
      </c>
      <c r="AA278" s="65">
        <v>1350</v>
      </c>
      <c r="AB278" s="60">
        <v>1376</v>
      </c>
      <c r="AC278" s="60">
        <f t="shared" si="124"/>
        <v>1857600</v>
      </c>
      <c r="AD278" s="75">
        <f t="shared" si="125"/>
        <v>2080512.0000000002</v>
      </c>
      <c r="AE278" s="65">
        <v>2701</v>
      </c>
      <c r="AF278" s="60">
        <v>1376</v>
      </c>
      <c r="AG278" s="60">
        <f t="shared" si="126"/>
        <v>3716576</v>
      </c>
      <c r="AH278" s="75">
        <f t="shared" si="130"/>
        <v>4162565.1200000006</v>
      </c>
      <c r="AI278" s="65">
        <v>2701</v>
      </c>
      <c r="AJ278" s="60">
        <v>1376</v>
      </c>
      <c r="AK278" s="60">
        <f t="shared" si="127"/>
        <v>3716576</v>
      </c>
      <c r="AL278" s="75">
        <f t="shared" si="131"/>
        <v>4162565.1200000006</v>
      </c>
      <c r="AM278" s="65">
        <v>2701</v>
      </c>
      <c r="AN278" s="60">
        <v>1376</v>
      </c>
      <c r="AO278" s="60">
        <f t="shared" si="128"/>
        <v>3716576</v>
      </c>
      <c r="AP278" s="75">
        <f t="shared" si="132"/>
        <v>4162565.1200000006</v>
      </c>
      <c r="AQ278" s="65">
        <v>2701</v>
      </c>
      <c r="AR278" s="60">
        <v>1376</v>
      </c>
      <c r="AS278" s="60">
        <f t="shared" si="129"/>
        <v>3716576</v>
      </c>
      <c r="AT278" s="75">
        <f t="shared" si="133"/>
        <v>4162565.1200000006</v>
      </c>
      <c r="AU278" s="65">
        <v>2701</v>
      </c>
      <c r="AV278" s="60">
        <v>1376</v>
      </c>
      <c r="AW278" s="60">
        <f t="shared" si="134"/>
        <v>3716576</v>
      </c>
      <c r="AX278" s="75">
        <f t="shared" si="139"/>
        <v>4162565.1200000006</v>
      </c>
      <c r="AY278" s="65">
        <v>2701</v>
      </c>
      <c r="AZ278" s="60">
        <v>1376</v>
      </c>
      <c r="BA278" s="60">
        <f t="shared" si="135"/>
        <v>3716576</v>
      </c>
      <c r="BB278" s="75">
        <f t="shared" si="140"/>
        <v>4162565.1200000006</v>
      </c>
      <c r="BC278" s="65">
        <v>2701</v>
      </c>
      <c r="BD278" s="60">
        <v>1376</v>
      </c>
      <c r="BE278" s="60">
        <f t="shared" si="136"/>
        <v>3716576</v>
      </c>
      <c r="BF278" s="75">
        <f t="shared" si="141"/>
        <v>4162565.1200000006</v>
      </c>
      <c r="BG278" s="65">
        <v>2701</v>
      </c>
      <c r="BH278" s="60">
        <v>1376</v>
      </c>
      <c r="BI278" s="60">
        <f t="shared" si="137"/>
        <v>3716576</v>
      </c>
      <c r="BJ278" s="75">
        <f t="shared" si="142"/>
        <v>4162565.1200000006</v>
      </c>
      <c r="BK278" s="65">
        <v>2701</v>
      </c>
      <c r="BL278" s="60">
        <v>1376</v>
      </c>
      <c r="BM278" s="60">
        <f t="shared" si="138"/>
        <v>3716576</v>
      </c>
      <c r="BN278" s="75">
        <f t="shared" si="143"/>
        <v>4162565.1200000006</v>
      </c>
      <c r="BO278" s="60"/>
      <c r="BP278" s="60"/>
      <c r="BQ278" s="60">
        <f t="shared" si="88"/>
        <v>0</v>
      </c>
      <c r="BR278" s="60">
        <f t="shared" si="89"/>
        <v>0</v>
      </c>
      <c r="BS278" s="60"/>
      <c r="BT278" s="60"/>
      <c r="BU278" s="60">
        <f t="shared" si="90"/>
        <v>0</v>
      </c>
      <c r="BV278" s="60">
        <f t="shared" si="91"/>
        <v>0</v>
      </c>
      <c r="BW278" s="60"/>
      <c r="BX278" s="60"/>
      <c r="BY278" s="60">
        <f t="shared" si="92"/>
        <v>0</v>
      </c>
      <c r="BZ278" s="60">
        <f t="shared" si="93"/>
        <v>0</v>
      </c>
      <c r="CA278" s="60"/>
      <c r="CB278" s="60"/>
      <c r="CC278" s="60">
        <f t="shared" si="94"/>
        <v>0</v>
      </c>
      <c r="CD278" s="60">
        <f t="shared" si="95"/>
        <v>0</v>
      </c>
      <c r="CE278" s="60"/>
      <c r="CF278" s="60"/>
      <c r="CG278" s="60">
        <f t="shared" si="96"/>
        <v>0</v>
      </c>
      <c r="CH278" s="60">
        <f t="shared" si="97"/>
        <v>0</v>
      </c>
      <c r="CI278" s="60"/>
      <c r="CJ278" s="60"/>
      <c r="CK278" s="60">
        <f t="shared" si="98"/>
        <v>0</v>
      </c>
      <c r="CL278" s="60">
        <f t="shared" si="99"/>
        <v>0</v>
      </c>
      <c r="CM278" s="60"/>
      <c r="CN278" s="60"/>
      <c r="CO278" s="60">
        <f t="shared" si="100"/>
        <v>0</v>
      </c>
      <c r="CP278" s="60">
        <f t="shared" si="101"/>
        <v>0</v>
      </c>
      <c r="CQ278" s="60"/>
      <c r="CR278" s="60"/>
      <c r="CS278" s="60">
        <f t="shared" si="102"/>
        <v>0</v>
      </c>
      <c r="CT278" s="60">
        <f t="shared" si="103"/>
        <v>0</v>
      </c>
      <c r="CU278" s="60"/>
      <c r="CV278" s="60"/>
      <c r="CW278" s="60">
        <f t="shared" si="104"/>
        <v>0</v>
      </c>
      <c r="CX278" s="60">
        <f t="shared" si="105"/>
        <v>0</v>
      </c>
      <c r="CY278" s="60"/>
      <c r="CZ278" s="60"/>
      <c r="DA278" s="60">
        <f t="shared" si="106"/>
        <v>0</v>
      </c>
      <c r="DB278" s="60">
        <f t="shared" si="107"/>
        <v>0</v>
      </c>
      <c r="DC278" s="60"/>
      <c r="DD278" s="60"/>
      <c r="DE278" s="60">
        <f t="shared" si="108"/>
        <v>0</v>
      </c>
      <c r="DF278" s="60">
        <f t="shared" si="109"/>
        <v>0</v>
      </c>
      <c r="DG278" s="60"/>
      <c r="DH278" s="60"/>
      <c r="DI278" s="60">
        <f t="shared" si="110"/>
        <v>0</v>
      </c>
      <c r="DJ278" s="60">
        <f t="shared" si="111"/>
        <v>0</v>
      </c>
      <c r="DK278" s="60"/>
      <c r="DL278" s="60"/>
      <c r="DM278" s="60">
        <f t="shared" si="112"/>
        <v>0</v>
      </c>
      <c r="DN278" s="60">
        <f t="shared" si="113"/>
        <v>0</v>
      </c>
      <c r="DO278" s="60"/>
      <c r="DP278" s="60"/>
      <c r="DQ278" s="60">
        <f t="shared" si="114"/>
        <v>0</v>
      </c>
      <c r="DR278" s="60">
        <f t="shared" si="115"/>
        <v>0</v>
      </c>
      <c r="DS278" s="60"/>
      <c r="DT278" s="60"/>
      <c r="DU278" s="60">
        <f t="shared" si="116"/>
        <v>0</v>
      </c>
      <c r="DV278" s="60">
        <f t="shared" si="117"/>
        <v>0</v>
      </c>
      <c r="DW278" s="60"/>
      <c r="DX278" s="60"/>
      <c r="DY278" s="60">
        <f t="shared" si="118"/>
        <v>0</v>
      </c>
      <c r="DZ278" s="60">
        <f t="shared" si="119"/>
        <v>0</v>
      </c>
      <c r="EA278" s="60"/>
      <c r="EB278" s="60"/>
      <c r="EC278" s="60">
        <f t="shared" si="120"/>
        <v>0</v>
      </c>
      <c r="ED278" s="60">
        <f t="shared" si="121"/>
        <v>0</v>
      </c>
      <c r="EE278" s="60"/>
      <c r="EF278" s="60"/>
      <c r="EG278" s="60"/>
      <c r="EH278" s="60"/>
      <c r="EI278" s="60"/>
      <c r="EJ278" s="60"/>
      <c r="EK278" s="60"/>
      <c r="EL278" s="60"/>
      <c r="EM278" s="75">
        <f t="shared" si="123"/>
        <v>25659</v>
      </c>
      <c r="EN278" s="75">
        <v>0</v>
      </c>
      <c r="EO278" s="75">
        <v>0</v>
      </c>
      <c r="EP278" s="81" t="s">
        <v>1534</v>
      </c>
      <c r="EQ278" s="72" t="s">
        <v>2067</v>
      </c>
      <c r="ER278" s="81" t="s">
        <v>2068</v>
      </c>
      <c r="ES278" s="72"/>
      <c r="ET278" s="72"/>
      <c r="EU278" s="72"/>
      <c r="EV278" s="72"/>
      <c r="EW278" s="72"/>
      <c r="EX278" s="72"/>
      <c r="EY278" s="72"/>
      <c r="EZ278" s="72"/>
      <c r="FA278" s="72"/>
    </row>
    <row r="279" spans="1:157" ht="19.5" customHeight="1">
      <c r="A279" s="63"/>
      <c r="B279" s="72" t="s">
        <v>2100</v>
      </c>
      <c r="C279" s="58"/>
      <c r="D279" s="77" t="s">
        <v>2001</v>
      </c>
      <c r="E279" s="58" t="s">
        <v>1926</v>
      </c>
      <c r="F279" s="58" t="s">
        <v>1927</v>
      </c>
      <c r="G279" s="58" t="s">
        <v>1927</v>
      </c>
      <c r="H279" s="58" t="s">
        <v>857</v>
      </c>
      <c r="I279" s="58"/>
      <c r="J279" s="58"/>
      <c r="K279" s="58">
        <v>100</v>
      </c>
      <c r="L279" s="58">
        <v>710000000</v>
      </c>
      <c r="M279" s="58" t="s">
        <v>1750</v>
      </c>
      <c r="N279" s="58" t="s">
        <v>1918</v>
      </c>
      <c r="O279" s="58" t="s">
        <v>359</v>
      </c>
      <c r="P279" s="58">
        <v>190000000</v>
      </c>
      <c r="Q279" s="58" t="s">
        <v>2002</v>
      </c>
      <c r="R279" s="58"/>
      <c r="S279" s="58" t="s">
        <v>1929</v>
      </c>
      <c r="T279" s="58"/>
      <c r="U279" s="58"/>
      <c r="V279" s="58">
        <v>0</v>
      </c>
      <c r="W279" s="58">
        <v>0</v>
      </c>
      <c r="X279" s="58">
        <v>100</v>
      </c>
      <c r="Y279" s="58" t="s">
        <v>1930</v>
      </c>
      <c r="Z279" s="58" t="s">
        <v>888</v>
      </c>
      <c r="AA279" s="65">
        <v>1250</v>
      </c>
      <c r="AB279" s="60">
        <v>1376</v>
      </c>
      <c r="AC279" s="60">
        <f t="shared" si="124"/>
        <v>1720000</v>
      </c>
      <c r="AD279" s="75">
        <f t="shared" si="125"/>
        <v>1926400.0000000002</v>
      </c>
      <c r="AE279" s="65">
        <v>2500</v>
      </c>
      <c r="AF279" s="60">
        <v>1376</v>
      </c>
      <c r="AG279" s="60">
        <f t="shared" si="126"/>
        <v>3440000</v>
      </c>
      <c r="AH279" s="75">
        <f t="shared" si="130"/>
        <v>3852800.0000000005</v>
      </c>
      <c r="AI279" s="65">
        <v>2500</v>
      </c>
      <c r="AJ279" s="60">
        <v>1376</v>
      </c>
      <c r="AK279" s="60">
        <f t="shared" si="127"/>
        <v>3440000</v>
      </c>
      <c r="AL279" s="75">
        <f t="shared" si="131"/>
        <v>3852800.0000000005</v>
      </c>
      <c r="AM279" s="65">
        <v>2500</v>
      </c>
      <c r="AN279" s="60">
        <v>1376</v>
      </c>
      <c r="AO279" s="60">
        <f t="shared" si="128"/>
        <v>3440000</v>
      </c>
      <c r="AP279" s="75">
        <f t="shared" si="132"/>
        <v>3852800.0000000005</v>
      </c>
      <c r="AQ279" s="65">
        <v>2500</v>
      </c>
      <c r="AR279" s="60">
        <v>1376</v>
      </c>
      <c r="AS279" s="60">
        <f t="shared" si="129"/>
        <v>3440000</v>
      </c>
      <c r="AT279" s="75">
        <f t="shared" si="133"/>
        <v>3852800.0000000005</v>
      </c>
      <c r="AU279" s="65">
        <v>2500</v>
      </c>
      <c r="AV279" s="60">
        <v>1376</v>
      </c>
      <c r="AW279" s="60">
        <f t="shared" si="134"/>
        <v>3440000</v>
      </c>
      <c r="AX279" s="75">
        <f t="shared" si="139"/>
        <v>3852800.0000000005</v>
      </c>
      <c r="AY279" s="65">
        <v>2500</v>
      </c>
      <c r="AZ279" s="60">
        <v>1376</v>
      </c>
      <c r="BA279" s="60">
        <f t="shared" si="135"/>
        <v>3440000</v>
      </c>
      <c r="BB279" s="75">
        <f t="shared" si="140"/>
        <v>3852800.0000000005</v>
      </c>
      <c r="BC279" s="65">
        <v>2500</v>
      </c>
      <c r="BD279" s="60">
        <v>1376</v>
      </c>
      <c r="BE279" s="60">
        <f t="shared" si="136"/>
        <v>3440000</v>
      </c>
      <c r="BF279" s="75">
        <f t="shared" si="141"/>
        <v>3852800.0000000005</v>
      </c>
      <c r="BG279" s="65">
        <v>2500</v>
      </c>
      <c r="BH279" s="60">
        <v>1376</v>
      </c>
      <c r="BI279" s="60">
        <f t="shared" si="137"/>
        <v>3440000</v>
      </c>
      <c r="BJ279" s="75">
        <f t="shared" si="142"/>
        <v>3852800.0000000005</v>
      </c>
      <c r="BK279" s="65">
        <v>2500</v>
      </c>
      <c r="BL279" s="60">
        <v>1376</v>
      </c>
      <c r="BM279" s="60">
        <f t="shared" si="138"/>
        <v>3440000</v>
      </c>
      <c r="BN279" s="75">
        <f t="shared" si="143"/>
        <v>3852800.0000000005</v>
      </c>
      <c r="BO279" s="60"/>
      <c r="BP279" s="60"/>
      <c r="BQ279" s="60">
        <f t="shared" si="88"/>
        <v>0</v>
      </c>
      <c r="BR279" s="60">
        <f t="shared" si="89"/>
        <v>0</v>
      </c>
      <c r="BS279" s="60"/>
      <c r="BT279" s="60"/>
      <c r="BU279" s="60">
        <f t="shared" si="90"/>
        <v>0</v>
      </c>
      <c r="BV279" s="60">
        <f t="shared" si="91"/>
        <v>0</v>
      </c>
      <c r="BW279" s="60"/>
      <c r="BX279" s="60"/>
      <c r="BY279" s="60">
        <f t="shared" si="92"/>
        <v>0</v>
      </c>
      <c r="BZ279" s="60">
        <f t="shared" si="93"/>
        <v>0</v>
      </c>
      <c r="CA279" s="60"/>
      <c r="CB279" s="60"/>
      <c r="CC279" s="60">
        <f t="shared" si="94"/>
        <v>0</v>
      </c>
      <c r="CD279" s="60">
        <f t="shared" si="95"/>
        <v>0</v>
      </c>
      <c r="CE279" s="60"/>
      <c r="CF279" s="60"/>
      <c r="CG279" s="60">
        <f t="shared" si="96"/>
        <v>0</v>
      </c>
      <c r="CH279" s="60">
        <f t="shared" si="97"/>
        <v>0</v>
      </c>
      <c r="CI279" s="60"/>
      <c r="CJ279" s="60"/>
      <c r="CK279" s="60">
        <f t="shared" si="98"/>
        <v>0</v>
      </c>
      <c r="CL279" s="60">
        <f t="shared" si="99"/>
        <v>0</v>
      </c>
      <c r="CM279" s="60"/>
      <c r="CN279" s="60"/>
      <c r="CO279" s="60">
        <f t="shared" si="100"/>
        <v>0</v>
      </c>
      <c r="CP279" s="60">
        <f t="shared" si="101"/>
        <v>0</v>
      </c>
      <c r="CQ279" s="60"/>
      <c r="CR279" s="60"/>
      <c r="CS279" s="60">
        <f t="shared" si="102"/>
        <v>0</v>
      </c>
      <c r="CT279" s="60">
        <f t="shared" si="103"/>
        <v>0</v>
      </c>
      <c r="CU279" s="60"/>
      <c r="CV279" s="60"/>
      <c r="CW279" s="60">
        <f t="shared" si="104"/>
        <v>0</v>
      </c>
      <c r="CX279" s="60">
        <f t="shared" si="105"/>
        <v>0</v>
      </c>
      <c r="CY279" s="60"/>
      <c r="CZ279" s="60"/>
      <c r="DA279" s="60">
        <f t="shared" si="106"/>
        <v>0</v>
      </c>
      <c r="DB279" s="60">
        <f t="shared" si="107"/>
        <v>0</v>
      </c>
      <c r="DC279" s="60"/>
      <c r="DD279" s="60"/>
      <c r="DE279" s="60">
        <f t="shared" si="108"/>
        <v>0</v>
      </c>
      <c r="DF279" s="60">
        <f t="shared" si="109"/>
        <v>0</v>
      </c>
      <c r="DG279" s="60"/>
      <c r="DH279" s="60"/>
      <c r="DI279" s="60">
        <f t="shared" si="110"/>
        <v>0</v>
      </c>
      <c r="DJ279" s="60">
        <f t="shared" si="111"/>
        <v>0</v>
      </c>
      <c r="DK279" s="60"/>
      <c r="DL279" s="60"/>
      <c r="DM279" s="60">
        <f t="shared" si="112"/>
        <v>0</v>
      </c>
      <c r="DN279" s="60">
        <f t="shared" si="113"/>
        <v>0</v>
      </c>
      <c r="DO279" s="60"/>
      <c r="DP279" s="60"/>
      <c r="DQ279" s="60">
        <f t="shared" si="114"/>
        <v>0</v>
      </c>
      <c r="DR279" s="60">
        <f t="shared" si="115"/>
        <v>0</v>
      </c>
      <c r="DS279" s="60"/>
      <c r="DT279" s="60"/>
      <c r="DU279" s="60">
        <f t="shared" si="116"/>
        <v>0</v>
      </c>
      <c r="DV279" s="60">
        <f t="shared" si="117"/>
        <v>0</v>
      </c>
      <c r="DW279" s="60"/>
      <c r="DX279" s="60"/>
      <c r="DY279" s="60">
        <f t="shared" si="118"/>
        <v>0</v>
      </c>
      <c r="DZ279" s="60">
        <f t="shared" si="119"/>
        <v>0</v>
      </c>
      <c r="EA279" s="60"/>
      <c r="EB279" s="60"/>
      <c r="EC279" s="60">
        <f t="shared" si="120"/>
        <v>0</v>
      </c>
      <c r="ED279" s="60">
        <f t="shared" si="121"/>
        <v>0</v>
      </c>
      <c r="EE279" s="60"/>
      <c r="EF279" s="60"/>
      <c r="EG279" s="60"/>
      <c r="EH279" s="60"/>
      <c r="EI279" s="60"/>
      <c r="EJ279" s="60"/>
      <c r="EK279" s="60"/>
      <c r="EL279" s="60"/>
      <c r="EM279" s="75">
        <f t="shared" si="123"/>
        <v>23750</v>
      </c>
      <c r="EN279" s="75">
        <v>0</v>
      </c>
      <c r="EO279" s="75">
        <v>0</v>
      </c>
      <c r="EP279" s="81" t="s">
        <v>1534</v>
      </c>
      <c r="EQ279" s="72" t="s">
        <v>2067</v>
      </c>
      <c r="ER279" s="81" t="s">
        <v>2068</v>
      </c>
      <c r="ES279" s="72"/>
      <c r="ET279" s="72"/>
      <c r="EU279" s="72"/>
      <c r="EV279" s="72"/>
      <c r="EW279" s="72"/>
      <c r="EX279" s="72"/>
      <c r="EY279" s="72"/>
      <c r="EZ279" s="72"/>
      <c r="FA279" s="72"/>
    </row>
    <row r="280" spans="1:157" ht="19.5" customHeight="1">
      <c r="A280" s="63"/>
      <c r="B280" s="72" t="s">
        <v>2100</v>
      </c>
      <c r="C280" s="58"/>
      <c r="D280" s="77" t="s">
        <v>2003</v>
      </c>
      <c r="E280" s="58" t="s">
        <v>1926</v>
      </c>
      <c r="F280" s="58" t="s">
        <v>1927</v>
      </c>
      <c r="G280" s="58" t="s">
        <v>1927</v>
      </c>
      <c r="H280" s="58" t="s">
        <v>857</v>
      </c>
      <c r="I280" s="58"/>
      <c r="J280" s="58"/>
      <c r="K280" s="58">
        <v>100</v>
      </c>
      <c r="L280" s="58">
        <v>710000000</v>
      </c>
      <c r="M280" s="58" t="s">
        <v>1750</v>
      </c>
      <c r="N280" s="58" t="s">
        <v>1918</v>
      </c>
      <c r="O280" s="58" t="s">
        <v>359</v>
      </c>
      <c r="P280" s="62">
        <v>630000000</v>
      </c>
      <c r="Q280" s="58" t="s">
        <v>2004</v>
      </c>
      <c r="R280" s="58"/>
      <c r="S280" s="58" t="s">
        <v>1929</v>
      </c>
      <c r="T280" s="58"/>
      <c r="U280" s="58"/>
      <c r="V280" s="58">
        <v>0</v>
      </c>
      <c r="W280" s="58">
        <v>0</v>
      </c>
      <c r="X280" s="58">
        <v>100</v>
      </c>
      <c r="Y280" s="58" t="s">
        <v>1930</v>
      </c>
      <c r="Z280" s="58" t="s">
        <v>888</v>
      </c>
      <c r="AA280" s="65">
        <v>10500</v>
      </c>
      <c r="AB280" s="60">
        <v>1568</v>
      </c>
      <c r="AC280" s="60">
        <f t="shared" si="124"/>
        <v>16464000</v>
      </c>
      <c r="AD280" s="75">
        <f t="shared" si="125"/>
        <v>18439680</v>
      </c>
      <c r="AE280" s="65">
        <v>21000</v>
      </c>
      <c r="AF280" s="60">
        <v>1568</v>
      </c>
      <c r="AG280" s="60">
        <f t="shared" si="126"/>
        <v>32928000</v>
      </c>
      <c r="AH280" s="75">
        <f t="shared" si="130"/>
        <v>36879360</v>
      </c>
      <c r="AI280" s="65">
        <v>21000</v>
      </c>
      <c r="AJ280" s="60">
        <v>1568</v>
      </c>
      <c r="AK280" s="60">
        <f t="shared" si="127"/>
        <v>32928000</v>
      </c>
      <c r="AL280" s="75">
        <f t="shared" si="131"/>
        <v>36879360</v>
      </c>
      <c r="AM280" s="65">
        <v>21000</v>
      </c>
      <c r="AN280" s="60">
        <v>1568</v>
      </c>
      <c r="AO280" s="60">
        <f t="shared" si="128"/>
        <v>32928000</v>
      </c>
      <c r="AP280" s="75">
        <f t="shared" si="132"/>
        <v>36879360</v>
      </c>
      <c r="AQ280" s="65">
        <v>21000</v>
      </c>
      <c r="AR280" s="60">
        <v>1568</v>
      </c>
      <c r="AS280" s="60">
        <f t="shared" si="129"/>
        <v>32928000</v>
      </c>
      <c r="AT280" s="75">
        <f t="shared" si="133"/>
        <v>36879360</v>
      </c>
      <c r="AU280" s="65">
        <v>21000</v>
      </c>
      <c r="AV280" s="60">
        <v>1568</v>
      </c>
      <c r="AW280" s="60">
        <f t="shared" si="134"/>
        <v>32928000</v>
      </c>
      <c r="AX280" s="75">
        <f t="shared" si="139"/>
        <v>36879360</v>
      </c>
      <c r="AY280" s="65">
        <v>21000</v>
      </c>
      <c r="AZ280" s="60">
        <v>1568</v>
      </c>
      <c r="BA280" s="60">
        <f t="shared" si="135"/>
        <v>32928000</v>
      </c>
      <c r="BB280" s="75">
        <f t="shared" si="140"/>
        <v>36879360</v>
      </c>
      <c r="BC280" s="65">
        <v>21000</v>
      </c>
      <c r="BD280" s="60">
        <v>1568</v>
      </c>
      <c r="BE280" s="60">
        <f t="shared" si="136"/>
        <v>32928000</v>
      </c>
      <c r="BF280" s="75">
        <f t="shared" si="141"/>
        <v>36879360</v>
      </c>
      <c r="BG280" s="65">
        <v>21000</v>
      </c>
      <c r="BH280" s="60">
        <v>1568</v>
      </c>
      <c r="BI280" s="60">
        <f t="shared" si="137"/>
        <v>32928000</v>
      </c>
      <c r="BJ280" s="75">
        <f t="shared" si="142"/>
        <v>36879360</v>
      </c>
      <c r="BK280" s="65">
        <v>21000</v>
      </c>
      <c r="BL280" s="60">
        <v>1568</v>
      </c>
      <c r="BM280" s="60">
        <f t="shared" si="138"/>
        <v>32928000</v>
      </c>
      <c r="BN280" s="75">
        <f t="shared" si="143"/>
        <v>36879360</v>
      </c>
      <c r="BO280" s="60"/>
      <c r="BP280" s="60"/>
      <c r="BQ280" s="60">
        <f t="shared" si="88"/>
        <v>0</v>
      </c>
      <c r="BR280" s="60">
        <f t="shared" si="89"/>
        <v>0</v>
      </c>
      <c r="BS280" s="60"/>
      <c r="BT280" s="60"/>
      <c r="BU280" s="60">
        <f t="shared" si="90"/>
        <v>0</v>
      </c>
      <c r="BV280" s="60">
        <f t="shared" si="91"/>
        <v>0</v>
      </c>
      <c r="BW280" s="60"/>
      <c r="BX280" s="60"/>
      <c r="BY280" s="60">
        <f t="shared" si="92"/>
        <v>0</v>
      </c>
      <c r="BZ280" s="60">
        <f t="shared" si="93"/>
        <v>0</v>
      </c>
      <c r="CA280" s="60"/>
      <c r="CB280" s="60"/>
      <c r="CC280" s="60">
        <f t="shared" si="94"/>
        <v>0</v>
      </c>
      <c r="CD280" s="60">
        <f t="shared" si="95"/>
        <v>0</v>
      </c>
      <c r="CE280" s="60"/>
      <c r="CF280" s="60"/>
      <c r="CG280" s="60">
        <f t="shared" si="96"/>
        <v>0</v>
      </c>
      <c r="CH280" s="60">
        <f t="shared" si="97"/>
        <v>0</v>
      </c>
      <c r="CI280" s="60"/>
      <c r="CJ280" s="60"/>
      <c r="CK280" s="60">
        <f t="shared" si="98"/>
        <v>0</v>
      </c>
      <c r="CL280" s="60">
        <f t="shared" si="99"/>
        <v>0</v>
      </c>
      <c r="CM280" s="60"/>
      <c r="CN280" s="60"/>
      <c r="CO280" s="60">
        <f t="shared" si="100"/>
        <v>0</v>
      </c>
      <c r="CP280" s="60">
        <f t="shared" si="101"/>
        <v>0</v>
      </c>
      <c r="CQ280" s="60"/>
      <c r="CR280" s="60"/>
      <c r="CS280" s="60">
        <f t="shared" si="102"/>
        <v>0</v>
      </c>
      <c r="CT280" s="60">
        <f t="shared" si="103"/>
        <v>0</v>
      </c>
      <c r="CU280" s="60"/>
      <c r="CV280" s="60"/>
      <c r="CW280" s="60">
        <f t="shared" si="104"/>
        <v>0</v>
      </c>
      <c r="CX280" s="60">
        <f t="shared" si="105"/>
        <v>0</v>
      </c>
      <c r="CY280" s="60"/>
      <c r="CZ280" s="60"/>
      <c r="DA280" s="60">
        <f t="shared" si="106"/>
        <v>0</v>
      </c>
      <c r="DB280" s="60">
        <f t="shared" si="107"/>
        <v>0</v>
      </c>
      <c r="DC280" s="60"/>
      <c r="DD280" s="60"/>
      <c r="DE280" s="60">
        <f t="shared" si="108"/>
        <v>0</v>
      </c>
      <c r="DF280" s="60">
        <f t="shared" si="109"/>
        <v>0</v>
      </c>
      <c r="DG280" s="60"/>
      <c r="DH280" s="60"/>
      <c r="DI280" s="60">
        <f t="shared" si="110"/>
        <v>0</v>
      </c>
      <c r="DJ280" s="60">
        <f t="shared" si="111"/>
        <v>0</v>
      </c>
      <c r="DK280" s="60"/>
      <c r="DL280" s="60"/>
      <c r="DM280" s="60">
        <f t="shared" si="112"/>
        <v>0</v>
      </c>
      <c r="DN280" s="60">
        <f t="shared" si="113"/>
        <v>0</v>
      </c>
      <c r="DO280" s="60"/>
      <c r="DP280" s="60"/>
      <c r="DQ280" s="60">
        <f t="shared" si="114"/>
        <v>0</v>
      </c>
      <c r="DR280" s="60">
        <f t="shared" si="115"/>
        <v>0</v>
      </c>
      <c r="DS280" s="60"/>
      <c r="DT280" s="60"/>
      <c r="DU280" s="60">
        <f t="shared" si="116"/>
        <v>0</v>
      </c>
      <c r="DV280" s="60">
        <f t="shared" si="117"/>
        <v>0</v>
      </c>
      <c r="DW280" s="60"/>
      <c r="DX280" s="60"/>
      <c r="DY280" s="60">
        <f t="shared" si="118"/>
        <v>0</v>
      </c>
      <c r="DZ280" s="60">
        <f t="shared" si="119"/>
        <v>0</v>
      </c>
      <c r="EA280" s="60"/>
      <c r="EB280" s="60"/>
      <c r="EC280" s="60">
        <f t="shared" si="120"/>
        <v>0</v>
      </c>
      <c r="ED280" s="60">
        <f t="shared" si="121"/>
        <v>0</v>
      </c>
      <c r="EE280" s="60"/>
      <c r="EF280" s="60"/>
      <c r="EG280" s="60"/>
      <c r="EH280" s="60"/>
      <c r="EI280" s="60"/>
      <c r="EJ280" s="60"/>
      <c r="EK280" s="60"/>
      <c r="EL280" s="60"/>
      <c r="EM280" s="75">
        <f t="shared" si="123"/>
        <v>199500</v>
      </c>
      <c r="EN280" s="75">
        <v>0</v>
      </c>
      <c r="EO280" s="75">
        <v>0</v>
      </c>
      <c r="EP280" s="81" t="s">
        <v>1534</v>
      </c>
      <c r="EQ280" s="72" t="s">
        <v>2067</v>
      </c>
      <c r="ER280" s="81" t="s">
        <v>2068</v>
      </c>
      <c r="ES280" s="72"/>
      <c r="ET280" s="72"/>
      <c r="EU280" s="72"/>
      <c r="EV280" s="72"/>
      <c r="EW280" s="72"/>
      <c r="EX280" s="72"/>
      <c r="EY280" s="72"/>
      <c r="EZ280" s="72"/>
      <c r="FA280" s="72"/>
    </row>
    <row r="281" spans="1:157" ht="19.5" customHeight="1">
      <c r="A281" s="63"/>
      <c r="B281" s="72" t="s">
        <v>2100</v>
      </c>
      <c r="C281" s="58"/>
      <c r="D281" s="77" t="s">
        <v>2005</v>
      </c>
      <c r="E281" s="58" t="s">
        <v>1926</v>
      </c>
      <c r="F281" s="58" t="s">
        <v>1927</v>
      </c>
      <c r="G281" s="58" t="s">
        <v>1927</v>
      </c>
      <c r="H281" s="58" t="s">
        <v>857</v>
      </c>
      <c r="I281" s="58"/>
      <c r="J281" s="58"/>
      <c r="K281" s="58">
        <v>100</v>
      </c>
      <c r="L281" s="58">
        <v>710000000</v>
      </c>
      <c r="M281" s="58" t="s">
        <v>1750</v>
      </c>
      <c r="N281" s="58" t="s">
        <v>1918</v>
      </c>
      <c r="O281" s="58" t="s">
        <v>359</v>
      </c>
      <c r="P281" s="58" t="s">
        <v>1588</v>
      </c>
      <c r="Q281" s="58" t="s">
        <v>2006</v>
      </c>
      <c r="R281" s="58"/>
      <c r="S281" s="58" t="s">
        <v>1929</v>
      </c>
      <c r="T281" s="58"/>
      <c r="U281" s="58"/>
      <c r="V281" s="58">
        <v>0</v>
      </c>
      <c r="W281" s="58">
        <v>0</v>
      </c>
      <c r="X281" s="58">
        <v>100</v>
      </c>
      <c r="Y281" s="58" t="s">
        <v>1930</v>
      </c>
      <c r="Z281" s="58" t="s">
        <v>888</v>
      </c>
      <c r="AA281" s="65">
        <v>380</v>
      </c>
      <c r="AB281" s="60">
        <v>1568</v>
      </c>
      <c r="AC281" s="60">
        <f t="shared" si="124"/>
        <v>595840</v>
      </c>
      <c r="AD281" s="75">
        <f t="shared" si="125"/>
        <v>667340.8</v>
      </c>
      <c r="AE281" s="65">
        <v>760</v>
      </c>
      <c r="AF281" s="60">
        <v>1568</v>
      </c>
      <c r="AG281" s="60">
        <f t="shared" si="126"/>
        <v>1191680</v>
      </c>
      <c r="AH281" s="75">
        <f t="shared" si="130"/>
        <v>1334681.6</v>
      </c>
      <c r="AI281" s="65">
        <v>760</v>
      </c>
      <c r="AJ281" s="60">
        <v>1568</v>
      </c>
      <c r="AK281" s="60">
        <f t="shared" si="127"/>
        <v>1191680</v>
      </c>
      <c r="AL281" s="75">
        <f t="shared" si="131"/>
        <v>1334681.6</v>
      </c>
      <c r="AM281" s="65">
        <v>760</v>
      </c>
      <c r="AN281" s="60">
        <v>1568</v>
      </c>
      <c r="AO281" s="60">
        <f t="shared" si="128"/>
        <v>1191680</v>
      </c>
      <c r="AP281" s="75">
        <f t="shared" si="132"/>
        <v>1334681.6</v>
      </c>
      <c r="AQ281" s="65">
        <v>760</v>
      </c>
      <c r="AR281" s="60">
        <v>1568</v>
      </c>
      <c r="AS281" s="60">
        <f t="shared" si="129"/>
        <v>1191680</v>
      </c>
      <c r="AT281" s="75">
        <f t="shared" si="133"/>
        <v>1334681.6</v>
      </c>
      <c r="AU281" s="65">
        <v>760</v>
      </c>
      <c r="AV281" s="60">
        <v>1568</v>
      </c>
      <c r="AW281" s="60">
        <f t="shared" si="134"/>
        <v>1191680</v>
      </c>
      <c r="AX281" s="75">
        <f t="shared" si="139"/>
        <v>1334681.6</v>
      </c>
      <c r="AY281" s="65">
        <v>760</v>
      </c>
      <c r="AZ281" s="60">
        <v>1568</v>
      </c>
      <c r="BA281" s="60">
        <f t="shared" si="135"/>
        <v>1191680</v>
      </c>
      <c r="BB281" s="75">
        <f t="shared" si="140"/>
        <v>1334681.6</v>
      </c>
      <c r="BC281" s="65">
        <v>760</v>
      </c>
      <c r="BD281" s="60">
        <v>1568</v>
      </c>
      <c r="BE281" s="60">
        <f t="shared" si="136"/>
        <v>1191680</v>
      </c>
      <c r="BF281" s="75">
        <f t="shared" si="141"/>
        <v>1334681.6</v>
      </c>
      <c r="BG281" s="65">
        <v>760</v>
      </c>
      <c r="BH281" s="60">
        <v>1568</v>
      </c>
      <c r="BI281" s="60">
        <f t="shared" si="137"/>
        <v>1191680</v>
      </c>
      <c r="BJ281" s="75">
        <f t="shared" si="142"/>
        <v>1334681.6</v>
      </c>
      <c r="BK281" s="65">
        <v>760</v>
      </c>
      <c r="BL281" s="60">
        <v>1568</v>
      </c>
      <c r="BM281" s="60">
        <f t="shared" si="138"/>
        <v>1191680</v>
      </c>
      <c r="BN281" s="75">
        <f t="shared" si="143"/>
        <v>1334681.6</v>
      </c>
      <c r="BO281" s="60"/>
      <c r="BP281" s="60"/>
      <c r="BQ281" s="60">
        <f t="shared" si="88"/>
        <v>0</v>
      </c>
      <c r="BR281" s="60">
        <f t="shared" si="89"/>
        <v>0</v>
      </c>
      <c r="BS281" s="60"/>
      <c r="BT281" s="60"/>
      <c r="BU281" s="60">
        <f t="shared" si="90"/>
        <v>0</v>
      </c>
      <c r="BV281" s="60">
        <f t="shared" si="91"/>
        <v>0</v>
      </c>
      <c r="BW281" s="60"/>
      <c r="BX281" s="60"/>
      <c r="BY281" s="60">
        <f t="shared" si="92"/>
        <v>0</v>
      </c>
      <c r="BZ281" s="60">
        <f t="shared" si="93"/>
        <v>0</v>
      </c>
      <c r="CA281" s="60"/>
      <c r="CB281" s="60"/>
      <c r="CC281" s="60">
        <f t="shared" si="94"/>
        <v>0</v>
      </c>
      <c r="CD281" s="60">
        <f t="shared" si="95"/>
        <v>0</v>
      </c>
      <c r="CE281" s="60"/>
      <c r="CF281" s="60"/>
      <c r="CG281" s="60">
        <f t="shared" si="96"/>
        <v>0</v>
      </c>
      <c r="CH281" s="60">
        <f t="shared" si="97"/>
        <v>0</v>
      </c>
      <c r="CI281" s="60"/>
      <c r="CJ281" s="60"/>
      <c r="CK281" s="60">
        <f t="shared" si="98"/>
        <v>0</v>
      </c>
      <c r="CL281" s="60">
        <f t="shared" si="99"/>
        <v>0</v>
      </c>
      <c r="CM281" s="60"/>
      <c r="CN281" s="60"/>
      <c r="CO281" s="60">
        <f t="shared" si="100"/>
        <v>0</v>
      </c>
      <c r="CP281" s="60">
        <f t="shared" si="101"/>
        <v>0</v>
      </c>
      <c r="CQ281" s="60"/>
      <c r="CR281" s="60"/>
      <c r="CS281" s="60">
        <f t="shared" si="102"/>
        <v>0</v>
      </c>
      <c r="CT281" s="60">
        <f t="shared" si="103"/>
        <v>0</v>
      </c>
      <c r="CU281" s="60"/>
      <c r="CV281" s="60"/>
      <c r="CW281" s="60">
        <f t="shared" si="104"/>
        <v>0</v>
      </c>
      <c r="CX281" s="60">
        <f t="shared" si="105"/>
        <v>0</v>
      </c>
      <c r="CY281" s="60"/>
      <c r="CZ281" s="60"/>
      <c r="DA281" s="60">
        <f t="shared" si="106"/>
        <v>0</v>
      </c>
      <c r="DB281" s="60">
        <f t="shared" si="107"/>
        <v>0</v>
      </c>
      <c r="DC281" s="60"/>
      <c r="DD281" s="60"/>
      <c r="DE281" s="60">
        <f t="shared" si="108"/>
        <v>0</v>
      </c>
      <c r="DF281" s="60">
        <f t="shared" si="109"/>
        <v>0</v>
      </c>
      <c r="DG281" s="60"/>
      <c r="DH281" s="60"/>
      <c r="DI281" s="60">
        <f t="shared" si="110"/>
        <v>0</v>
      </c>
      <c r="DJ281" s="60">
        <f t="shared" si="111"/>
        <v>0</v>
      </c>
      <c r="DK281" s="60"/>
      <c r="DL281" s="60"/>
      <c r="DM281" s="60">
        <f t="shared" si="112"/>
        <v>0</v>
      </c>
      <c r="DN281" s="60">
        <f t="shared" si="113"/>
        <v>0</v>
      </c>
      <c r="DO281" s="60"/>
      <c r="DP281" s="60"/>
      <c r="DQ281" s="60">
        <f t="shared" si="114"/>
        <v>0</v>
      </c>
      <c r="DR281" s="60">
        <f t="shared" si="115"/>
        <v>0</v>
      </c>
      <c r="DS281" s="60"/>
      <c r="DT281" s="60"/>
      <c r="DU281" s="60">
        <f t="shared" si="116"/>
        <v>0</v>
      </c>
      <c r="DV281" s="60">
        <f t="shared" si="117"/>
        <v>0</v>
      </c>
      <c r="DW281" s="60"/>
      <c r="DX281" s="60"/>
      <c r="DY281" s="60">
        <f t="shared" si="118"/>
        <v>0</v>
      </c>
      <c r="DZ281" s="60">
        <f t="shared" si="119"/>
        <v>0</v>
      </c>
      <c r="EA281" s="60"/>
      <c r="EB281" s="60"/>
      <c r="EC281" s="60">
        <f t="shared" si="120"/>
        <v>0</v>
      </c>
      <c r="ED281" s="60">
        <f t="shared" si="121"/>
        <v>0</v>
      </c>
      <c r="EE281" s="60"/>
      <c r="EF281" s="60"/>
      <c r="EG281" s="60"/>
      <c r="EH281" s="60"/>
      <c r="EI281" s="60"/>
      <c r="EJ281" s="60"/>
      <c r="EK281" s="60"/>
      <c r="EL281" s="60"/>
      <c r="EM281" s="75">
        <f t="shared" si="123"/>
        <v>7220</v>
      </c>
      <c r="EN281" s="75">
        <v>0</v>
      </c>
      <c r="EO281" s="75">
        <v>0</v>
      </c>
      <c r="EP281" s="81" t="s">
        <v>1534</v>
      </c>
      <c r="EQ281" s="72" t="s">
        <v>2067</v>
      </c>
      <c r="ER281" s="81" t="s">
        <v>2068</v>
      </c>
      <c r="ES281" s="72"/>
      <c r="ET281" s="72"/>
      <c r="EU281" s="72"/>
      <c r="EV281" s="72"/>
      <c r="EW281" s="72"/>
      <c r="EX281" s="72"/>
      <c r="EY281" s="72"/>
      <c r="EZ281" s="72"/>
      <c r="FA281" s="72"/>
    </row>
    <row r="282" spans="1:157" ht="19.5" customHeight="1">
      <c r="A282" s="63"/>
      <c r="B282" s="72" t="s">
        <v>2100</v>
      </c>
      <c r="C282" s="58"/>
      <c r="D282" s="77" t="s">
        <v>2007</v>
      </c>
      <c r="E282" s="58" t="s">
        <v>1926</v>
      </c>
      <c r="F282" s="58" t="s">
        <v>1927</v>
      </c>
      <c r="G282" s="58" t="s">
        <v>1927</v>
      </c>
      <c r="H282" s="58" t="s">
        <v>857</v>
      </c>
      <c r="I282" s="58"/>
      <c r="J282" s="58"/>
      <c r="K282" s="58">
        <v>100</v>
      </c>
      <c r="L282" s="58">
        <v>710000000</v>
      </c>
      <c r="M282" s="58" t="s">
        <v>1750</v>
      </c>
      <c r="N282" s="58" t="s">
        <v>1918</v>
      </c>
      <c r="O282" s="58" t="s">
        <v>359</v>
      </c>
      <c r="P282" s="62">
        <v>630000000</v>
      </c>
      <c r="Q282" s="58" t="s">
        <v>2008</v>
      </c>
      <c r="R282" s="58"/>
      <c r="S282" s="58" t="s">
        <v>1929</v>
      </c>
      <c r="T282" s="58"/>
      <c r="U282" s="58"/>
      <c r="V282" s="58">
        <v>0</v>
      </c>
      <c r="W282" s="58">
        <v>0</v>
      </c>
      <c r="X282" s="58">
        <v>100</v>
      </c>
      <c r="Y282" s="58" t="s">
        <v>1930</v>
      </c>
      <c r="Z282" s="58" t="s">
        <v>888</v>
      </c>
      <c r="AA282" s="65">
        <v>4486</v>
      </c>
      <c r="AB282" s="60">
        <v>1568</v>
      </c>
      <c r="AC282" s="60">
        <f t="shared" si="124"/>
        <v>7034048</v>
      </c>
      <c r="AD282" s="75">
        <f t="shared" si="125"/>
        <v>7878133.760000001</v>
      </c>
      <c r="AE282" s="65">
        <v>8973</v>
      </c>
      <c r="AF282" s="60">
        <v>1568</v>
      </c>
      <c r="AG282" s="60">
        <f t="shared" si="126"/>
        <v>14069664</v>
      </c>
      <c r="AH282" s="75">
        <f t="shared" si="130"/>
        <v>15758023.680000002</v>
      </c>
      <c r="AI282" s="65">
        <v>8973</v>
      </c>
      <c r="AJ282" s="60">
        <v>1568</v>
      </c>
      <c r="AK282" s="60">
        <f t="shared" si="127"/>
        <v>14069664</v>
      </c>
      <c r="AL282" s="75">
        <f t="shared" si="131"/>
        <v>15758023.680000002</v>
      </c>
      <c r="AM282" s="65">
        <v>8973</v>
      </c>
      <c r="AN282" s="60">
        <v>1568</v>
      </c>
      <c r="AO282" s="60">
        <f t="shared" si="128"/>
        <v>14069664</v>
      </c>
      <c r="AP282" s="75">
        <f t="shared" si="132"/>
        <v>15758023.680000002</v>
      </c>
      <c r="AQ282" s="65">
        <v>8973</v>
      </c>
      <c r="AR282" s="60">
        <v>1568</v>
      </c>
      <c r="AS282" s="60">
        <f t="shared" si="129"/>
        <v>14069664</v>
      </c>
      <c r="AT282" s="75">
        <f t="shared" si="133"/>
        <v>15758023.680000002</v>
      </c>
      <c r="AU282" s="65">
        <v>8973</v>
      </c>
      <c r="AV282" s="60">
        <v>1568</v>
      </c>
      <c r="AW282" s="60">
        <f t="shared" si="134"/>
        <v>14069664</v>
      </c>
      <c r="AX282" s="75">
        <f t="shared" si="139"/>
        <v>15758023.680000002</v>
      </c>
      <c r="AY282" s="65">
        <v>8973</v>
      </c>
      <c r="AZ282" s="60">
        <v>1568</v>
      </c>
      <c r="BA282" s="60">
        <f t="shared" si="135"/>
        <v>14069664</v>
      </c>
      <c r="BB282" s="75">
        <f t="shared" si="140"/>
        <v>15758023.680000002</v>
      </c>
      <c r="BC282" s="65">
        <v>8973</v>
      </c>
      <c r="BD282" s="60">
        <v>1568</v>
      </c>
      <c r="BE282" s="60">
        <f t="shared" si="136"/>
        <v>14069664</v>
      </c>
      <c r="BF282" s="75">
        <f t="shared" si="141"/>
        <v>15758023.680000002</v>
      </c>
      <c r="BG282" s="65">
        <v>8973</v>
      </c>
      <c r="BH282" s="60">
        <v>1568</v>
      </c>
      <c r="BI282" s="60">
        <f t="shared" si="137"/>
        <v>14069664</v>
      </c>
      <c r="BJ282" s="75">
        <f t="shared" si="142"/>
        <v>15758023.680000002</v>
      </c>
      <c r="BK282" s="65">
        <v>8973</v>
      </c>
      <c r="BL282" s="60">
        <v>1568</v>
      </c>
      <c r="BM282" s="60">
        <f t="shared" si="138"/>
        <v>14069664</v>
      </c>
      <c r="BN282" s="75">
        <f t="shared" si="143"/>
        <v>15758023.680000002</v>
      </c>
      <c r="BO282" s="60"/>
      <c r="BP282" s="60"/>
      <c r="BQ282" s="60">
        <f t="shared" si="88"/>
        <v>0</v>
      </c>
      <c r="BR282" s="60">
        <f t="shared" si="89"/>
        <v>0</v>
      </c>
      <c r="BS282" s="60"/>
      <c r="BT282" s="60"/>
      <c r="BU282" s="60">
        <f t="shared" si="90"/>
        <v>0</v>
      </c>
      <c r="BV282" s="60">
        <f t="shared" si="91"/>
        <v>0</v>
      </c>
      <c r="BW282" s="60"/>
      <c r="BX282" s="60"/>
      <c r="BY282" s="60">
        <f t="shared" si="92"/>
        <v>0</v>
      </c>
      <c r="BZ282" s="60">
        <f t="shared" si="93"/>
        <v>0</v>
      </c>
      <c r="CA282" s="60"/>
      <c r="CB282" s="60"/>
      <c r="CC282" s="60">
        <f t="shared" si="94"/>
        <v>0</v>
      </c>
      <c r="CD282" s="60">
        <f t="shared" si="95"/>
        <v>0</v>
      </c>
      <c r="CE282" s="60"/>
      <c r="CF282" s="60"/>
      <c r="CG282" s="60">
        <f t="shared" si="96"/>
        <v>0</v>
      </c>
      <c r="CH282" s="60">
        <f t="shared" si="97"/>
        <v>0</v>
      </c>
      <c r="CI282" s="60"/>
      <c r="CJ282" s="60"/>
      <c r="CK282" s="60">
        <f t="shared" si="98"/>
        <v>0</v>
      </c>
      <c r="CL282" s="60">
        <f t="shared" si="99"/>
        <v>0</v>
      </c>
      <c r="CM282" s="60"/>
      <c r="CN282" s="60"/>
      <c r="CO282" s="60">
        <f t="shared" si="100"/>
        <v>0</v>
      </c>
      <c r="CP282" s="60">
        <f t="shared" si="101"/>
        <v>0</v>
      </c>
      <c r="CQ282" s="60"/>
      <c r="CR282" s="60"/>
      <c r="CS282" s="60">
        <f t="shared" si="102"/>
        <v>0</v>
      </c>
      <c r="CT282" s="60">
        <f t="shared" si="103"/>
        <v>0</v>
      </c>
      <c r="CU282" s="60"/>
      <c r="CV282" s="60"/>
      <c r="CW282" s="60">
        <f t="shared" si="104"/>
        <v>0</v>
      </c>
      <c r="CX282" s="60">
        <f t="shared" si="105"/>
        <v>0</v>
      </c>
      <c r="CY282" s="60"/>
      <c r="CZ282" s="60"/>
      <c r="DA282" s="60">
        <f t="shared" si="106"/>
        <v>0</v>
      </c>
      <c r="DB282" s="60">
        <f t="shared" si="107"/>
        <v>0</v>
      </c>
      <c r="DC282" s="60"/>
      <c r="DD282" s="60"/>
      <c r="DE282" s="60">
        <f t="shared" si="108"/>
        <v>0</v>
      </c>
      <c r="DF282" s="60">
        <f t="shared" si="109"/>
        <v>0</v>
      </c>
      <c r="DG282" s="60"/>
      <c r="DH282" s="60"/>
      <c r="DI282" s="60">
        <f t="shared" si="110"/>
        <v>0</v>
      </c>
      <c r="DJ282" s="60">
        <f t="shared" si="111"/>
        <v>0</v>
      </c>
      <c r="DK282" s="60"/>
      <c r="DL282" s="60"/>
      <c r="DM282" s="60">
        <f t="shared" si="112"/>
        <v>0</v>
      </c>
      <c r="DN282" s="60">
        <f t="shared" si="113"/>
        <v>0</v>
      </c>
      <c r="DO282" s="60"/>
      <c r="DP282" s="60"/>
      <c r="DQ282" s="60">
        <f t="shared" si="114"/>
        <v>0</v>
      </c>
      <c r="DR282" s="60">
        <f t="shared" si="115"/>
        <v>0</v>
      </c>
      <c r="DS282" s="60"/>
      <c r="DT282" s="60"/>
      <c r="DU282" s="60">
        <f t="shared" si="116"/>
        <v>0</v>
      </c>
      <c r="DV282" s="60">
        <f t="shared" si="117"/>
        <v>0</v>
      </c>
      <c r="DW282" s="60"/>
      <c r="DX282" s="60"/>
      <c r="DY282" s="60">
        <f t="shared" si="118"/>
        <v>0</v>
      </c>
      <c r="DZ282" s="60">
        <f t="shared" si="119"/>
        <v>0</v>
      </c>
      <c r="EA282" s="60"/>
      <c r="EB282" s="60"/>
      <c r="EC282" s="60">
        <f t="shared" si="120"/>
        <v>0</v>
      </c>
      <c r="ED282" s="60">
        <f t="shared" si="121"/>
        <v>0</v>
      </c>
      <c r="EE282" s="60"/>
      <c r="EF282" s="60"/>
      <c r="EG282" s="60"/>
      <c r="EH282" s="60"/>
      <c r="EI282" s="60"/>
      <c r="EJ282" s="60"/>
      <c r="EK282" s="60"/>
      <c r="EL282" s="60"/>
      <c r="EM282" s="75">
        <f t="shared" si="123"/>
        <v>85243</v>
      </c>
      <c r="EN282" s="75">
        <v>0</v>
      </c>
      <c r="EO282" s="75">
        <v>0</v>
      </c>
      <c r="EP282" s="81" t="s">
        <v>1534</v>
      </c>
      <c r="EQ282" s="72" t="s">
        <v>2067</v>
      </c>
      <c r="ER282" s="81" t="s">
        <v>2068</v>
      </c>
      <c r="ES282" s="72"/>
      <c r="ET282" s="72"/>
      <c r="EU282" s="72"/>
      <c r="EV282" s="72"/>
      <c r="EW282" s="72"/>
      <c r="EX282" s="72"/>
      <c r="EY282" s="72"/>
      <c r="EZ282" s="72"/>
      <c r="FA282" s="72"/>
    </row>
    <row r="283" spans="1:157" ht="19.5" customHeight="1">
      <c r="A283" s="63"/>
      <c r="B283" s="72" t="s">
        <v>2100</v>
      </c>
      <c r="C283" s="58"/>
      <c r="D283" s="77" t="s">
        <v>2009</v>
      </c>
      <c r="E283" s="58" t="s">
        <v>1926</v>
      </c>
      <c r="F283" s="58" t="s">
        <v>1927</v>
      </c>
      <c r="G283" s="58" t="s">
        <v>1927</v>
      </c>
      <c r="H283" s="58" t="s">
        <v>857</v>
      </c>
      <c r="I283" s="58"/>
      <c r="J283" s="58"/>
      <c r="K283" s="58">
        <v>100</v>
      </c>
      <c r="L283" s="58">
        <v>710000000</v>
      </c>
      <c r="M283" s="58" t="s">
        <v>1750</v>
      </c>
      <c r="N283" s="58" t="s">
        <v>1918</v>
      </c>
      <c r="O283" s="58" t="s">
        <v>359</v>
      </c>
      <c r="P283" s="62">
        <v>630000000</v>
      </c>
      <c r="Q283" s="58" t="s">
        <v>2010</v>
      </c>
      <c r="R283" s="58"/>
      <c r="S283" s="58" t="s">
        <v>1929</v>
      </c>
      <c r="T283" s="58"/>
      <c r="U283" s="58"/>
      <c r="V283" s="58">
        <v>0</v>
      </c>
      <c r="W283" s="58">
        <v>0</v>
      </c>
      <c r="X283" s="58">
        <v>100</v>
      </c>
      <c r="Y283" s="58" t="s">
        <v>1930</v>
      </c>
      <c r="Z283" s="58" t="s">
        <v>888</v>
      </c>
      <c r="AA283" s="65">
        <v>713</v>
      </c>
      <c r="AB283" s="60">
        <v>1568</v>
      </c>
      <c r="AC283" s="60">
        <f t="shared" si="124"/>
        <v>1117984</v>
      </c>
      <c r="AD283" s="75">
        <f t="shared" si="125"/>
        <v>1252142.08</v>
      </c>
      <c r="AE283" s="65">
        <v>1426</v>
      </c>
      <c r="AF283" s="60">
        <v>1568</v>
      </c>
      <c r="AG283" s="60">
        <f t="shared" si="126"/>
        <v>2235968</v>
      </c>
      <c r="AH283" s="75">
        <f t="shared" si="130"/>
        <v>2504284.16</v>
      </c>
      <c r="AI283" s="65">
        <v>1426</v>
      </c>
      <c r="AJ283" s="60">
        <v>1568</v>
      </c>
      <c r="AK283" s="60">
        <f t="shared" si="127"/>
        <v>2235968</v>
      </c>
      <c r="AL283" s="75">
        <f t="shared" si="131"/>
        <v>2504284.16</v>
      </c>
      <c r="AM283" s="65">
        <v>1426</v>
      </c>
      <c r="AN283" s="60">
        <v>1568</v>
      </c>
      <c r="AO283" s="60">
        <f t="shared" si="128"/>
        <v>2235968</v>
      </c>
      <c r="AP283" s="75">
        <f t="shared" si="132"/>
        <v>2504284.16</v>
      </c>
      <c r="AQ283" s="65">
        <v>1426</v>
      </c>
      <c r="AR283" s="60">
        <v>1568</v>
      </c>
      <c r="AS283" s="60">
        <f t="shared" si="129"/>
        <v>2235968</v>
      </c>
      <c r="AT283" s="75">
        <f t="shared" si="133"/>
        <v>2504284.16</v>
      </c>
      <c r="AU283" s="65">
        <v>1426</v>
      </c>
      <c r="AV283" s="60">
        <v>1568</v>
      </c>
      <c r="AW283" s="60">
        <f t="shared" si="134"/>
        <v>2235968</v>
      </c>
      <c r="AX283" s="75">
        <f t="shared" si="139"/>
        <v>2504284.16</v>
      </c>
      <c r="AY283" s="65">
        <v>1426</v>
      </c>
      <c r="AZ283" s="60">
        <v>1568</v>
      </c>
      <c r="BA283" s="60">
        <f t="shared" si="135"/>
        <v>2235968</v>
      </c>
      <c r="BB283" s="75">
        <f t="shared" si="140"/>
        <v>2504284.16</v>
      </c>
      <c r="BC283" s="65">
        <v>1426</v>
      </c>
      <c r="BD283" s="60">
        <v>1568</v>
      </c>
      <c r="BE283" s="60">
        <f t="shared" si="136"/>
        <v>2235968</v>
      </c>
      <c r="BF283" s="75">
        <f t="shared" si="141"/>
        <v>2504284.16</v>
      </c>
      <c r="BG283" s="65">
        <v>1426</v>
      </c>
      <c r="BH283" s="60">
        <v>1568</v>
      </c>
      <c r="BI283" s="60">
        <f t="shared" si="137"/>
        <v>2235968</v>
      </c>
      <c r="BJ283" s="75">
        <f t="shared" si="142"/>
        <v>2504284.16</v>
      </c>
      <c r="BK283" s="65">
        <v>1426</v>
      </c>
      <c r="BL283" s="60">
        <v>1568</v>
      </c>
      <c r="BM283" s="60">
        <f t="shared" si="138"/>
        <v>2235968</v>
      </c>
      <c r="BN283" s="75">
        <f t="shared" si="143"/>
        <v>2504284.16</v>
      </c>
      <c r="BO283" s="60"/>
      <c r="BP283" s="60"/>
      <c r="BQ283" s="60">
        <f t="shared" si="88"/>
        <v>0</v>
      </c>
      <c r="BR283" s="60">
        <f t="shared" si="89"/>
        <v>0</v>
      </c>
      <c r="BS283" s="60"/>
      <c r="BT283" s="60"/>
      <c r="BU283" s="60">
        <f t="shared" si="90"/>
        <v>0</v>
      </c>
      <c r="BV283" s="60">
        <f t="shared" si="91"/>
        <v>0</v>
      </c>
      <c r="BW283" s="60"/>
      <c r="BX283" s="60"/>
      <c r="BY283" s="60">
        <f t="shared" si="92"/>
        <v>0</v>
      </c>
      <c r="BZ283" s="60">
        <f t="shared" si="93"/>
        <v>0</v>
      </c>
      <c r="CA283" s="60"/>
      <c r="CB283" s="60"/>
      <c r="CC283" s="60">
        <f t="shared" si="94"/>
        <v>0</v>
      </c>
      <c r="CD283" s="60">
        <f t="shared" si="95"/>
        <v>0</v>
      </c>
      <c r="CE283" s="60"/>
      <c r="CF283" s="60"/>
      <c r="CG283" s="60">
        <f t="shared" si="96"/>
        <v>0</v>
      </c>
      <c r="CH283" s="60">
        <f t="shared" si="97"/>
        <v>0</v>
      </c>
      <c r="CI283" s="60"/>
      <c r="CJ283" s="60"/>
      <c r="CK283" s="60">
        <f t="shared" si="98"/>
        <v>0</v>
      </c>
      <c r="CL283" s="60">
        <f t="shared" si="99"/>
        <v>0</v>
      </c>
      <c r="CM283" s="60"/>
      <c r="CN283" s="60"/>
      <c r="CO283" s="60">
        <f t="shared" si="100"/>
        <v>0</v>
      </c>
      <c r="CP283" s="60">
        <f t="shared" si="101"/>
        <v>0</v>
      </c>
      <c r="CQ283" s="60"/>
      <c r="CR283" s="60"/>
      <c r="CS283" s="60">
        <f t="shared" si="102"/>
        <v>0</v>
      </c>
      <c r="CT283" s="60">
        <f t="shared" si="103"/>
        <v>0</v>
      </c>
      <c r="CU283" s="60"/>
      <c r="CV283" s="60"/>
      <c r="CW283" s="60">
        <f t="shared" si="104"/>
        <v>0</v>
      </c>
      <c r="CX283" s="60">
        <f t="shared" si="105"/>
        <v>0</v>
      </c>
      <c r="CY283" s="60"/>
      <c r="CZ283" s="60"/>
      <c r="DA283" s="60">
        <f t="shared" si="106"/>
        <v>0</v>
      </c>
      <c r="DB283" s="60">
        <f t="shared" si="107"/>
        <v>0</v>
      </c>
      <c r="DC283" s="60"/>
      <c r="DD283" s="60"/>
      <c r="DE283" s="60">
        <f t="shared" si="108"/>
        <v>0</v>
      </c>
      <c r="DF283" s="60">
        <f t="shared" si="109"/>
        <v>0</v>
      </c>
      <c r="DG283" s="60"/>
      <c r="DH283" s="60"/>
      <c r="DI283" s="60">
        <f t="shared" si="110"/>
        <v>0</v>
      </c>
      <c r="DJ283" s="60">
        <f t="shared" si="111"/>
        <v>0</v>
      </c>
      <c r="DK283" s="60"/>
      <c r="DL283" s="60"/>
      <c r="DM283" s="60">
        <f t="shared" si="112"/>
        <v>0</v>
      </c>
      <c r="DN283" s="60">
        <f t="shared" si="113"/>
        <v>0</v>
      </c>
      <c r="DO283" s="60"/>
      <c r="DP283" s="60"/>
      <c r="DQ283" s="60">
        <f t="shared" si="114"/>
        <v>0</v>
      </c>
      <c r="DR283" s="60">
        <f t="shared" si="115"/>
        <v>0</v>
      </c>
      <c r="DS283" s="60"/>
      <c r="DT283" s="60"/>
      <c r="DU283" s="60">
        <f t="shared" si="116"/>
        <v>0</v>
      </c>
      <c r="DV283" s="60">
        <f t="shared" si="117"/>
        <v>0</v>
      </c>
      <c r="DW283" s="60"/>
      <c r="DX283" s="60"/>
      <c r="DY283" s="60">
        <f t="shared" si="118"/>
        <v>0</v>
      </c>
      <c r="DZ283" s="60">
        <f t="shared" si="119"/>
        <v>0</v>
      </c>
      <c r="EA283" s="60"/>
      <c r="EB283" s="60"/>
      <c r="EC283" s="60">
        <f t="shared" si="120"/>
        <v>0</v>
      </c>
      <c r="ED283" s="60">
        <f t="shared" si="121"/>
        <v>0</v>
      </c>
      <c r="EE283" s="60"/>
      <c r="EF283" s="60"/>
      <c r="EG283" s="60"/>
      <c r="EH283" s="60"/>
      <c r="EI283" s="60"/>
      <c r="EJ283" s="60"/>
      <c r="EK283" s="60"/>
      <c r="EL283" s="60"/>
      <c r="EM283" s="75">
        <f t="shared" si="123"/>
        <v>13547</v>
      </c>
      <c r="EN283" s="75">
        <v>0</v>
      </c>
      <c r="EO283" s="75">
        <v>0</v>
      </c>
      <c r="EP283" s="81" t="s">
        <v>1534</v>
      </c>
      <c r="EQ283" s="72" t="s">
        <v>2067</v>
      </c>
      <c r="ER283" s="81" t="s">
        <v>2068</v>
      </c>
      <c r="ES283" s="72"/>
      <c r="ET283" s="72"/>
      <c r="EU283" s="72"/>
      <c r="EV283" s="72"/>
      <c r="EW283" s="72"/>
      <c r="EX283" s="72"/>
      <c r="EY283" s="72"/>
      <c r="EZ283" s="72"/>
      <c r="FA283" s="72"/>
    </row>
    <row r="284" spans="1:157" ht="19.5" customHeight="1">
      <c r="A284" s="63"/>
      <c r="B284" s="72" t="s">
        <v>2100</v>
      </c>
      <c r="C284" s="58"/>
      <c r="D284" s="77" t="s">
        <v>2011</v>
      </c>
      <c r="E284" s="58" t="s">
        <v>1926</v>
      </c>
      <c r="F284" s="58" t="s">
        <v>1927</v>
      </c>
      <c r="G284" s="58" t="s">
        <v>1927</v>
      </c>
      <c r="H284" s="58" t="s">
        <v>857</v>
      </c>
      <c r="I284" s="58"/>
      <c r="J284" s="58"/>
      <c r="K284" s="58">
        <v>100</v>
      </c>
      <c r="L284" s="58">
        <v>710000000</v>
      </c>
      <c r="M284" s="58" t="s">
        <v>1750</v>
      </c>
      <c r="N284" s="58" t="s">
        <v>1918</v>
      </c>
      <c r="O284" s="58" t="s">
        <v>359</v>
      </c>
      <c r="P284" s="62">
        <v>630000000</v>
      </c>
      <c r="Q284" s="58" t="s">
        <v>2012</v>
      </c>
      <c r="R284" s="58"/>
      <c r="S284" s="58" t="s">
        <v>1929</v>
      </c>
      <c r="T284" s="58"/>
      <c r="U284" s="58"/>
      <c r="V284" s="58">
        <v>0</v>
      </c>
      <c r="W284" s="58">
        <v>0</v>
      </c>
      <c r="X284" s="58">
        <v>100</v>
      </c>
      <c r="Y284" s="58" t="s">
        <v>1930</v>
      </c>
      <c r="Z284" s="58" t="s">
        <v>888</v>
      </c>
      <c r="AA284" s="65">
        <v>1101</v>
      </c>
      <c r="AB284" s="60">
        <v>1568</v>
      </c>
      <c r="AC284" s="60">
        <f t="shared" si="124"/>
        <v>1726368</v>
      </c>
      <c r="AD284" s="75">
        <f t="shared" si="125"/>
        <v>1933532.1600000001</v>
      </c>
      <c r="AE284" s="65">
        <v>2203</v>
      </c>
      <c r="AF284" s="60">
        <v>1568</v>
      </c>
      <c r="AG284" s="60">
        <f t="shared" si="126"/>
        <v>3454304</v>
      </c>
      <c r="AH284" s="75">
        <f t="shared" si="130"/>
        <v>3868820.4800000004</v>
      </c>
      <c r="AI284" s="65">
        <v>2203</v>
      </c>
      <c r="AJ284" s="60">
        <v>1568</v>
      </c>
      <c r="AK284" s="60">
        <f t="shared" si="127"/>
        <v>3454304</v>
      </c>
      <c r="AL284" s="75">
        <f t="shared" si="131"/>
        <v>3868820.4800000004</v>
      </c>
      <c r="AM284" s="65">
        <v>2203</v>
      </c>
      <c r="AN284" s="60">
        <v>1568</v>
      </c>
      <c r="AO284" s="60">
        <f t="shared" si="128"/>
        <v>3454304</v>
      </c>
      <c r="AP284" s="75">
        <f t="shared" si="132"/>
        <v>3868820.4800000004</v>
      </c>
      <c r="AQ284" s="65">
        <v>2203</v>
      </c>
      <c r="AR284" s="60">
        <v>1568</v>
      </c>
      <c r="AS284" s="60">
        <f t="shared" si="129"/>
        <v>3454304</v>
      </c>
      <c r="AT284" s="75">
        <f t="shared" si="133"/>
        <v>3868820.4800000004</v>
      </c>
      <c r="AU284" s="65">
        <v>2203</v>
      </c>
      <c r="AV284" s="60">
        <v>1568</v>
      </c>
      <c r="AW284" s="60">
        <f t="shared" si="134"/>
        <v>3454304</v>
      </c>
      <c r="AX284" s="75">
        <f t="shared" si="139"/>
        <v>3868820.4800000004</v>
      </c>
      <c r="AY284" s="65">
        <v>2203</v>
      </c>
      <c r="AZ284" s="60">
        <v>1568</v>
      </c>
      <c r="BA284" s="60">
        <f t="shared" si="135"/>
        <v>3454304</v>
      </c>
      <c r="BB284" s="75">
        <f t="shared" si="140"/>
        <v>3868820.4800000004</v>
      </c>
      <c r="BC284" s="65">
        <v>2203</v>
      </c>
      <c r="BD284" s="60">
        <v>1568</v>
      </c>
      <c r="BE284" s="60">
        <f t="shared" si="136"/>
        <v>3454304</v>
      </c>
      <c r="BF284" s="75">
        <f t="shared" si="141"/>
        <v>3868820.4800000004</v>
      </c>
      <c r="BG284" s="65">
        <v>2203</v>
      </c>
      <c r="BH284" s="60">
        <v>1568</v>
      </c>
      <c r="BI284" s="60">
        <f t="shared" si="137"/>
        <v>3454304</v>
      </c>
      <c r="BJ284" s="75">
        <f t="shared" si="142"/>
        <v>3868820.4800000004</v>
      </c>
      <c r="BK284" s="65">
        <v>2203</v>
      </c>
      <c r="BL284" s="60">
        <v>1568</v>
      </c>
      <c r="BM284" s="60">
        <f t="shared" si="138"/>
        <v>3454304</v>
      </c>
      <c r="BN284" s="75">
        <f t="shared" si="143"/>
        <v>3868820.4800000004</v>
      </c>
      <c r="BO284" s="60"/>
      <c r="BP284" s="60"/>
      <c r="BQ284" s="60">
        <f t="shared" si="88"/>
        <v>0</v>
      </c>
      <c r="BR284" s="60">
        <f t="shared" si="89"/>
        <v>0</v>
      </c>
      <c r="BS284" s="60"/>
      <c r="BT284" s="60"/>
      <c r="BU284" s="60">
        <f t="shared" si="90"/>
        <v>0</v>
      </c>
      <c r="BV284" s="60">
        <f t="shared" si="91"/>
        <v>0</v>
      </c>
      <c r="BW284" s="60"/>
      <c r="BX284" s="60"/>
      <c r="BY284" s="60">
        <f t="shared" si="92"/>
        <v>0</v>
      </c>
      <c r="BZ284" s="60">
        <f t="shared" si="93"/>
        <v>0</v>
      </c>
      <c r="CA284" s="60"/>
      <c r="CB284" s="60"/>
      <c r="CC284" s="60">
        <f t="shared" si="94"/>
        <v>0</v>
      </c>
      <c r="CD284" s="60">
        <f t="shared" si="95"/>
        <v>0</v>
      </c>
      <c r="CE284" s="60"/>
      <c r="CF284" s="60"/>
      <c r="CG284" s="60">
        <f t="shared" si="96"/>
        <v>0</v>
      </c>
      <c r="CH284" s="60">
        <f t="shared" si="97"/>
        <v>0</v>
      </c>
      <c r="CI284" s="60"/>
      <c r="CJ284" s="60"/>
      <c r="CK284" s="60">
        <f t="shared" si="98"/>
        <v>0</v>
      </c>
      <c r="CL284" s="60">
        <f t="shared" si="99"/>
        <v>0</v>
      </c>
      <c r="CM284" s="60"/>
      <c r="CN284" s="60"/>
      <c r="CO284" s="60">
        <f t="shared" si="100"/>
        <v>0</v>
      </c>
      <c r="CP284" s="60">
        <f t="shared" si="101"/>
        <v>0</v>
      </c>
      <c r="CQ284" s="60"/>
      <c r="CR284" s="60"/>
      <c r="CS284" s="60">
        <f t="shared" si="102"/>
        <v>0</v>
      </c>
      <c r="CT284" s="60">
        <f t="shared" si="103"/>
        <v>0</v>
      </c>
      <c r="CU284" s="60"/>
      <c r="CV284" s="60"/>
      <c r="CW284" s="60">
        <f t="shared" si="104"/>
        <v>0</v>
      </c>
      <c r="CX284" s="60">
        <f t="shared" si="105"/>
        <v>0</v>
      </c>
      <c r="CY284" s="60"/>
      <c r="CZ284" s="60"/>
      <c r="DA284" s="60">
        <f t="shared" si="106"/>
        <v>0</v>
      </c>
      <c r="DB284" s="60">
        <f t="shared" si="107"/>
        <v>0</v>
      </c>
      <c r="DC284" s="60"/>
      <c r="DD284" s="60"/>
      <c r="DE284" s="60">
        <f t="shared" si="108"/>
        <v>0</v>
      </c>
      <c r="DF284" s="60">
        <f t="shared" si="109"/>
        <v>0</v>
      </c>
      <c r="DG284" s="60"/>
      <c r="DH284" s="60"/>
      <c r="DI284" s="60">
        <f t="shared" si="110"/>
        <v>0</v>
      </c>
      <c r="DJ284" s="60">
        <f t="shared" si="111"/>
        <v>0</v>
      </c>
      <c r="DK284" s="60"/>
      <c r="DL284" s="60"/>
      <c r="DM284" s="60">
        <f t="shared" si="112"/>
        <v>0</v>
      </c>
      <c r="DN284" s="60">
        <f t="shared" si="113"/>
        <v>0</v>
      </c>
      <c r="DO284" s="60"/>
      <c r="DP284" s="60"/>
      <c r="DQ284" s="60">
        <f t="shared" si="114"/>
        <v>0</v>
      </c>
      <c r="DR284" s="60">
        <f t="shared" si="115"/>
        <v>0</v>
      </c>
      <c r="DS284" s="60"/>
      <c r="DT284" s="60"/>
      <c r="DU284" s="60">
        <f t="shared" si="116"/>
        <v>0</v>
      </c>
      <c r="DV284" s="60">
        <f t="shared" si="117"/>
        <v>0</v>
      </c>
      <c r="DW284" s="60"/>
      <c r="DX284" s="60"/>
      <c r="DY284" s="60">
        <f t="shared" si="118"/>
        <v>0</v>
      </c>
      <c r="DZ284" s="60">
        <f t="shared" si="119"/>
        <v>0</v>
      </c>
      <c r="EA284" s="60"/>
      <c r="EB284" s="60"/>
      <c r="EC284" s="60">
        <f t="shared" si="120"/>
        <v>0</v>
      </c>
      <c r="ED284" s="60">
        <f t="shared" si="121"/>
        <v>0</v>
      </c>
      <c r="EE284" s="60"/>
      <c r="EF284" s="60"/>
      <c r="EG284" s="60"/>
      <c r="EH284" s="60"/>
      <c r="EI284" s="60"/>
      <c r="EJ284" s="60"/>
      <c r="EK284" s="60"/>
      <c r="EL284" s="60"/>
      <c r="EM284" s="75">
        <f t="shared" si="123"/>
        <v>20928</v>
      </c>
      <c r="EN284" s="75">
        <v>0</v>
      </c>
      <c r="EO284" s="75">
        <v>0</v>
      </c>
      <c r="EP284" s="81" t="s">
        <v>1534</v>
      </c>
      <c r="EQ284" s="72" t="s">
        <v>2067</v>
      </c>
      <c r="ER284" s="81" t="s">
        <v>2068</v>
      </c>
      <c r="ES284" s="72"/>
      <c r="ET284" s="72"/>
      <c r="EU284" s="72"/>
      <c r="EV284" s="72"/>
      <c r="EW284" s="72"/>
      <c r="EX284" s="72"/>
      <c r="EY284" s="72"/>
      <c r="EZ284" s="72"/>
      <c r="FA284" s="72"/>
    </row>
    <row r="285" spans="1:157" ht="19.5" customHeight="1">
      <c r="A285" s="63"/>
      <c r="B285" s="72" t="s">
        <v>2100</v>
      </c>
      <c r="C285" s="58"/>
      <c r="D285" s="77" t="s">
        <v>2013</v>
      </c>
      <c r="E285" s="58" t="s">
        <v>1926</v>
      </c>
      <c r="F285" s="58" t="s">
        <v>1927</v>
      </c>
      <c r="G285" s="58" t="s">
        <v>1927</v>
      </c>
      <c r="H285" s="58" t="s">
        <v>857</v>
      </c>
      <c r="I285" s="58"/>
      <c r="J285" s="58"/>
      <c r="K285" s="58">
        <v>100</v>
      </c>
      <c r="L285" s="58">
        <v>710000000</v>
      </c>
      <c r="M285" s="58" t="s">
        <v>1750</v>
      </c>
      <c r="N285" s="58" t="s">
        <v>1918</v>
      </c>
      <c r="O285" s="58" t="s">
        <v>359</v>
      </c>
      <c r="P285" s="62">
        <v>630000000</v>
      </c>
      <c r="Q285" s="58" t="s">
        <v>2014</v>
      </c>
      <c r="R285" s="58"/>
      <c r="S285" s="58" t="s">
        <v>1929</v>
      </c>
      <c r="T285" s="58"/>
      <c r="U285" s="58"/>
      <c r="V285" s="58">
        <v>0</v>
      </c>
      <c r="W285" s="58">
        <v>0</v>
      </c>
      <c r="X285" s="58">
        <v>100</v>
      </c>
      <c r="Y285" s="58" t="s">
        <v>1930</v>
      </c>
      <c r="Z285" s="58" t="s">
        <v>888</v>
      </c>
      <c r="AA285" s="65">
        <v>1059</v>
      </c>
      <c r="AB285" s="60">
        <v>1568</v>
      </c>
      <c r="AC285" s="60">
        <f t="shared" si="124"/>
        <v>1660512</v>
      </c>
      <c r="AD285" s="75">
        <f t="shared" si="125"/>
        <v>1859773.4400000002</v>
      </c>
      <c r="AE285" s="65">
        <v>2119</v>
      </c>
      <c r="AF285" s="60">
        <v>1568</v>
      </c>
      <c r="AG285" s="60">
        <f t="shared" si="126"/>
        <v>3322592</v>
      </c>
      <c r="AH285" s="75">
        <f t="shared" si="130"/>
        <v>3721303.0400000005</v>
      </c>
      <c r="AI285" s="65">
        <v>2119</v>
      </c>
      <c r="AJ285" s="60">
        <v>1568</v>
      </c>
      <c r="AK285" s="60">
        <f t="shared" si="127"/>
        <v>3322592</v>
      </c>
      <c r="AL285" s="75">
        <f t="shared" si="131"/>
        <v>3721303.0400000005</v>
      </c>
      <c r="AM285" s="65">
        <v>2119</v>
      </c>
      <c r="AN285" s="60">
        <v>1568</v>
      </c>
      <c r="AO285" s="60">
        <f t="shared" si="128"/>
        <v>3322592</v>
      </c>
      <c r="AP285" s="75">
        <f t="shared" si="132"/>
        <v>3721303.0400000005</v>
      </c>
      <c r="AQ285" s="65">
        <v>2119</v>
      </c>
      <c r="AR285" s="60">
        <v>1568</v>
      </c>
      <c r="AS285" s="60">
        <f t="shared" si="129"/>
        <v>3322592</v>
      </c>
      <c r="AT285" s="75">
        <f t="shared" si="133"/>
        <v>3721303.0400000005</v>
      </c>
      <c r="AU285" s="65">
        <v>2119</v>
      </c>
      <c r="AV285" s="60">
        <v>1568</v>
      </c>
      <c r="AW285" s="60">
        <f t="shared" si="134"/>
        <v>3322592</v>
      </c>
      <c r="AX285" s="75">
        <f t="shared" si="139"/>
        <v>3721303.0400000005</v>
      </c>
      <c r="AY285" s="65">
        <v>2119</v>
      </c>
      <c r="AZ285" s="60">
        <v>1568</v>
      </c>
      <c r="BA285" s="60">
        <f t="shared" si="135"/>
        <v>3322592</v>
      </c>
      <c r="BB285" s="75">
        <f t="shared" si="140"/>
        <v>3721303.0400000005</v>
      </c>
      <c r="BC285" s="65">
        <v>2119</v>
      </c>
      <c r="BD285" s="60">
        <v>1568</v>
      </c>
      <c r="BE285" s="60">
        <f t="shared" si="136"/>
        <v>3322592</v>
      </c>
      <c r="BF285" s="75">
        <f t="shared" si="141"/>
        <v>3721303.0400000005</v>
      </c>
      <c r="BG285" s="65">
        <v>2119</v>
      </c>
      <c r="BH285" s="60">
        <v>1568</v>
      </c>
      <c r="BI285" s="60">
        <f t="shared" si="137"/>
        <v>3322592</v>
      </c>
      <c r="BJ285" s="75">
        <f t="shared" si="142"/>
        <v>3721303.0400000005</v>
      </c>
      <c r="BK285" s="65">
        <v>2119</v>
      </c>
      <c r="BL285" s="60">
        <v>1568</v>
      </c>
      <c r="BM285" s="60">
        <f t="shared" si="138"/>
        <v>3322592</v>
      </c>
      <c r="BN285" s="75">
        <f t="shared" si="143"/>
        <v>3721303.0400000005</v>
      </c>
      <c r="BO285" s="60"/>
      <c r="BP285" s="60"/>
      <c r="BQ285" s="60">
        <f t="shared" si="88"/>
        <v>0</v>
      </c>
      <c r="BR285" s="60">
        <f t="shared" si="89"/>
        <v>0</v>
      </c>
      <c r="BS285" s="60"/>
      <c r="BT285" s="60"/>
      <c r="BU285" s="60">
        <f t="shared" si="90"/>
        <v>0</v>
      </c>
      <c r="BV285" s="60">
        <f t="shared" si="91"/>
        <v>0</v>
      </c>
      <c r="BW285" s="60"/>
      <c r="BX285" s="60"/>
      <c r="BY285" s="60">
        <f t="shared" si="92"/>
        <v>0</v>
      </c>
      <c r="BZ285" s="60">
        <f t="shared" si="93"/>
        <v>0</v>
      </c>
      <c r="CA285" s="60"/>
      <c r="CB285" s="60"/>
      <c r="CC285" s="60">
        <f t="shared" si="94"/>
        <v>0</v>
      </c>
      <c r="CD285" s="60">
        <f t="shared" si="95"/>
        <v>0</v>
      </c>
      <c r="CE285" s="60"/>
      <c r="CF285" s="60"/>
      <c r="CG285" s="60">
        <f t="shared" si="96"/>
        <v>0</v>
      </c>
      <c r="CH285" s="60">
        <f t="shared" si="97"/>
        <v>0</v>
      </c>
      <c r="CI285" s="60"/>
      <c r="CJ285" s="60"/>
      <c r="CK285" s="60">
        <f t="shared" si="98"/>
        <v>0</v>
      </c>
      <c r="CL285" s="60">
        <f t="shared" si="99"/>
        <v>0</v>
      </c>
      <c r="CM285" s="60"/>
      <c r="CN285" s="60"/>
      <c r="CO285" s="60">
        <f t="shared" si="100"/>
        <v>0</v>
      </c>
      <c r="CP285" s="60">
        <f t="shared" si="101"/>
        <v>0</v>
      </c>
      <c r="CQ285" s="60"/>
      <c r="CR285" s="60"/>
      <c r="CS285" s="60">
        <f t="shared" si="102"/>
        <v>0</v>
      </c>
      <c r="CT285" s="60">
        <f t="shared" si="103"/>
        <v>0</v>
      </c>
      <c r="CU285" s="60"/>
      <c r="CV285" s="60"/>
      <c r="CW285" s="60">
        <f t="shared" si="104"/>
        <v>0</v>
      </c>
      <c r="CX285" s="60">
        <f t="shared" si="105"/>
        <v>0</v>
      </c>
      <c r="CY285" s="60"/>
      <c r="CZ285" s="60"/>
      <c r="DA285" s="60">
        <f t="shared" si="106"/>
        <v>0</v>
      </c>
      <c r="DB285" s="60">
        <f t="shared" si="107"/>
        <v>0</v>
      </c>
      <c r="DC285" s="60"/>
      <c r="DD285" s="60"/>
      <c r="DE285" s="60">
        <f t="shared" si="108"/>
        <v>0</v>
      </c>
      <c r="DF285" s="60">
        <f t="shared" si="109"/>
        <v>0</v>
      </c>
      <c r="DG285" s="60"/>
      <c r="DH285" s="60"/>
      <c r="DI285" s="60">
        <f t="shared" si="110"/>
        <v>0</v>
      </c>
      <c r="DJ285" s="60">
        <f t="shared" si="111"/>
        <v>0</v>
      </c>
      <c r="DK285" s="60"/>
      <c r="DL285" s="60"/>
      <c r="DM285" s="60">
        <f t="shared" si="112"/>
        <v>0</v>
      </c>
      <c r="DN285" s="60">
        <f t="shared" si="113"/>
        <v>0</v>
      </c>
      <c r="DO285" s="60"/>
      <c r="DP285" s="60"/>
      <c r="DQ285" s="60">
        <f t="shared" si="114"/>
        <v>0</v>
      </c>
      <c r="DR285" s="60">
        <f t="shared" si="115"/>
        <v>0</v>
      </c>
      <c r="DS285" s="60"/>
      <c r="DT285" s="60"/>
      <c r="DU285" s="60">
        <f t="shared" si="116"/>
        <v>0</v>
      </c>
      <c r="DV285" s="60">
        <f t="shared" si="117"/>
        <v>0</v>
      </c>
      <c r="DW285" s="60"/>
      <c r="DX285" s="60"/>
      <c r="DY285" s="60">
        <f t="shared" si="118"/>
        <v>0</v>
      </c>
      <c r="DZ285" s="60">
        <f t="shared" si="119"/>
        <v>0</v>
      </c>
      <c r="EA285" s="60"/>
      <c r="EB285" s="60"/>
      <c r="EC285" s="60">
        <f t="shared" si="120"/>
        <v>0</v>
      </c>
      <c r="ED285" s="60">
        <f t="shared" si="121"/>
        <v>0</v>
      </c>
      <c r="EE285" s="60"/>
      <c r="EF285" s="60"/>
      <c r="EG285" s="60"/>
      <c r="EH285" s="60"/>
      <c r="EI285" s="60"/>
      <c r="EJ285" s="60"/>
      <c r="EK285" s="60"/>
      <c r="EL285" s="60"/>
      <c r="EM285" s="75">
        <f t="shared" si="123"/>
        <v>20130</v>
      </c>
      <c r="EN285" s="75">
        <v>0</v>
      </c>
      <c r="EO285" s="75">
        <v>0</v>
      </c>
      <c r="EP285" s="81" t="s">
        <v>1534</v>
      </c>
      <c r="EQ285" s="72" t="s">
        <v>2067</v>
      </c>
      <c r="ER285" s="81" t="s">
        <v>2068</v>
      </c>
      <c r="ES285" s="72"/>
      <c r="ET285" s="72"/>
      <c r="EU285" s="72"/>
      <c r="EV285" s="72"/>
      <c r="EW285" s="72"/>
      <c r="EX285" s="72"/>
      <c r="EY285" s="72"/>
      <c r="EZ285" s="72"/>
      <c r="FA285" s="72"/>
    </row>
    <row r="286" spans="1:157" ht="19.5" customHeight="1">
      <c r="A286" s="63"/>
      <c r="B286" s="72" t="s">
        <v>2100</v>
      </c>
      <c r="C286" s="58"/>
      <c r="D286" s="77" t="s">
        <v>2015</v>
      </c>
      <c r="E286" s="58" t="s">
        <v>1926</v>
      </c>
      <c r="F286" s="58" t="s">
        <v>1927</v>
      </c>
      <c r="G286" s="58" t="s">
        <v>1927</v>
      </c>
      <c r="H286" s="58" t="s">
        <v>857</v>
      </c>
      <c r="I286" s="58"/>
      <c r="J286" s="58"/>
      <c r="K286" s="58">
        <v>100</v>
      </c>
      <c r="L286" s="58">
        <v>710000000</v>
      </c>
      <c r="M286" s="58" t="s">
        <v>1750</v>
      </c>
      <c r="N286" s="58" t="s">
        <v>1918</v>
      </c>
      <c r="O286" s="58" t="s">
        <v>359</v>
      </c>
      <c r="P286" s="62">
        <v>630000000</v>
      </c>
      <c r="Q286" s="58" t="s">
        <v>2016</v>
      </c>
      <c r="R286" s="58"/>
      <c r="S286" s="58" t="s">
        <v>1929</v>
      </c>
      <c r="T286" s="58"/>
      <c r="U286" s="58"/>
      <c r="V286" s="58">
        <v>0</v>
      </c>
      <c r="W286" s="58">
        <v>0</v>
      </c>
      <c r="X286" s="58">
        <v>100</v>
      </c>
      <c r="Y286" s="58" t="s">
        <v>1930</v>
      </c>
      <c r="Z286" s="58" t="s">
        <v>888</v>
      </c>
      <c r="AA286" s="65">
        <v>178</v>
      </c>
      <c r="AB286" s="60">
        <v>1568</v>
      </c>
      <c r="AC286" s="60">
        <f t="shared" si="124"/>
        <v>279104</v>
      </c>
      <c r="AD286" s="75">
        <f t="shared" si="125"/>
        <v>312596.48000000004</v>
      </c>
      <c r="AE286" s="65">
        <v>356</v>
      </c>
      <c r="AF286" s="60">
        <v>1568</v>
      </c>
      <c r="AG286" s="60">
        <f t="shared" si="126"/>
        <v>558208</v>
      </c>
      <c r="AH286" s="75">
        <f t="shared" si="130"/>
        <v>625192.9600000001</v>
      </c>
      <c r="AI286" s="65">
        <v>356</v>
      </c>
      <c r="AJ286" s="60">
        <v>1568</v>
      </c>
      <c r="AK286" s="60">
        <f t="shared" si="127"/>
        <v>558208</v>
      </c>
      <c r="AL286" s="75">
        <f t="shared" si="131"/>
        <v>625192.9600000001</v>
      </c>
      <c r="AM286" s="65">
        <v>356</v>
      </c>
      <c r="AN286" s="60">
        <v>1568</v>
      </c>
      <c r="AO286" s="60">
        <f t="shared" si="128"/>
        <v>558208</v>
      </c>
      <c r="AP286" s="75">
        <f t="shared" si="132"/>
        <v>625192.9600000001</v>
      </c>
      <c r="AQ286" s="65">
        <v>356</v>
      </c>
      <c r="AR286" s="60">
        <v>1568</v>
      </c>
      <c r="AS286" s="60">
        <f t="shared" si="129"/>
        <v>558208</v>
      </c>
      <c r="AT286" s="75">
        <f t="shared" si="133"/>
        <v>625192.9600000001</v>
      </c>
      <c r="AU286" s="65">
        <v>356</v>
      </c>
      <c r="AV286" s="60">
        <v>1568</v>
      </c>
      <c r="AW286" s="60">
        <f t="shared" si="134"/>
        <v>558208</v>
      </c>
      <c r="AX286" s="75">
        <f t="shared" si="139"/>
        <v>625192.9600000001</v>
      </c>
      <c r="AY286" s="65">
        <v>356</v>
      </c>
      <c r="AZ286" s="60">
        <v>1568</v>
      </c>
      <c r="BA286" s="60">
        <f t="shared" si="135"/>
        <v>558208</v>
      </c>
      <c r="BB286" s="75">
        <f t="shared" si="140"/>
        <v>625192.9600000001</v>
      </c>
      <c r="BC286" s="65">
        <v>356</v>
      </c>
      <c r="BD286" s="60">
        <v>1568</v>
      </c>
      <c r="BE286" s="60">
        <f t="shared" si="136"/>
        <v>558208</v>
      </c>
      <c r="BF286" s="75">
        <f t="shared" si="141"/>
        <v>625192.9600000001</v>
      </c>
      <c r="BG286" s="65">
        <v>356</v>
      </c>
      <c r="BH286" s="60">
        <v>1568</v>
      </c>
      <c r="BI286" s="60">
        <f t="shared" si="137"/>
        <v>558208</v>
      </c>
      <c r="BJ286" s="75">
        <f t="shared" si="142"/>
        <v>625192.9600000001</v>
      </c>
      <c r="BK286" s="65">
        <v>356</v>
      </c>
      <c r="BL286" s="60">
        <v>1568</v>
      </c>
      <c r="BM286" s="60">
        <f t="shared" si="138"/>
        <v>558208</v>
      </c>
      <c r="BN286" s="75">
        <f t="shared" si="143"/>
        <v>625192.9600000001</v>
      </c>
      <c r="BO286" s="60"/>
      <c r="BP286" s="60"/>
      <c r="BQ286" s="60">
        <f t="shared" si="88"/>
        <v>0</v>
      </c>
      <c r="BR286" s="60">
        <f t="shared" si="89"/>
        <v>0</v>
      </c>
      <c r="BS286" s="60"/>
      <c r="BT286" s="60"/>
      <c r="BU286" s="60">
        <f t="shared" si="90"/>
        <v>0</v>
      </c>
      <c r="BV286" s="60">
        <f t="shared" si="91"/>
        <v>0</v>
      </c>
      <c r="BW286" s="60"/>
      <c r="BX286" s="60"/>
      <c r="BY286" s="60">
        <f t="shared" si="92"/>
        <v>0</v>
      </c>
      <c r="BZ286" s="60">
        <f t="shared" si="93"/>
        <v>0</v>
      </c>
      <c r="CA286" s="60"/>
      <c r="CB286" s="60"/>
      <c r="CC286" s="60">
        <f t="shared" si="94"/>
        <v>0</v>
      </c>
      <c r="CD286" s="60">
        <f t="shared" si="95"/>
        <v>0</v>
      </c>
      <c r="CE286" s="60"/>
      <c r="CF286" s="60"/>
      <c r="CG286" s="60">
        <f t="shared" si="96"/>
        <v>0</v>
      </c>
      <c r="CH286" s="60">
        <f t="shared" si="97"/>
        <v>0</v>
      </c>
      <c r="CI286" s="60"/>
      <c r="CJ286" s="60"/>
      <c r="CK286" s="60">
        <f t="shared" si="98"/>
        <v>0</v>
      </c>
      <c r="CL286" s="60">
        <f t="shared" si="99"/>
        <v>0</v>
      </c>
      <c r="CM286" s="60"/>
      <c r="CN286" s="60"/>
      <c r="CO286" s="60">
        <f t="shared" si="100"/>
        <v>0</v>
      </c>
      <c r="CP286" s="60">
        <f t="shared" si="101"/>
        <v>0</v>
      </c>
      <c r="CQ286" s="60"/>
      <c r="CR286" s="60"/>
      <c r="CS286" s="60">
        <f t="shared" si="102"/>
        <v>0</v>
      </c>
      <c r="CT286" s="60">
        <f t="shared" si="103"/>
        <v>0</v>
      </c>
      <c r="CU286" s="60"/>
      <c r="CV286" s="60"/>
      <c r="CW286" s="60">
        <f t="shared" si="104"/>
        <v>0</v>
      </c>
      <c r="CX286" s="60">
        <f t="shared" si="105"/>
        <v>0</v>
      </c>
      <c r="CY286" s="60"/>
      <c r="CZ286" s="60"/>
      <c r="DA286" s="60">
        <f t="shared" si="106"/>
        <v>0</v>
      </c>
      <c r="DB286" s="60">
        <f t="shared" si="107"/>
        <v>0</v>
      </c>
      <c r="DC286" s="60"/>
      <c r="DD286" s="60"/>
      <c r="DE286" s="60">
        <f t="shared" si="108"/>
        <v>0</v>
      </c>
      <c r="DF286" s="60">
        <f t="shared" si="109"/>
        <v>0</v>
      </c>
      <c r="DG286" s="60"/>
      <c r="DH286" s="60"/>
      <c r="DI286" s="60">
        <f t="shared" si="110"/>
        <v>0</v>
      </c>
      <c r="DJ286" s="60">
        <f t="shared" si="111"/>
        <v>0</v>
      </c>
      <c r="DK286" s="60"/>
      <c r="DL286" s="60"/>
      <c r="DM286" s="60">
        <f t="shared" si="112"/>
        <v>0</v>
      </c>
      <c r="DN286" s="60">
        <f t="shared" si="113"/>
        <v>0</v>
      </c>
      <c r="DO286" s="60"/>
      <c r="DP286" s="60"/>
      <c r="DQ286" s="60">
        <f t="shared" si="114"/>
        <v>0</v>
      </c>
      <c r="DR286" s="60">
        <f t="shared" si="115"/>
        <v>0</v>
      </c>
      <c r="DS286" s="60"/>
      <c r="DT286" s="60"/>
      <c r="DU286" s="60">
        <f t="shared" si="116"/>
        <v>0</v>
      </c>
      <c r="DV286" s="60">
        <f t="shared" si="117"/>
        <v>0</v>
      </c>
      <c r="DW286" s="60"/>
      <c r="DX286" s="60"/>
      <c r="DY286" s="60">
        <f t="shared" si="118"/>
        <v>0</v>
      </c>
      <c r="DZ286" s="60">
        <f t="shared" si="119"/>
        <v>0</v>
      </c>
      <c r="EA286" s="60"/>
      <c r="EB286" s="60"/>
      <c r="EC286" s="60">
        <f t="shared" si="120"/>
        <v>0</v>
      </c>
      <c r="ED286" s="60">
        <f t="shared" si="121"/>
        <v>0</v>
      </c>
      <c r="EE286" s="60"/>
      <c r="EF286" s="60"/>
      <c r="EG286" s="60"/>
      <c r="EH286" s="60"/>
      <c r="EI286" s="60"/>
      <c r="EJ286" s="60"/>
      <c r="EK286" s="60"/>
      <c r="EL286" s="60"/>
      <c r="EM286" s="75">
        <f t="shared" si="123"/>
        <v>3382</v>
      </c>
      <c r="EN286" s="75">
        <v>0</v>
      </c>
      <c r="EO286" s="75">
        <v>0</v>
      </c>
      <c r="EP286" s="81" t="s">
        <v>1534</v>
      </c>
      <c r="EQ286" s="72" t="s">
        <v>2067</v>
      </c>
      <c r="ER286" s="81" t="s">
        <v>2068</v>
      </c>
      <c r="ES286" s="72"/>
      <c r="ET286" s="72"/>
      <c r="EU286" s="72"/>
      <c r="EV286" s="72"/>
      <c r="EW286" s="72"/>
      <c r="EX286" s="72"/>
      <c r="EY286" s="72"/>
      <c r="EZ286" s="72"/>
      <c r="FA286" s="72"/>
    </row>
    <row r="287" spans="1:157" ht="19.5" customHeight="1">
      <c r="A287" s="63"/>
      <c r="B287" s="72" t="s">
        <v>2100</v>
      </c>
      <c r="C287" s="58"/>
      <c r="D287" s="77" t="s">
        <v>2017</v>
      </c>
      <c r="E287" s="58" t="s">
        <v>1926</v>
      </c>
      <c r="F287" s="58" t="s">
        <v>1927</v>
      </c>
      <c r="G287" s="58" t="s">
        <v>1927</v>
      </c>
      <c r="H287" s="58" t="s">
        <v>857</v>
      </c>
      <c r="I287" s="58"/>
      <c r="J287" s="58"/>
      <c r="K287" s="58">
        <v>100</v>
      </c>
      <c r="L287" s="58">
        <v>710000000</v>
      </c>
      <c r="M287" s="58" t="s">
        <v>1750</v>
      </c>
      <c r="N287" s="58" t="s">
        <v>1918</v>
      </c>
      <c r="O287" s="58" t="s">
        <v>359</v>
      </c>
      <c r="P287" s="62">
        <v>630000000</v>
      </c>
      <c r="Q287" s="58" t="s">
        <v>2018</v>
      </c>
      <c r="R287" s="58"/>
      <c r="S287" s="58" t="s">
        <v>1929</v>
      </c>
      <c r="T287" s="58"/>
      <c r="U287" s="58"/>
      <c r="V287" s="58">
        <v>0</v>
      </c>
      <c r="W287" s="58">
        <v>0</v>
      </c>
      <c r="X287" s="58">
        <v>100</v>
      </c>
      <c r="Y287" s="58" t="s">
        <v>1930</v>
      </c>
      <c r="Z287" s="58" t="s">
        <v>888</v>
      </c>
      <c r="AA287" s="65">
        <v>631</v>
      </c>
      <c r="AB287" s="60">
        <v>1568</v>
      </c>
      <c r="AC287" s="60">
        <f t="shared" si="124"/>
        <v>989408</v>
      </c>
      <c r="AD287" s="75">
        <f t="shared" si="125"/>
        <v>1108136.9600000002</v>
      </c>
      <c r="AE287" s="65">
        <v>1263</v>
      </c>
      <c r="AF287" s="60">
        <v>1568</v>
      </c>
      <c r="AG287" s="60">
        <f t="shared" si="126"/>
        <v>1980384</v>
      </c>
      <c r="AH287" s="75">
        <f t="shared" si="130"/>
        <v>2218030.08</v>
      </c>
      <c r="AI287" s="65">
        <v>1263</v>
      </c>
      <c r="AJ287" s="60">
        <v>1568</v>
      </c>
      <c r="AK287" s="60">
        <f t="shared" si="127"/>
        <v>1980384</v>
      </c>
      <c r="AL287" s="75">
        <f t="shared" si="131"/>
        <v>2218030.08</v>
      </c>
      <c r="AM287" s="65">
        <v>1263</v>
      </c>
      <c r="AN287" s="60">
        <v>1568</v>
      </c>
      <c r="AO287" s="60">
        <f t="shared" si="128"/>
        <v>1980384</v>
      </c>
      <c r="AP287" s="75">
        <f t="shared" si="132"/>
        <v>2218030.08</v>
      </c>
      <c r="AQ287" s="65">
        <v>1263</v>
      </c>
      <c r="AR287" s="60">
        <v>1568</v>
      </c>
      <c r="AS287" s="60">
        <f t="shared" si="129"/>
        <v>1980384</v>
      </c>
      <c r="AT287" s="75">
        <f t="shared" si="133"/>
        <v>2218030.08</v>
      </c>
      <c r="AU287" s="65">
        <v>1263</v>
      </c>
      <c r="AV287" s="60">
        <v>1568</v>
      </c>
      <c r="AW287" s="60">
        <f t="shared" si="134"/>
        <v>1980384</v>
      </c>
      <c r="AX287" s="75">
        <f t="shared" si="139"/>
        <v>2218030.08</v>
      </c>
      <c r="AY287" s="65">
        <v>1263</v>
      </c>
      <c r="AZ287" s="60">
        <v>1568</v>
      </c>
      <c r="BA287" s="60">
        <f t="shared" si="135"/>
        <v>1980384</v>
      </c>
      <c r="BB287" s="75">
        <f t="shared" si="140"/>
        <v>2218030.08</v>
      </c>
      <c r="BC287" s="65">
        <v>1263</v>
      </c>
      <c r="BD287" s="60">
        <v>1568</v>
      </c>
      <c r="BE287" s="60">
        <f t="shared" si="136"/>
        <v>1980384</v>
      </c>
      <c r="BF287" s="75">
        <f t="shared" si="141"/>
        <v>2218030.08</v>
      </c>
      <c r="BG287" s="65">
        <v>1263</v>
      </c>
      <c r="BH287" s="60">
        <v>1568</v>
      </c>
      <c r="BI287" s="60">
        <f t="shared" si="137"/>
        <v>1980384</v>
      </c>
      <c r="BJ287" s="75">
        <f t="shared" si="142"/>
        <v>2218030.08</v>
      </c>
      <c r="BK287" s="65">
        <v>1263</v>
      </c>
      <c r="BL287" s="60">
        <v>1568</v>
      </c>
      <c r="BM287" s="60">
        <f t="shared" si="138"/>
        <v>1980384</v>
      </c>
      <c r="BN287" s="75">
        <f t="shared" si="143"/>
        <v>2218030.08</v>
      </c>
      <c r="BO287" s="60"/>
      <c r="BP287" s="60"/>
      <c r="BQ287" s="60">
        <f t="shared" si="88"/>
        <v>0</v>
      </c>
      <c r="BR287" s="60">
        <f t="shared" si="89"/>
        <v>0</v>
      </c>
      <c r="BS287" s="60"/>
      <c r="BT287" s="60"/>
      <c r="BU287" s="60">
        <f t="shared" si="90"/>
        <v>0</v>
      </c>
      <c r="BV287" s="60">
        <f t="shared" si="91"/>
        <v>0</v>
      </c>
      <c r="BW287" s="60"/>
      <c r="BX287" s="60"/>
      <c r="BY287" s="60">
        <f t="shared" si="92"/>
        <v>0</v>
      </c>
      <c r="BZ287" s="60">
        <f t="shared" si="93"/>
        <v>0</v>
      </c>
      <c r="CA287" s="60"/>
      <c r="CB287" s="60"/>
      <c r="CC287" s="60">
        <f t="shared" si="94"/>
        <v>0</v>
      </c>
      <c r="CD287" s="60">
        <f t="shared" si="95"/>
        <v>0</v>
      </c>
      <c r="CE287" s="60"/>
      <c r="CF287" s="60"/>
      <c r="CG287" s="60">
        <f t="shared" si="96"/>
        <v>0</v>
      </c>
      <c r="CH287" s="60">
        <f t="shared" si="97"/>
        <v>0</v>
      </c>
      <c r="CI287" s="60"/>
      <c r="CJ287" s="60"/>
      <c r="CK287" s="60">
        <f t="shared" si="98"/>
        <v>0</v>
      </c>
      <c r="CL287" s="60">
        <f t="shared" si="99"/>
        <v>0</v>
      </c>
      <c r="CM287" s="60"/>
      <c r="CN287" s="60"/>
      <c r="CO287" s="60">
        <f t="shared" si="100"/>
        <v>0</v>
      </c>
      <c r="CP287" s="60">
        <f t="shared" si="101"/>
        <v>0</v>
      </c>
      <c r="CQ287" s="60"/>
      <c r="CR287" s="60"/>
      <c r="CS287" s="60">
        <f t="shared" si="102"/>
        <v>0</v>
      </c>
      <c r="CT287" s="60">
        <f t="shared" si="103"/>
        <v>0</v>
      </c>
      <c r="CU287" s="60"/>
      <c r="CV287" s="60"/>
      <c r="CW287" s="60">
        <f t="shared" si="104"/>
        <v>0</v>
      </c>
      <c r="CX287" s="60">
        <f t="shared" si="105"/>
        <v>0</v>
      </c>
      <c r="CY287" s="60"/>
      <c r="CZ287" s="60"/>
      <c r="DA287" s="60">
        <f t="shared" si="106"/>
        <v>0</v>
      </c>
      <c r="DB287" s="60">
        <f t="shared" si="107"/>
        <v>0</v>
      </c>
      <c r="DC287" s="60"/>
      <c r="DD287" s="60"/>
      <c r="DE287" s="60">
        <f t="shared" si="108"/>
        <v>0</v>
      </c>
      <c r="DF287" s="60">
        <f t="shared" si="109"/>
        <v>0</v>
      </c>
      <c r="DG287" s="60"/>
      <c r="DH287" s="60"/>
      <c r="DI287" s="60">
        <f t="shared" si="110"/>
        <v>0</v>
      </c>
      <c r="DJ287" s="60">
        <f t="shared" si="111"/>
        <v>0</v>
      </c>
      <c r="DK287" s="60"/>
      <c r="DL287" s="60"/>
      <c r="DM287" s="60">
        <f t="shared" si="112"/>
        <v>0</v>
      </c>
      <c r="DN287" s="60">
        <f t="shared" si="113"/>
        <v>0</v>
      </c>
      <c r="DO287" s="60"/>
      <c r="DP287" s="60"/>
      <c r="DQ287" s="60">
        <f t="shared" si="114"/>
        <v>0</v>
      </c>
      <c r="DR287" s="60">
        <f t="shared" si="115"/>
        <v>0</v>
      </c>
      <c r="DS287" s="60"/>
      <c r="DT287" s="60"/>
      <c r="DU287" s="60">
        <f t="shared" si="116"/>
        <v>0</v>
      </c>
      <c r="DV287" s="60">
        <f t="shared" si="117"/>
        <v>0</v>
      </c>
      <c r="DW287" s="60"/>
      <c r="DX287" s="60"/>
      <c r="DY287" s="60">
        <f t="shared" si="118"/>
        <v>0</v>
      </c>
      <c r="DZ287" s="60">
        <f t="shared" si="119"/>
        <v>0</v>
      </c>
      <c r="EA287" s="60"/>
      <c r="EB287" s="60"/>
      <c r="EC287" s="60">
        <f t="shared" si="120"/>
        <v>0</v>
      </c>
      <c r="ED287" s="60">
        <f t="shared" si="121"/>
        <v>0</v>
      </c>
      <c r="EE287" s="60"/>
      <c r="EF287" s="60"/>
      <c r="EG287" s="60"/>
      <c r="EH287" s="60"/>
      <c r="EI287" s="60"/>
      <c r="EJ287" s="60"/>
      <c r="EK287" s="60"/>
      <c r="EL287" s="60"/>
      <c r="EM287" s="75">
        <f t="shared" si="123"/>
        <v>11998</v>
      </c>
      <c r="EN287" s="75">
        <v>0</v>
      </c>
      <c r="EO287" s="75">
        <v>0</v>
      </c>
      <c r="EP287" s="81" t="s">
        <v>1534</v>
      </c>
      <c r="EQ287" s="72" t="s">
        <v>2067</v>
      </c>
      <c r="ER287" s="81" t="s">
        <v>2068</v>
      </c>
      <c r="ES287" s="72"/>
      <c r="ET287" s="72"/>
      <c r="EU287" s="72"/>
      <c r="EV287" s="72"/>
      <c r="EW287" s="72"/>
      <c r="EX287" s="72"/>
      <c r="EY287" s="72"/>
      <c r="EZ287" s="72"/>
      <c r="FA287" s="72"/>
    </row>
    <row r="288" spans="1:157" ht="19.5" customHeight="1">
      <c r="A288" s="63"/>
      <c r="B288" s="72" t="s">
        <v>2100</v>
      </c>
      <c r="C288" s="58"/>
      <c r="D288" s="77" t="s">
        <v>2019</v>
      </c>
      <c r="E288" s="58" t="s">
        <v>1926</v>
      </c>
      <c r="F288" s="58" t="s">
        <v>1927</v>
      </c>
      <c r="G288" s="58" t="s">
        <v>1927</v>
      </c>
      <c r="H288" s="58" t="s">
        <v>857</v>
      </c>
      <c r="I288" s="58"/>
      <c r="J288" s="58"/>
      <c r="K288" s="58">
        <v>100</v>
      </c>
      <c r="L288" s="58">
        <v>710000000</v>
      </c>
      <c r="M288" s="58" t="s">
        <v>1750</v>
      </c>
      <c r="N288" s="58" t="s">
        <v>1918</v>
      </c>
      <c r="O288" s="58" t="s">
        <v>359</v>
      </c>
      <c r="P288" s="62">
        <v>630000000</v>
      </c>
      <c r="Q288" s="58" t="s">
        <v>2020</v>
      </c>
      <c r="R288" s="58"/>
      <c r="S288" s="58" t="s">
        <v>1929</v>
      </c>
      <c r="T288" s="58"/>
      <c r="U288" s="58"/>
      <c r="V288" s="58">
        <v>0</v>
      </c>
      <c r="W288" s="58">
        <v>0</v>
      </c>
      <c r="X288" s="58">
        <v>100</v>
      </c>
      <c r="Y288" s="58" t="s">
        <v>1930</v>
      </c>
      <c r="Z288" s="58" t="s">
        <v>888</v>
      </c>
      <c r="AA288" s="65">
        <v>602</v>
      </c>
      <c r="AB288" s="60">
        <v>1568</v>
      </c>
      <c r="AC288" s="60">
        <f t="shared" si="124"/>
        <v>943936</v>
      </c>
      <c r="AD288" s="75">
        <f t="shared" si="125"/>
        <v>1057208.32</v>
      </c>
      <c r="AE288" s="65">
        <v>1205</v>
      </c>
      <c r="AF288" s="60">
        <v>1568</v>
      </c>
      <c r="AG288" s="60">
        <f t="shared" si="126"/>
        <v>1889440</v>
      </c>
      <c r="AH288" s="75">
        <f t="shared" si="130"/>
        <v>2116172.8000000003</v>
      </c>
      <c r="AI288" s="65">
        <v>1205</v>
      </c>
      <c r="AJ288" s="60">
        <v>1568</v>
      </c>
      <c r="AK288" s="60">
        <f t="shared" si="127"/>
        <v>1889440</v>
      </c>
      <c r="AL288" s="75">
        <f t="shared" si="131"/>
        <v>2116172.8000000003</v>
      </c>
      <c r="AM288" s="65">
        <v>1205</v>
      </c>
      <c r="AN288" s="60">
        <v>1568</v>
      </c>
      <c r="AO288" s="60">
        <f t="shared" si="128"/>
        <v>1889440</v>
      </c>
      <c r="AP288" s="75">
        <f t="shared" si="132"/>
        <v>2116172.8000000003</v>
      </c>
      <c r="AQ288" s="65">
        <v>1205</v>
      </c>
      <c r="AR288" s="60">
        <v>1568</v>
      </c>
      <c r="AS288" s="60">
        <f t="shared" si="129"/>
        <v>1889440</v>
      </c>
      <c r="AT288" s="75">
        <f t="shared" si="133"/>
        <v>2116172.8000000003</v>
      </c>
      <c r="AU288" s="65">
        <v>1205</v>
      </c>
      <c r="AV288" s="60">
        <v>1568</v>
      </c>
      <c r="AW288" s="60">
        <f t="shared" si="134"/>
        <v>1889440</v>
      </c>
      <c r="AX288" s="75">
        <f t="shared" si="139"/>
        <v>2116172.8000000003</v>
      </c>
      <c r="AY288" s="65">
        <v>1205</v>
      </c>
      <c r="AZ288" s="60">
        <v>1568</v>
      </c>
      <c r="BA288" s="60">
        <f t="shared" si="135"/>
        <v>1889440</v>
      </c>
      <c r="BB288" s="75">
        <f t="shared" si="140"/>
        <v>2116172.8000000003</v>
      </c>
      <c r="BC288" s="65">
        <v>1205</v>
      </c>
      <c r="BD288" s="60">
        <v>1568</v>
      </c>
      <c r="BE288" s="60">
        <f t="shared" si="136"/>
        <v>1889440</v>
      </c>
      <c r="BF288" s="75">
        <f t="shared" si="141"/>
        <v>2116172.8000000003</v>
      </c>
      <c r="BG288" s="65">
        <v>1205</v>
      </c>
      <c r="BH288" s="60">
        <v>1568</v>
      </c>
      <c r="BI288" s="60">
        <f t="shared" si="137"/>
        <v>1889440</v>
      </c>
      <c r="BJ288" s="75">
        <f t="shared" si="142"/>
        <v>2116172.8000000003</v>
      </c>
      <c r="BK288" s="65">
        <v>1205</v>
      </c>
      <c r="BL288" s="60">
        <v>1568</v>
      </c>
      <c r="BM288" s="60">
        <f t="shared" si="138"/>
        <v>1889440</v>
      </c>
      <c r="BN288" s="75">
        <f t="shared" si="143"/>
        <v>2116172.8000000003</v>
      </c>
      <c r="BO288" s="60"/>
      <c r="BP288" s="60"/>
      <c r="BQ288" s="60">
        <f t="shared" si="88"/>
        <v>0</v>
      </c>
      <c r="BR288" s="60">
        <f t="shared" si="89"/>
        <v>0</v>
      </c>
      <c r="BS288" s="60"/>
      <c r="BT288" s="60"/>
      <c r="BU288" s="60">
        <f t="shared" si="90"/>
        <v>0</v>
      </c>
      <c r="BV288" s="60">
        <f t="shared" si="91"/>
        <v>0</v>
      </c>
      <c r="BW288" s="60"/>
      <c r="BX288" s="60"/>
      <c r="BY288" s="60">
        <f t="shared" si="92"/>
        <v>0</v>
      </c>
      <c r="BZ288" s="60">
        <f t="shared" si="93"/>
        <v>0</v>
      </c>
      <c r="CA288" s="60"/>
      <c r="CB288" s="60"/>
      <c r="CC288" s="60">
        <f t="shared" si="94"/>
        <v>0</v>
      </c>
      <c r="CD288" s="60">
        <f t="shared" si="95"/>
        <v>0</v>
      </c>
      <c r="CE288" s="60"/>
      <c r="CF288" s="60"/>
      <c r="CG288" s="60">
        <f t="shared" si="96"/>
        <v>0</v>
      </c>
      <c r="CH288" s="60">
        <f t="shared" si="97"/>
        <v>0</v>
      </c>
      <c r="CI288" s="60"/>
      <c r="CJ288" s="60"/>
      <c r="CK288" s="60">
        <f t="shared" si="98"/>
        <v>0</v>
      </c>
      <c r="CL288" s="60">
        <f t="shared" si="99"/>
        <v>0</v>
      </c>
      <c r="CM288" s="60"/>
      <c r="CN288" s="60"/>
      <c r="CO288" s="60">
        <f t="shared" si="100"/>
        <v>0</v>
      </c>
      <c r="CP288" s="60">
        <f t="shared" si="101"/>
        <v>0</v>
      </c>
      <c r="CQ288" s="60"/>
      <c r="CR288" s="60"/>
      <c r="CS288" s="60">
        <f t="shared" si="102"/>
        <v>0</v>
      </c>
      <c r="CT288" s="60">
        <f t="shared" si="103"/>
        <v>0</v>
      </c>
      <c r="CU288" s="60"/>
      <c r="CV288" s="60"/>
      <c r="CW288" s="60">
        <f t="shared" si="104"/>
        <v>0</v>
      </c>
      <c r="CX288" s="60">
        <f t="shared" si="105"/>
        <v>0</v>
      </c>
      <c r="CY288" s="60"/>
      <c r="CZ288" s="60"/>
      <c r="DA288" s="60">
        <f t="shared" si="106"/>
        <v>0</v>
      </c>
      <c r="DB288" s="60">
        <f t="shared" si="107"/>
        <v>0</v>
      </c>
      <c r="DC288" s="60"/>
      <c r="DD288" s="60"/>
      <c r="DE288" s="60">
        <f t="shared" si="108"/>
        <v>0</v>
      </c>
      <c r="DF288" s="60">
        <f t="shared" si="109"/>
        <v>0</v>
      </c>
      <c r="DG288" s="60"/>
      <c r="DH288" s="60"/>
      <c r="DI288" s="60">
        <f t="shared" si="110"/>
        <v>0</v>
      </c>
      <c r="DJ288" s="60">
        <f t="shared" si="111"/>
        <v>0</v>
      </c>
      <c r="DK288" s="60"/>
      <c r="DL288" s="60"/>
      <c r="DM288" s="60">
        <f t="shared" si="112"/>
        <v>0</v>
      </c>
      <c r="DN288" s="60">
        <f t="shared" si="113"/>
        <v>0</v>
      </c>
      <c r="DO288" s="60"/>
      <c r="DP288" s="60"/>
      <c r="DQ288" s="60">
        <f t="shared" si="114"/>
        <v>0</v>
      </c>
      <c r="DR288" s="60">
        <f t="shared" si="115"/>
        <v>0</v>
      </c>
      <c r="DS288" s="60"/>
      <c r="DT288" s="60"/>
      <c r="DU288" s="60">
        <f t="shared" si="116"/>
        <v>0</v>
      </c>
      <c r="DV288" s="60">
        <f t="shared" si="117"/>
        <v>0</v>
      </c>
      <c r="DW288" s="60"/>
      <c r="DX288" s="60"/>
      <c r="DY288" s="60">
        <f t="shared" si="118"/>
        <v>0</v>
      </c>
      <c r="DZ288" s="60">
        <f t="shared" si="119"/>
        <v>0</v>
      </c>
      <c r="EA288" s="60"/>
      <c r="EB288" s="60"/>
      <c r="EC288" s="60">
        <f t="shared" si="120"/>
        <v>0</v>
      </c>
      <c r="ED288" s="60">
        <f t="shared" si="121"/>
        <v>0</v>
      </c>
      <c r="EE288" s="60"/>
      <c r="EF288" s="60"/>
      <c r="EG288" s="60"/>
      <c r="EH288" s="60"/>
      <c r="EI288" s="60"/>
      <c r="EJ288" s="60"/>
      <c r="EK288" s="60"/>
      <c r="EL288" s="60"/>
      <c r="EM288" s="75">
        <f t="shared" si="123"/>
        <v>11447</v>
      </c>
      <c r="EN288" s="75">
        <v>0</v>
      </c>
      <c r="EO288" s="75">
        <v>0</v>
      </c>
      <c r="EP288" s="81" t="s">
        <v>1534</v>
      </c>
      <c r="EQ288" s="72" t="s">
        <v>2067</v>
      </c>
      <c r="ER288" s="81" t="s">
        <v>2068</v>
      </c>
      <c r="ES288" s="72"/>
      <c r="ET288" s="72"/>
      <c r="EU288" s="72"/>
      <c r="EV288" s="72"/>
      <c r="EW288" s="72"/>
      <c r="EX288" s="72"/>
      <c r="EY288" s="72"/>
      <c r="EZ288" s="72"/>
      <c r="FA288" s="72"/>
    </row>
    <row r="289" spans="1:157" ht="19.5" customHeight="1">
      <c r="A289" s="63"/>
      <c r="B289" s="72" t="s">
        <v>2100</v>
      </c>
      <c r="C289" s="58"/>
      <c r="D289" s="77" t="s">
        <v>2021</v>
      </c>
      <c r="E289" s="58" t="s">
        <v>1926</v>
      </c>
      <c r="F289" s="58" t="s">
        <v>1927</v>
      </c>
      <c r="G289" s="58" t="s">
        <v>1927</v>
      </c>
      <c r="H289" s="58" t="s">
        <v>857</v>
      </c>
      <c r="I289" s="58"/>
      <c r="J289" s="58"/>
      <c r="K289" s="58">
        <v>100</v>
      </c>
      <c r="L289" s="58">
        <v>710000000</v>
      </c>
      <c r="M289" s="58" t="s">
        <v>1750</v>
      </c>
      <c r="N289" s="58" t="s">
        <v>1918</v>
      </c>
      <c r="O289" s="58" t="s">
        <v>359</v>
      </c>
      <c r="P289" s="58">
        <v>350000000</v>
      </c>
      <c r="Q289" s="58" t="s">
        <v>2022</v>
      </c>
      <c r="R289" s="58"/>
      <c r="S289" s="58" t="s">
        <v>1929</v>
      </c>
      <c r="T289" s="58"/>
      <c r="U289" s="58"/>
      <c r="V289" s="58">
        <v>0</v>
      </c>
      <c r="W289" s="58">
        <v>0</v>
      </c>
      <c r="X289" s="58">
        <v>100</v>
      </c>
      <c r="Y289" s="58" t="s">
        <v>1930</v>
      </c>
      <c r="Z289" s="58" t="s">
        <v>888</v>
      </c>
      <c r="AA289" s="65">
        <v>3019</v>
      </c>
      <c r="AB289" s="60">
        <v>1443</v>
      </c>
      <c r="AC289" s="60">
        <f t="shared" si="124"/>
        <v>4356417</v>
      </c>
      <c r="AD289" s="75">
        <f t="shared" si="125"/>
        <v>4879187.04</v>
      </c>
      <c r="AE289" s="65">
        <v>6039</v>
      </c>
      <c r="AF289" s="60">
        <v>1443</v>
      </c>
      <c r="AG289" s="60">
        <f t="shared" si="126"/>
        <v>8714277</v>
      </c>
      <c r="AH289" s="75">
        <f t="shared" si="130"/>
        <v>9759990.24</v>
      </c>
      <c r="AI289" s="65">
        <v>6039</v>
      </c>
      <c r="AJ289" s="60">
        <v>1443</v>
      </c>
      <c r="AK289" s="60">
        <f t="shared" si="127"/>
        <v>8714277</v>
      </c>
      <c r="AL289" s="75">
        <f t="shared" si="131"/>
        <v>9759990.24</v>
      </c>
      <c r="AM289" s="65">
        <v>6039</v>
      </c>
      <c r="AN289" s="60">
        <v>1443</v>
      </c>
      <c r="AO289" s="60">
        <f t="shared" si="128"/>
        <v>8714277</v>
      </c>
      <c r="AP289" s="75">
        <f t="shared" si="132"/>
        <v>9759990.24</v>
      </c>
      <c r="AQ289" s="65">
        <v>6039</v>
      </c>
      <c r="AR289" s="60">
        <v>1443</v>
      </c>
      <c r="AS289" s="60">
        <f t="shared" si="129"/>
        <v>8714277</v>
      </c>
      <c r="AT289" s="75">
        <f t="shared" si="133"/>
        <v>9759990.24</v>
      </c>
      <c r="AU289" s="65">
        <v>6039</v>
      </c>
      <c r="AV289" s="60">
        <v>1443</v>
      </c>
      <c r="AW289" s="60">
        <f t="shared" si="134"/>
        <v>8714277</v>
      </c>
      <c r="AX289" s="75">
        <f t="shared" si="139"/>
        <v>9759990.24</v>
      </c>
      <c r="AY289" s="65">
        <v>6039</v>
      </c>
      <c r="AZ289" s="60">
        <v>1443</v>
      </c>
      <c r="BA289" s="60">
        <f t="shared" si="135"/>
        <v>8714277</v>
      </c>
      <c r="BB289" s="75">
        <f t="shared" si="140"/>
        <v>9759990.24</v>
      </c>
      <c r="BC289" s="65">
        <v>6039</v>
      </c>
      <c r="BD289" s="60">
        <v>1443</v>
      </c>
      <c r="BE289" s="60">
        <f t="shared" si="136"/>
        <v>8714277</v>
      </c>
      <c r="BF289" s="75">
        <f t="shared" si="141"/>
        <v>9759990.24</v>
      </c>
      <c r="BG289" s="65">
        <v>6039</v>
      </c>
      <c r="BH289" s="60">
        <v>1443</v>
      </c>
      <c r="BI289" s="60">
        <f t="shared" si="137"/>
        <v>8714277</v>
      </c>
      <c r="BJ289" s="75">
        <f t="shared" si="142"/>
        <v>9759990.24</v>
      </c>
      <c r="BK289" s="65">
        <v>6039</v>
      </c>
      <c r="BL289" s="60">
        <v>1443</v>
      </c>
      <c r="BM289" s="60">
        <f t="shared" si="138"/>
        <v>8714277</v>
      </c>
      <c r="BN289" s="75">
        <f t="shared" si="143"/>
        <v>9759990.24</v>
      </c>
      <c r="BO289" s="60"/>
      <c r="BP289" s="60"/>
      <c r="BQ289" s="60">
        <f t="shared" si="88"/>
        <v>0</v>
      </c>
      <c r="BR289" s="60">
        <f t="shared" si="89"/>
        <v>0</v>
      </c>
      <c r="BS289" s="60"/>
      <c r="BT289" s="60"/>
      <c r="BU289" s="60">
        <f t="shared" si="90"/>
        <v>0</v>
      </c>
      <c r="BV289" s="60">
        <f t="shared" si="91"/>
        <v>0</v>
      </c>
      <c r="BW289" s="60"/>
      <c r="BX289" s="60"/>
      <c r="BY289" s="60">
        <f t="shared" si="92"/>
        <v>0</v>
      </c>
      <c r="BZ289" s="60">
        <f t="shared" si="93"/>
        <v>0</v>
      </c>
      <c r="CA289" s="60"/>
      <c r="CB289" s="60"/>
      <c r="CC289" s="60">
        <f t="shared" si="94"/>
        <v>0</v>
      </c>
      <c r="CD289" s="60">
        <f t="shared" si="95"/>
        <v>0</v>
      </c>
      <c r="CE289" s="60"/>
      <c r="CF289" s="60"/>
      <c r="CG289" s="60">
        <f t="shared" si="96"/>
        <v>0</v>
      </c>
      <c r="CH289" s="60">
        <f t="shared" si="97"/>
        <v>0</v>
      </c>
      <c r="CI289" s="60"/>
      <c r="CJ289" s="60"/>
      <c r="CK289" s="60">
        <f t="shared" si="98"/>
        <v>0</v>
      </c>
      <c r="CL289" s="60">
        <f t="shared" si="99"/>
        <v>0</v>
      </c>
      <c r="CM289" s="60"/>
      <c r="CN289" s="60"/>
      <c r="CO289" s="60">
        <f t="shared" si="100"/>
        <v>0</v>
      </c>
      <c r="CP289" s="60">
        <f t="shared" si="101"/>
        <v>0</v>
      </c>
      <c r="CQ289" s="60"/>
      <c r="CR289" s="60"/>
      <c r="CS289" s="60">
        <f t="shared" si="102"/>
        <v>0</v>
      </c>
      <c r="CT289" s="60">
        <f t="shared" si="103"/>
        <v>0</v>
      </c>
      <c r="CU289" s="60"/>
      <c r="CV289" s="60"/>
      <c r="CW289" s="60">
        <f t="shared" si="104"/>
        <v>0</v>
      </c>
      <c r="CX289" s="60">
        <f t="shared" si="105"/>
        <v>0</v>
      </c>
      <c r="CY289" s="60"/>
      <c r="CZ289" s="60"/>
      <c r="DA289" s="60">
        <f t="shared" si="106"/>
        <v>0</v>
      </c>
      <c r="DB289" s="60">
        <f t="shared" si="107"/>
        <v>0</v>
      </c>
      <c r="DC289" s="60"/>
      <c r="DD289" s="60"/>
      <c r="DE289" s="60">
        <f t="shared" si="108"/>
        <v>0</v>
      </c>
      <c r="DF289" s="60">
        <f t="shared" si="109"/>
        <v>0</v>
      </c>
      <c r="DG289" s="60"/>
      <c r="DH289" s="60"/>
      <c r="DI289" s="60">
        <f t="shared" si="110"/>
        <v>0</v>
      </c>
      <c r="DJ289" s="60">
        <f t="shared" si="111"/>
        <v>0</v>
      </c>
      <c r="DK289" s="60"/>
      <c r="DL289" s="60"/>
      <c r="DM289" s="60">
        <f t="shared" si="112"/>
        <v>0</v>
      </c>
      <c r="DN289" s="60">
        <f t="shared" si="113"/>
        <v>0</v>
      </c>
      <c r="DO289" s="60"/>
      <c r="DP289" s="60"/>
      <c r="DQ289" s="60">
        <f t="shared" si="114"/>
        <v>0</v>
      </c>
      <c r="DR289" s="60">
        <f t="shared" si="115"/>
        <v>0</v>
      </c>
      <c r="DS289" s="60"/>
      <c r="DT289" s="60"/>
      <c r="DU289" s="60">
        <f t="shared" si="116"/>
        <v>0</v>
      </c>
      <c r="DV289" s="60">
        <f t="shared" si="117"/>
        <v>0</v>
      </c>
      <c r="DW289" s="60"/>
      <c r="DX289" s="60"/>
      <c r="DY289" s="60">
        <f t="shared" si="118"/>
        <v>0</v>
      </c>
      <c r="DZ289" s="60">
        <f t="shared" si="119"/>
        <v>0</v>
      </c>
      <c r="EA289" s="60"/>
      <c r="EB289" s="60"/>
      <c r="EC289" s="60">
        <f t="shared" si="120"/>
        <v>0</v>
      </c>
      <c r="ED289" s="60">
        <f t="shared" si="121"/>
        <v>0</v>
      </c>
      <c r="EE289" s="60"/>
      <c r="EF289" s="60"/>
      <c r="EG289" s="60"/>
      <c r="EH289" s="60"/>
      <c r="EI289" s="60"/>
      <c r="EJ289" s="60"/>
      <c r="EK289" s="60"/>
      <c r="EL289" s="60"/>
      <c r="EM289" s="75">
        <f t="shared" si="123"/>
        <v>57370</v>
      </c>
      <c r="EN289" s="75">
        <v>0</v>
      </c>
      <c r="EO289" s="75">
        <v>0</v>
      </c>
      <c r="EP289" s="81" t="s">
        <v>1534</v>
      </c>
      <c r="EQ289" s="72" t="s">
        <v>2067</v>
      </c>
      <c r="ER289" s="81" t="s">
        <v>2068</v>
      </c>
      <c r="ES289" s="72"/>
      <c r="ET289" s="72"/>
      <c r="EU289" s="72"/>
      <c r="EV289" s="72"/>
      <c r="EW289" s="72"/>
      <c r="EX289" s="72"/>
      <c r="EY289" s="72"/>
      <c r="EZ289" s="72"/>
      <c r="FA289" s="72"/>
    </row>
    <row r="290" spans="1:157" ht="19.5" customHeight="1">
      <c r="A290" s="63"/>
      <c r="B290" s="72" t="s">
        <v>2100</v>
      </c>
      <c r="C290" s="58"/>
      <c r="D290" s="77" t="s">
        <v>2023</v>
      </c>
      <c r="E290" s="58" t="s">
        <v>1926</v>
      </c>
      <c r="F290" s="58" t="s">
        <v>1927</v>
      </c>
      <c r="G290" s="58" t="s">
        <v>1927</v>
      </c>
      <c r="H290" s="58" t="s">
        <v>857</v>
      </c>
      <c r="I290" s="58"/>
      <c r="J290" s="58"/>
      <c r="K290" s="58">
        <v>100</v>
      </c>
      <c r="L290" s="58">
        <v>710000000</v>
      </c>
      <c r="M290" s="58" t="s">
        <v>1750</v>
      </c>
      <c r="N290" s="58" t="s">
        <v>1918</v>
      </c>
      <c r="O290" s="58" t="s">
        <v>359</v>
      </c>
      <c r="P290" s="62">
        <v>350000000</v>
      </c>
      <c r="Q290" s="58" t="s">
        <v>2024</v>
      </c>
      <c r="R290" s="58"/>
      <c r="S290" s="58" t="s">
        <v>1929</v>
      </c>
      <c r="T290" s="58"/>
      <c r="U290" s="58"/>
      <c r="V290" s="58">
        <v>0</v>
      </c>
      <c r="W290" s="58">
        <v>0</v>
      </c>
      <c r="X290" s="58">
        <v>100</v>
      </c>
      <c r="Y290" s="58" t="s">
        <v>1930</v>
      </c>
      <c r="Z290" s="58" t="s">
        <v>888</v>
      </c>
      <c r="AA290" s="65">
        <v>2687</v>
      </c>
      <c r="AB290" s="60">
        <v>1443</v>
      </c>
      <c r="AC290" s="60">
        <f t="shared" si="124"/>
        <v>3877341</v>
      </c>
      <c r="AD290" s="75">
        <f t="shared" si="125"/>
        <v>4342621.920000001</v>
      </c>
      <c r="AE290" s="65">
        <v>5375</v>
      </c>
      <c r="AF290" s="60">
        <v>1443</v>
      </c>
      <c r="AG290" s="60">
        <f t="shared" si="126"/>
        <v>7756125</v>
      </c>
      <c r="AH290" s="75">
        <f t="shared" si="130"/>
        <v>8686860</v>
      </c>
      <c r="AI290" s="65">
        <v>5375</v>
      </c>
      <c r="AJ290" s="60">
        <v>1443</v>
      </c>
      <c r="AK290" s="60">
        <f t="shared" si="127"/>
        <v>7756125</v>
      </c>
      <c r="AL290" s="75">
        <f t="shared" si="131"/>
        <v>8686860</v>
      </c>
      <c r="AM290" s="65">
        <v>5375</v>
      </c>
      <c r="AN290" s="60">
        <v>1443</v>
      </c>
      <c r="AO290" s="60">
        <f t="shared" si="128"/>
        <v>7756125</v>
      </c>
      <c r="AP290" s="75">
        <f t="shared" si="132"/>
        <v>8686860</v>
      </c>
      <c r="AQ290" s="65">
        <v>5375</v>
      </c>
      <c r="AR290" s="60">
        <v>1443</v>
      </c>
      <c r="AS290" s="60">
        <f t="shared" si="129"/>
        <v>7756125</v>
      </c>
      <c r="AT290" s="75">
        <f t="shared" si="133"/>
        <v>8686860</v>
      </c>
      <c r="AU290" s="65">
        <v>5375</v>
      </c>
      <c r="AV290" s="60">
        <v>1443</v>
      </c>
      <c r="AW290" s="60">
        <f t="shared" si="134"/>
        <v>7756125</v>
      </c>
      <c r="AX290" s="75">
        <f t="shared" si="139"/>
        <v>8686860</v>
      </c>
      <c r="AY290" s="65">
        <v>5375</v>
      </c>
      <c r="AZ290" s="60">
        <v>1443</v>
      </c>
      <c r="BA290" s="60">
        <f t="shared" si="135"/>
        <v>7756125</v>
      </c>
      <c r="BB290" s="75">
        <f t="shared" si="140"/>
        <v>8686860</v>
      </c>
      <c r="BC290" s="65">
        <v>5375</v>
      </c>
      <c r="BD290" s="60">
        <v>1443</v>
      </c>
      <c r="BE290" s="60">
        <f t="shared" si="136"/>
        <v>7756125</v>
      </c>
      <c r="BF290" s="75">
        <f t="shared" si="141"/>
        <v>8686860</v>
      </c>
      <c r="BG290" s="65">
        <v>5375</v>
      </c>
      <c r="BH290" s="60">
        <v>1443</v>
      </c>
      <c r="BI290" s="60">
        <f t="shared" si="137"/>
        <v>7756125</v>
      </c>
      <c r="BJ290" s="75">
        <f t="shared" si="142"/>
        <v>8686860</v>
      </c>
      <c r="BK290" s="65">
        <v>5375</v>
      </c>
      <c r="BL290" s="60">
        <v>1443</v>
      </c>
      <c r="BM290" s="60">
        <f t="shared" si="138"/>
        <v>7756125</v>
      </c>
      <c r="BN290" s="75">
        <f t="shared" si="143"/>
        <v>8686860</v>
      </c>
      <c r="BO290" s="60"/>
      <c r="BP290" s="60"/>
      <c r="BQ290" s="60">
        <f t="shared" si="88"/>
        <v>0</v>
      </c>
      <c r="BR290" s="60">
        <f t="shared" si="89"/>
        <v>0</v>
      </c>
      <c r="BS290" s="60"/>
      <c r="BT290" s="60"/>
      <c r="BU290" s="60">
        <f t="shared" si="90"/>
        <v>0</v>
      </c>
      <c r="BV290" s="60">
        <f t="shared" si="91"/>
        <v>0</v>
      </c>
      <c r="BW290" s="60"/>
      <c r="BX290" s="60"/>
      <c r="BY290" s="60">
        <f t="shared" si="92"/>
        <v>0</v>
      </c>
      <c r="BZ290" s="60">
        <f t="shared" si="93"/>
        <v>0</v>
      </c>
      <c r="CA290" s="60"/>
      <c r="CB290" s="60"/>
      <c r="CC290" s="60">
        <f t="shared" si="94"/>
        <v>0</v>
      </c>
      <c r="CD290" s="60">
        <f t="shared" si="95"/>
        <v>0</v>
      </c>
      <c r="CE290" s="60"/>
      <c r="CF290" s="60"/>
      <c r="CG290" s="60">
        <f t="shared" si="96"/>
        <v>0</v>
      </c>
      <c r="CH290" s="60">
        <f t="shared" si="97"/>
        <v>0</v>
      </c>
      <c r="CI290" s="60"/>
      <c r="CJ290" s="60"/>
      <c r="CK290" s="60">
        <f t="shared" si="98"/>
        <v>0</v>
      </c>
      <c r="CL290" s="60">
        <f t="shared" si="99"/>
        <v>0</v>
      </c>
      <c r="CM290" s="60"/>
      <c r="CN290" s="60"/>
      <c r="CO290" s="60">
        <f t="shared" si="100"/>
        <v>0</v>
      </c>
      <c r="CP290" s="60">
        <f t="shared" si="101"/>
        <v>0</v>
      </c>
      <c r="CQ290" s="60"/>
      <c r="CR290" s="60"/>
      <c r="CS290" s="60">
        <f t="shared" si="102"/>
        <v>0</v>
      </c>
      <c r="CT290" s="60">
        <f t="shared" si="103"/>
        <v>0</v>
      </c>
      <c r="CU290" s="60"/>
      <c r="CV290" s="60"/>
      <c r="CW290" s="60">
        <f t="shared" si="104"/>
        <v>0</v>
      </c>
      <c r="CX290" s="60">
        <f t="shared" si="105"/>
        <v>0</v>
      </c>
      <c r="CY290" s="60"/>
      <c r="CZ290" s="60"/>
      <c r="DA290" s="60">
        <f t="shared" si="106"/>
        <v>0</v>
      </c>
      <c r="DB290" s="60">
        <f t="shared" si="107"/>
        <v>0</v>
      </c>
      <c r="DC290" s="60"/>
      <c r="DD290" s="60"/>
      <c r="DE290" s="60">
        <f t="shared" si="108"/>
        <v>0</v>
      </c>
      <c r="DF290" s="60">
        <f t="shared" si="109"/>
        <v>0</v>
      </c>
      <c r="DG290" s="60"/>
      <c r="DH290" s="60"/>
      <c r="DI290" s="60">
        <f t="shared" si="110"/>
        <v>0</v>
      </c>
      <c r="DJ290" s="60">
        <f t="shared" si="111"/>
        <v>0</v>
      </c>
      <c r="DK290" s="60"/>
      <c r="DL290" s="60"/>
      <c r="DM290" s="60">
        <f t="shared" si="112"/>
        <v>0</v>
      </c>
      <c r="DN290" s="60">
        <f t="shared" si="113"/>
        <v>0</v>
      </c>
      <c r="DO290" s="60"/>
      <c r="DP290" s="60"/>
      <c r="DQ290" s="60">
        <f t="shared" si="114"/>
        <v>0</v>
      </c>
      <c r="DR290" s="60">
        <f t="shared" si="115"/>
        <v>0</v>
      </c>
      <c r="DS290" s="60"/>
      <c r="DT290" s="60"/>
      <c r="DU290" s="60">
        <f t="shared" si="116"/>
        <v>0</v>
      </c>
      <c r="DV290" s="60">
        <f t="shared" si="117"/>
        <v>0</v>
      </c>
      <c r="DW290" s="60"/>
      <c r="DX290" s="60"/>
      <c r="DY290" s="60">
        <f t="shared" si="118"/>
        <v>0</v>
      </c>
      <c r="DZ290" s="60">
        <f t="shared" si="119"/>
        <v>0</v>
      </c>
      <c r="EA290" s="60"/>
      <c r="EB290" s="60"/>
      <c r="EC290" s="60">
        <f t="shared" si="120"/>
        <v>0</v>
      </c>
      <c r="ED290" s="60">
        <f t="shared" si="121"/>
        <v>0</v>
      </c>
      <c r="EE290" s="60"/>
      <c r="EF290" s="60"/>
      <c r="EG290" s="60"/>
      <c r="EH290" s="60"/>
      <c r="EI290" s="60"/>
      <c r="EJ290" s="60"/>
      <c r="EK290" s="60"/>
      <c r="EL290" s="60"/>
      <c r="EM290" s="75">
        <f t="shared" si="123"/>
        <v>51062</v>
      </c>
      <c r="EN290" s="75">
        <v>0</v>
      </c>
      <c r="EO290" s="75">
        <v>0</v>
      </c>
      <c r="EP290" s="81" t="s">
        <v>1534</v>
      </c>
      <c r="EQ290" s="72" t="s">
        <v>2067</v>
      </c>
      <c r="ER290" s="81" t="s">
        <v>2068</v>
      </c>
      <c r="ES290" s="72"/>
      <c r="ET290" s="72"/>
      <c r="EU290" s="72"/>
      <c r="EV290" s="72"/>
      <c r="EW290" s="72"/>
      <c r="EX290" s="72"/>
      <c r="EY290" s="72"/>
      <c r="EZ290" s="72"/>
      <c r="FA290" s="72"/>
    </row>
    <row r="291" spans="1:157" ht="19.5" customHeight="1">
      <c r="A291" s="63"/>
      <c r="B291" s="72" t="s">
        <v>2100</v>
      </c>
      <c r="C291" s="58"/>
      <c r="D291" s="77" t="s">
        <v>2025</v>
      </c>
      <c r="E291" s="58" t="s">
        <v>1926</v>
      </c>
      <c r="F291" s="58" t="s">
        <v>1927</v>
      </c>
      <c r="G291" s="58" t="s">
        <v>1927</v>
      </c>
      <c r="H291" s="58" t="s">
        <v>857</v>
      </c>
      <c r="I291" s="58"/>
      <c r="J291" s="58"/>
      <c r="K291" s="58">
        <v>100</v>
      </c>
      <c r="L291" s="58">
        <v>710000000</v>
      </c>
      <c r="M291" s="58" t="s">
        <v>1750</v>
      </c>
      <c r="N291" s="58" t="s">
        <v>1918</v>
      </c>
      <c r="O291" s="58" t="s">
        <v>359</v>
      </c>
      <c r="P291" s="62">
        <v>350000000</v>
      </c>
      <c r="Q291" s="58" t="s">
        <v>2026</v>
      </c>
      <c r="R291" s="58"/>
      <c r="S291" s="58" t="s">
        <v>1929</v>
      </c>
      <c r="T291" s="58"/>
      <c r="U291" s="58"/>
      <c r="V291" s="58">
        <v>0</v>
      </c>
      <c r="W291" s="58">
        <v>0</v>
      </c>
      <c r="X291" s="58">
        <v>100</v>
      </c>
      <c r="Y291" s="58" t="s">
        <v>1930</v>
      </c>
      <c r="Z291" s="58" t="s">
        <v>888</v>
      </c>
      <c r="AA291" s="65">
        <v>750</v>
      </c>
      <c r="AB291" s="60">
        <v>1443</v>
      </c>
      <c r="AC291" s="60">
        <f t="shared" si="124"/>
        <v>1082250</v>
      </c>
      <c r="AD291" s="75">
        <f t="shared" si="125"/>
        <v>1212120</v>
      </c>
      <c r="AE291" s="65">
        <v>1500</v>
      </c>
      <c r="AF291" s="60">
        <v>1443</v>
      </c>
      <c r="AG291" s="60">
        <f t="shared" si="126"/>
        <v>2164500</v>
      </c>
      <c r="AH291" s="75">
        <f t="shared" si="130"/>
        <v>2424240</v>
      </c>
      <c r="AI291" s="65">
        <v>1500</v>
      </c>
      <c r="AJ291" s="60">
        <v>1443</v>
      </c>
      <c r="AK291" s="60">
        <f t="shared" si="127"/>
        <v>2164500</v>
      </c>
      <c r="AL291" s="75">
        <f t="shared" si="131"/>
        <v>2424240</v>
      </c>
      <c r="AM291" s="65">
        <v>1500</v>
      </c>
      <c r="AN291" s="60">
        <v>1443</v>
      </c>
      <c r="AO291" s="60">
        <f t="shared" si="128"/>
        <v>2164500</v>
      </c>
      <c r="AP291" s="75">
        <f t="shared" si="132"/>
        <v>2424240</v>
      </c>
      <c r="AQ291" s="65">
        <v>1500</v>
      </c>
      <c r="AR291" s="60">
        <v>1443</v>
      </c>
      <c r="AS291" s="60">
        <f t="shared" si="129"/>
        <v>2164500</v>
      </c>
      <c r="AT291" s="75">
        <f t="shared" si="133"/>
        <v>2424240</v>
      </c>
      <c r="AU291" s="65">
        <v>1500</v>
      </c>
      <c r="AV291" s="60">
        <v>1443</v>
      </c>
      <c r="AW291" s="60">
        <f t="shared" si="134"/>
        <v>2164500</v>
      </c>
      <c r="AX291" s="75">
        <f t="shared" si="139"/>
        <v>2424240</v>
      </c>
      <c r="AY291" s="65">
        <v>1500</v>
      </c>
      <c r="AZ291" s="60">
        <v>1443</v>
      </c>
      <c r="BA291" s="60">
        <f t="shared" si="135"/>
        <v>2164500</v>
      </c>
      <c r="BB291" s="75">
        <f t="shared" si="140"/>
        <v>2424240</v>
      </c>
      <c r="BC291" s="65">
        <v>1500</v>
      </c>
      <c r="BD291" s="60">
        <v>1443</v>
      </c>
      <c r="BE291" s="60">
        <f t="shared" si="136"/>
        <v>2164500</v>
      </c>
      <c r="BF291" s="75">
        <f t="shared" si="141"/>
        <v>2424240</v>
      </c>
      <c r="BG291" s="65">
        <v>1500</v>
      </c>
      <c r="BH291" s="60">
        <v>1443</v>
      </c>
      <c r="BI291" s="60">
        <f t="shared" si="137"/>
        <v>2164500</v>
      </c>
      <c r="BJ291" s="75">
        <f t="shared" si="142"/>
        <v>2424240</v>
      </c>
      <c r="BK291" s="65">
        <v>1500</v>
      </c>
      <c r="BL291" s="60">
        <v>1443</v>
      </c>
      <c r="BM291" s="60">
        <f t="shared" si="138"/>
        <v>2164500</v>
      </c>
      <c r="BN291" s="75">
        <f t="shared" si="143"/>
        <v>2424240</v>
      </c>
      <c r="BO291" s="60"/>
      <c r="BP291" s="60"/>
      <c r="BQ291" s="60">
        <f t="shared" si="88"/>
        <v>0</v>
      </c>
      <c r="BR291" s="60">
        <f t="shared" si="89"/>
        <v>0</v>
      </c>
      <c r="BS291" s="60"/>
      <c r="BT291" s="60"/>
      <c r="BU291" s="60">
        <f t="shared" si="90"/>
        <v>0</v>
      </c>
      <c r="BV291" s="60">
        <f t="shared" si="91"/>
        <v>0</v>
      </c>
      <c r="BW291" s="60"/>
      <c r="BX291" s="60"/>
      <c r="BY291" s="60">
        <f t="shared" si="92"/>
        <v>0</v>
      </c>
      <c r="BZ291" s="60">
        <f t="shared" si="93"/>
        <v>0</v>
      </c>
      <c r="CA291" s="60"/>
      <c r="CB291" s="60"/>
      <c r="CC291" s="60">
        <f t="shared" si="94"/>
        <v>0</v>
      </c>
      <c r="CD291" s="60">
        <f t="shared" si="95"/>
        <v>0</v>
      </c>
      <c r="CE291" s="60"/>
      <c r="CF291" s="60"/>
      <c r="CG291" s="60">
        <f t="shared" si="96"/>
        <v>0</v>
      </c>
      <c r="CH291" s="60">
        <f t="shared" si="97"/>
        <v>0</v>
      </c>
      <c r="CI291" s="60"/>
      <c r="CJ291" s="60"/>
      <c r="CK291" s="60">
        <f t="shared" si="98"/>
        <v>0</v>
      </c>
      <c r="CL291" s="60">
        <f t="shared" si="99"/>
        <v>0</v>
      </c>
      <c r="CM291" s="60"/>
      <c r="CN291" s="60"/>
      <c r="CO291" s="60">
        <f t="shared" si="100"/>
        <v>0</v>
      </c>
      <c r="CP291" s="60">
        <f t="shared" si="101"/>
        <v>0</v>
      </c>
      <c r="CQ291" s="60"/>
      <c r="CR291" s="60"/>
      <c r="CS291" s="60">
        <f t="shared" si="102"/>
        <v>0</v>
      </c>
      <c r="CT291" s="60">
        <f t="shared" si="103"/>
        <v>0</v>
      </c>
      <c r="CU291" s="60"/>
      <c r="CV291" s="60"/>
      <c r="CW291" s="60">
        <f t="shared" si="104"/>
        <v>0</v>
      </c>
      <c r="CX291" s="60">
        <f t="shared" si="105"/>
        <v>0</v>
      </c>
      <c r="CY291" s="60"/>
      <c r="CZ291" s="60"/>
      <c r="DA291" s="60">
        <f t="shared" si="106"/>
        <v>0</v>
      </c>
      <c r="DB291" s="60">
        <f t="shared" si="107"/>
        <v>0</v>
      </c>
      <c r="DC291" s="60"/>
      <c r="DD291" s="60"/>
      <c r="DE291" s="60">
        <f t="shared" si="108"/>
        <v>0</v>
      </c>
      <c r="DF291" s="60">
        <f t="shared" si="109"/>
        <v>0</v>
      </c>
      <c r="DG291" s="60"/>
      <c r="DH291" s="60"/>
      <c r="DI291" s="60">
        <f t="shared" si="110"/>
        <v>0</v>
      </c>
      <c r="DJ291" s="60">
        <f t="shared" si="111"/>
        <v>0</v>
      </c>
      <c r="DK291" s="60"/>
      <c r="DL291" s="60"/>
      <c r="DM291" s="60">
        <f t="shared" si="112"/>
        <v>0</v>
      </c>
      <c r="DN291" s="60">
        <f t="shared" si="113"/>
        <v>0</v>
      </c>
      <c r="DO291" s="60"/>
      <c r="DP291" s="60"/>
      <c r="DQ291" s="60">
        <f t="shared" si="114"/>
        <v>0</v>
      </c>
      <c r="DR291" s="60">
        <f t="shared" si="115"/>
        <v>0</v>
      </c>
      <c r="DS291" s="60"/>
      <c r="DT291" s="60"/>
      <c r="DU291" s="60">
        <f t="shared" si="116"/>
        <v>0</v>
      </c>
      <c r="DV291" s="60">
        <f t="shared" si="117"/>
        <v>0</v>
      </c>
      <c r="DW291" s="60"/>
      <c r="DX291" s="60"/>
      <c r="DY291" s="60">
        <f t="shared" si="118"/>
        <v>0</v>
      </c>
      <c r="DZ291" s="60">
        <f t="shared" si="119"/>
        <v>0</v>
      </c>
      <c r="EA291" s="60"/>
      <c r="EB291" s="60"/>
      <c r="EC291" s="60">
        <f t="shared" si="120"/>
        <v>0</v>
      </c>
      <c r="ED291" s="60">
        <f t="shared" si="121"/>
        <v>0</v>
      </c>
      <c r="EE291" s="60"/>
      <c r="EF291" s="60"/>
      <c r="EG291" s="60"/>
      <c r="EH291" s="60"/>
      <c r="EI291" s="60"/>
      <c r="EJ291" s="60"/>
      <c r="EK291" s="60"/>
      <c r="EL291" s="60"/>
      <c r="EM291" s="75">
        <f t="shared" si="123"/>
        <v>14250</v>
      </c>
      <c r="EN291" s="75">
        <v>0</v>
      </c>
      <c r="EO291" s="75">
        <v>0</v>
      </c>
      <c r="EP291" s="81" t="s">
        <v>1534</v>
      </c>
      <c r="EQ291" s="72" t="s">
        <v>2067</v>
      </c>
      <c r="ER291" s="81" t="s">
        <v>2068</v>
      </c>
      <c r="ES291" s="72"/>
      <c r="ET291" s="72"/>
      <c r="EU291" s="72"/>
      <c r="EV291" s="72"/>
      <c r="EW291" s="72"/>
      <c r="EX291" s="72"/>
      <c r="EY291" s="72"/>
      <c r="EZ291" s="72"/>
      <c r="FA291" s="72"/>
    </row>
    <row r="292" spans="1:157" ht="19.5" customHeight="1">
      <c r="A292" s="63"/>
      <c r="B292" s="72" t="s">
        <v>2100</v>
      </c>
      <c r="C292" s="58"/>
      <c r="D292" s="77" t="s">
        <v>2027</v>
      </c>
      <c r="E292" s="58" t="s">
        <v>1926</v>
      </c>
      <c r="F292" s="58" t="s">
        <v>1927</v>
      </c>
      <c r="G292" s="58" t="s">
        <v>1927</v>
      </c>
      <c r="H292" s="58" t="s">
        <v>857</v>
      </c>
      <c r="I292" s="58"/>
      <c r="J292" s="58"/>
      <c r="K292" s="58">
        <v>100</v>
      </c>
      <c r="L292" s="58">
        <v>710000000</v>
      </c>
      <c r="M292" s="58" t="s">
        <v>1750</v>
      </c>
      <c r="N292" s="58" t="s">
        <v>1918</v>
      </c>
      <c r="O292" s="58" t="s">
        <v>359</v>
      </c>
      <c r="P292" s="58">
        <v>350000000</v>
      </c>
      <c r="Q292" s="58" t="s">
        <v>2028</v>
      </c>
      <c r="R292" s="58"/>
      <c r="S292" s="58" t="s">
        <v>1929</v>
      </c>
      <c r="T292" s="58"/>
      <c r="U292" s="58"/>
      <c r="V292" s="58">
        <v>0</v>
      </c>
      <c r="W292" s="58">
        <v>0</v>
      </c>
      <c r="X292" s="58">
        <v>100</v>
      </c>
      <c r="Y292" s="58" t="s">
        <v>1930</v>
      </c>
      <c r="Z292" s="58" t="s">
        <v>888</v>
      </c>
      <c r="AA292" s="65">
        <v>6914</v>
      </c>
      <c r="AB292" s="60">
        <v>1443</v>
      </c>
      <c r="AC292" s="60">
        <f t="shared" si="124"/>
        <v>9976902</v>
      </c>
      <c r="AD292" s="75">
        <f t="shared" si="125"/>
        <v>11174130.24</v>
      </c>
      <c r="AE292" s="65">
        <v>13828</v>
      </c>
      <c r="AF292" s="60">
        <v>1443</v>
      </c>
      <c r="AG292" s="60">
        <f t="shared" si="126"/>
        <v>19953804</v>
      </c>
      <c r="AH292" s="75">
        <f t="shared" si="130"/>
        <v>22348260.48</v>
      </c>
      <c r="AI292" s="65">
        <v>13828</v>
      </c>
      <c r="AJ292" s="60">
        <v>1443</v>
      </c>
      <c r="AK292" s="60">
        <f t="shared" si="127"/>
        <v>19953804</v>
      </c>
      <c r="AL292" s="75">
        <f t="shared" si="131"/>
        <v>22348260.48</v>
      </c>
      <c r="AM292" s="65">
        <v>13828</v>
      </c>
      <c r="AN292" s="60">
        <v>1443</v>
      </c>
      <c r="AO292" s="60">
        <f t="shared" si="128"/>
        <v>19953804</v>
      </c>
      <c r="AP292" s="75">
        <f t="shared" si="132"/>
        <v>22348260.48</v>
      </c>
      <c r="AQ292" s="65">
        <v>13828</v>
      </c>
      <c r="AR292" s="60">
        <v>1443</v>
      </c>
      <c r="AS292" s="60">
        <f t="shared" si="129"/>
        <v>19953804</v>
      </c>
      <c r="AT292" s="75">
        <f t="shared" si="133"/>
        <v>22348260.48</v>
      </c>
      <c r="AU292" s="65">
        <v>13828</v>
      </c>
      <c r="AV292" s="60">
        <v>1443</v>
      </c>
      <c r="AW292" s="60">
        <f t="shared" si="134"/>
        <v>19953804</v>
      </c>
      <c r="AX292" s="75">
        <f t="shared" si="139"/>
        <v>22348260.48</v>
      </c>
      <c r="AY292" s="65">
        <v>13828</v>
      </c>
      <c r="AZ292" s="60">
        <v>1443</v>
      </c>
      <c r="BA292" s="60">
        <f t="shared" si="135"/>
        <v>19953804</v>
      </c>
      <c r="BB292" s="75">
        <f t="shared" si="140"/>
        <v>22348260.48</v>
      </c>
      <c r="BC292" s="65">
        <v>13828</v>
      </c>
      <c r="BD292" s="60">
        <v>1443</v>
      </c>
      <c r="BE292" s="60">
        <f t="shared" si="136"/>
        <v>19953804</v>
      </c>
      <c r="BF292" s="75">
        <f t="shared" si="141"/>
        <v>22348260.48</v>
      </c>
      <c r="BG292" s="65">
        <v>13828</v>
      </c>
      <c r="BH292" s="60">
        <v>1443</v>
      </c>
      <c r="BI292" s="60">
        <f t="shared" si="137"/>
        <v>19953804</v>
      </c>
      <c r="BJ292" s="75">
        <f t="shared" si="142"/>
        <v>22348260.48</v>
      </c>
      <c r="BK292" s="65">
        <v>13828</v>
      </c>
      <c r="BL292" s="60">
        <v>1443</v>
      </c>
      <c r="BM292" s="60">
        <f t="shared" si="138"/>
        <v>19953804</v>
      </c>
      <c r="BN292" s="75">
        <f t="shared" si="143"/>
        <v>22348260.48</v>
      </c>
      <c r="BO292" s="60"/>
      <c r="BP292" s="60"/>
      <c r="BQ292" s="60">
        <f t="shared" si="88"/>
        <v>0</v>
      </c>
      <c r="BR292" s="60">
        <f t="shared" si="89"/>
        <v>0</v>
      </c>
      <c r="BS292" s="60"/>
      <c r="BT292" s="60"/>
      <c r="BU292" s="60">
        <f t="shared" si="90"/>
        <v>0</v>
      </c>
      <c r="BV292" s="60">
        <f t="shared" si="91"/>
        <v>0</v>
      </c>
      <c r="BW292" s="60"/>
      <c r="BX292" s="60"/>
      <c r="BY292" s="60">
        <f t="shared" si="92"/>
        <v>0</v>
      </c>
      <c r="BZ292" s="60">
        <f t="shared" si="93"/>
        <v>0</v>
      </c>
      <c r="CA292" s="60"/>
      <c r="CB292" s="60"/>
      <c r="CC292" s="60">
        <f t="shared" si="94"/>
        <v>0</v>
      </c>
      <c r="CD292" s="60">
        <f t="shared" si="95"/>
        <v>0</v>
      </c>
      <c r="CE292" s="60"/>
      <c r="CF292" s="60"/>
      <c r="CG292" s="60">
        <f t="shared" si="96"/>
        <v>0</v>
      </c>
      <c r="CH292" s="60">
        <f t="shared" si="97"/>
        <v>0</v>
      </c>
      <c r="CI292" s="60"/>
      <c r="CJ292" s="60"/>
      <c r="CK292" s="60">
        <f t="shared" si="98"/>
        <v>0</v>
      </c>
      <c r="CL292" s="60">
        <f t="shared" si="99"/>
        <v>0</v>
      </c>
      <c r="CM292" s="60"/>
      <c r="CN292" s="60"/>
      <c r="CO292" s="60">
        <f t="shared" si="100"/>
        <v>0</v>
      </c>
      <c r="CP292" s="60">
        <f t="shared" si="101"/>
        <v>0</v>
      </c>
      <c r="CQ292" s="60"/>
      <c r="CR292" s="60"/>
      <c r="CS292" s="60">
        <f t="shared" si="102"/>
        <v>0</v>
      </c>
      <c r="CT292" s="60">
        <f t="shared" si="103"/>
        <v>0</v>
      </c>
      <c r="CU292" s="60"/>
      <c r="CV292" s="60"/>
      <c r="CW292" s="60">
        <f t="shared" si="104"/>
        <v>0</v>
      </c>
      <c r="CX292" s="60">
        <f t="shared" si="105"/>
        <v>0</v>
      </c>
      <c r="CY292" s="60"/>
      <c r="CZ292" s="60"/>
      <c r="DA292" s="60">
        <f t="shared" si="106"/>
        <v>0</v>
      </c>
      <c r="DB292" s="60">
        <f t="shared" si="107"/>
        <v>0</v>
      </c>
      <c r="DC292" s="60"/>
      <c r="DD292" s="60"/>
      <c r="DE292" s="60">
        <f t="shared" si="108"/>
        <v>0</v>
      </c>
      <c r="DF292" s="60">
        <f t="shared" si="109"/>
        <v>0</v>
      </c>
      <c r="DG292" s="60"/>
      <c r="DH292" s="60"/>
      <c r="DI292" s="60">
        <f t="shared" si="110"/>
        <v>0</v>
      </c>
      <c r="DJ292" s="60">
        <f t="shared" si="111"/>
        <v>0</v>
      </c>
      <c r="DK292" s="60"/>
      <c r="DL292" s="60"/>
      <c r="DM292" s="60">
        <f t="shared" si="112"/>
        <v>0</v>
      </c>
      <c r="DN292" s="60">
        <f t="shared" si="113"/>
        <v>0</v>
      </c>
      <c r="DO292" s="60"/>
      <c r="DP292" s="60"/>
      <c r="DQ292" s="60">
        <f t="shared" si="114"/>
        <v>0</v>
      </c>
      <c r="DR292" s="60">
        <f t="shared" si="115"/>
        <v>0</v>
      </c>
      <c r="DS292" s="60"/>
      <c r="DT292" s="60"/>
      <c r="DU292" s="60">
        <f t="shared" si="116"/>
        <v>0</v>
      </c>
      <c r="DV292" s="60">
        <f t="shared" si="117"/>
        <v>0</v>
      </c>
      <c r="DW292" s="60"/>
      <c r="DX292" s="60"/>
      <c r="DY292" s="60">
        <f t="shared" si="118"/>
        <v>0</v>
      </c>
      <c r="DZ292" s="60">
        <f t="shared" si="119"/>
        <v>0</v>
      </c>
      <c r="EA292" s="60"/>
      <c r="EB292" s="60"/>
      <c r="EC292" s="60">
        <f t="shared" si="120"/>
        <v>0</v>
      </c>
      <c r="ED292" s="60">
        <f t="shared" si="121"/>
        <v>0</v>
      </c>
      <c r="EE292" s="60"/>
      <c r="EF292" s="60"/>
      <c r="EG292" s="60"/>
      <c r="EH292" s="60"/>
      <c r="EI292" s="60"/>
      <c r="EJ292" s="60"/>
      <c r="EK292" s="60"/>
      <c r="EL292" s="60"/>
      <c r="EM292" s="75">
        <f t="shared" si="123"/>
        <v>131366</v>
      </c>
      <c r="EN292" s="75">
        <v>0</v>
      </c>
      <c r="EO292" s="75">
        <v>0</v>
      </c>
      <c r="EP292" s="81" t="s">
        <v>1534</v>
      </c>
      <c r="EQ292" s="72" t="s">
        <v>2067</v>
      </c>
      <c r="ER292" s="81" t="s">
        <v>2068</v>
      </c>
      <c r="ES292" s="72"/>
      <c r="ET292" s="72"/>
      <c r="EU292" s="72"/>
      <c r="EV292" s="72"/>
      <c r="EW292" s="72"/>
      <c r="EX292" s="72"/>
      <c r="EY292" s="72"/>
      <c r="EZ292" s="72"/>
      <c r="FA292" s="72"/>
    </row>
    <row r="293" spans="1:157" ht="19.5" customHeight="1">
      <c r="A293" s="63"/>
      <c r="B293" s="72" t="s">
        <v>2100</v>
      </c>
      <c r="C293" s="58"/>
      <c r="D293" s="77" t="s">
        <v>2029</v>
      </c>
      <c r="E293" s="58" t="s">
        <v>1926</v>
      </c>
      <c r="F293" s="58" t="s">
        <v>1927</v>
      </c>
      <c r="G293" s="58" t="s">
        <v>1927</v>
      </c>
      <c r="H293" s="58" t="s">
        <v>857</v>
      </c>
      <c r="I293" s="58"/>
      <c r="J293" s="58"/>
      <c r="K293" s="58">
        <v>100</v>
      </c>
      <c r="L293" s="58">
        <v>710000000</v>
      </c>
      <c r="M293" s="58" t="s">
        <v>1750</v>
      </c>
      <c r="N293" s="58" t="s">
        <v>1918</v>
      </c>
      <c r="O293" s="58" t="s">
        <v>359</v>
      </c>
      <c r="P293" s="58">
        <v>350000000</v>
      </c>
      <c r="Q293" s="58" t="s">
        <v>2030</v>
      </c>
      <c r="R293" s="58"/>
      <c r="S293" s="58" t="s">
        <v>1929</v>
      </c>
      <c r="T293" s="58"/>
      <c r="U293" s="58"/>
      <c r="V293" s="58">
        <v>0</v>
      </c>
      <c r="W293" s="58">
        <v>0</v>
      </c>
      <c r="X293" s="58">
        <v>100</v>
      </c>
      <c r="Y293" s="58" t="s">
        <v>1930</v>
      </c>
      <c r="Z293" s="58" t="s">
        <v>888</v>
      </c>
      <c r="AA293" s="65">
        <v>7675</v>
      </c>
      <c r="AB293" s="60">
        <v>1443</v>
      </c>
      <c r="AC293" s="60">
        <f t="shared" si="124"/>
        <v>11075025</v>
      </c>
      <c r="AD293" s="75">
        <f t="shared" si="125"/>
        <v>12404028.000000002</v>
      </c>
      <c r="AE293" s="65">
        <v>15350</v>
      </c>
      <c r="AF293" s="60">
        <v>1443</v>
      </c>
      <c r="AG293" s="60">
        <f t="shared" si="126"/>
        <v>22150050</v>
      </c>
      <c r="AH293" s="75">
        <f t="shared" si="130"/>
        <v>24808056.000000004</v>
      </c>
      <c r="AI293" s="65">
        <v>15350</v>
      </c>
      <c r="AJ293" s="60">
        <v>1443</v>
      </c>
      <c r="AK293" s="60">
        <f t="shared" si="127"/>
        <v>22150050</v>
      </c>
      <c r="AL293" s="75">
        <f t="shared" si="131"/>
        <v>24808056.000000004</v>
      </c>
      <c r="AM293" s="65">
        <v>15350</v>
      </c>
      <c r="AN293" s="60">
        <v>1443</v>
      </c>
      <c r="AO293" s="60">
        <f t="shared" si="128"/>
        <v>22150050</v>
      </c>
      <c r="AP293" s="75">
        <f t="shared" si="132"/>
        <v>24808056.000000004</v>
      </c>
      <c r="AQ293" s="65">
        <v>15350</v>
      </c>
      <c r="AR293" s="60">
        <v>1443</v>
      </c>
      <c r="AS293" s="60">
        <f t="shared" si="129"/>
        <v>22150050</v>
      </c>
      <c r="AT293" s="75">
        <f t="shared" si="133"/>
        <v>24808056.000000004</v>
      </c>
      <c r="AU293" s="65">
        <v>15350</v>
      </c>
      <c r="AV293" s="60">
        <v>1443</v>
      </c>
      <c r="AW293" s="60">
        <f t="shared" si="134"/>
        <v>22150050</v>
      </c>
      <c r="AX293" s="75">
        <f t="shared" si="139"/>
        <v>24808056.000000004</v>
      </c>
      <c r="AY293" s="65">
        <v>15350</v>
      </c>
      <c r="AZ293" s="60">
        <v>1443</v>
      </c>
      <c r="BA293" s="60">
        <f t="shared" si="135"/>
        <v>22150050</v>
      </c>
      <c r="BB293" s="75">
        <f t="shared" si="140"/>
        <v>24808056.000000004</v>
      </c>
      <c r="BC293" s="65">
        <v>15350</v>
      </c>
      <c r="BD293" s="60">
        <v>1443</v>
      </c>
      <c r="BE293" s="60">
        <f t="shared" si="136"/>
        <v>22150050</v>
      </c>
      <c r="BF293" s="75">
        <f t="shared" si="141"/>
        <v>24808056.000000004</v>
      </c>
      <c r="BG293" s="65">
        <v>15350</v>
      </c>
      <c r="BH293" s="60">
        <v>1443</v>
      </c>
      <c r="BI293" s="60">
        <f t="shared" si="137"/>
        <v>22150050</v>
      </c>
      <c r="BJ293" s="75">
        <f t="shared" si="142"/>
        <v>24808056.000000004</v>
      </c>
      <c r="BK293" s="65">
        <v>15350</v>
      </c>
      <c r="BL293" s="60">
        <v>1443</v>
      </c>
      <c r="BM293" s="60">
        <f t="shared" si="138"/>
        <v>22150050</v>
      </c>
      <c r="BN293" s="75">
        <f t="shared" si="143"/>
        <v>24808056.000000004</v>
      </c>
      <c r="BO293" s="60"/>
      <c r="BP293" s="60"/>
      <c r="BQ293" s="60">
        <f t="shared" si="88"/>
        <v>0</v>
      </c>
      <c r="BR293" s="60">
        <f t="shared" si="89"/>
        <v>0</v>
      </c>
      <c r="BS293" s="60"/>
      <c r="BT293" s="60"/>
      <c r="BU293" s="60">
        <f t="shared" si="90"/>
        <v>0</v>
      </c>
      <c r="BV293" s="60">
        <f t="shared" si="91"/>
        <v>0</v>
      </c>
      <c r="BW293" s="60"/>
      <c r="BX293" s="60"/>
      <c r="BY293" s="60">
        <f t="shared" si="92"/>
        <v>0</v>
      </c>
      <c r="BZ293" s="60">
        <f t="shared" si="93"/>
        <v>0</v>
      </c>
      <c r="CA293" s="60"/>
      <c r="CB293" s="60"/>
      <c r="CC293" s="60">
        <f t="shared" si="94"/>
        <v>0</v>
      </c>
      <c r="CD293" s="60">
        <f t="shared" si="95"/>
        <v>0</v>
      </c>
      <c r="CE293" s="60"/>
      <c r="CF293" s="60"/>
      <c r="CG293" s="60">
        <f t="shared" si="96"/>
        <v>0</v>
      </c>
      <c r="CH293" s="60">
        <f t="shared" si="97"/>
        <v>0</v>
      </c>
      <c r="CI293" s="60"/>
      <c r="CJ293" s="60"/>
      <c r="CK293" s="60">
        <f t="shared" si="98"/>
        <v>0</v>
      </c>
      <c r="CL293" s="60">
        <f t="shared" si="99"/>
        <v>0</v>
      </c>
      <c r="CM293" s="60"/>
      <c r="CN293" s="60"/>
      <c r="CO293" s="60">
        <f t="shared" si="100"/>
        <v>0</v>
      </c>
      <c r="CP293" s="60">
        <f t="shared" si="101"/>
        <v>0</v>
      </c>
      <c r="CQ293" s="60"/>
      <c r="CR293" s="60"/>
      <c r="CS293" s="60">
        <f t="shared" si="102"/>
        <v>0</v>
      </c>
      <c r="CT293" s="60">
        <f t="shared" si="103"/>
        <v>0</v>
      </c>
      <c r="CU293" s="60"/>
      <c r="CV293" s="60"/>
      <c r="CW293" s="60">
        <f t="shared" si="104"/>
        <v>0</v>
      </c>
      <c r="CX293" s="60">
        <f t="shared" si="105"/>
        <v>0</v>
      </c>
      <c r="CY293" s="60"/>
      <c r="CZ293" s="60"/>
      <c r="DA293" s="60">
        <f t="shared" si="106"/>
        <v>0</v>
      </c>
      <c r="DB293" s="60">
        <f t="shared" si="107"/>
        <v>0</v>
      </c>
      <c r="DC293" s="60"/>
      <c r="DD293" s="60"/>
      <c r="DE293" s="60">
        <f t="shared" si="108"/>
        <v>0</v>
      </c>
      <c r="DF293" s="60">
        <f t="shared" si="109"/>
        <v>0</v>
      </c>
      <c r="DG293" s="60"/>
      <c r="DH293" s="60"/>
      <c r="DI293" s="60">
        <f t="shared" si="110"/>
        <v>0</v>
      </c>
      <c r="DJ293" s="60">
        <f t="shared" si="111"/>
        <v>0</v>
      </c>
      <c r="DK293" s="60"/>
      <c r="DL293" s="60"/>
      <c r="DM293" s="60">
        <f t="shared" si="112"/>
        <v>0</v>
      </c>
      <c r="DN293" s="60">
        <f t="shared" si="113"/>
        <v>0</v>
      </c>
      <c r="DO293" s="60"/>
      <c r="DP293" s="60"/>
      <c r="DQ293" s="60">
        <f t="shared" si="114"/>
        <v>0</v>
      </c>
      <c r="DR293" s="60">
        <f t="shared" si="115"/>
        <v>0</v>
      </c>
      <c r="DS293" s="60"/>
      <c r="DT293" s="60"/>
      <c r="DU293" s="60">
        <f t="shared" si="116"/>
        <v>0</v>
      </c>
      <c r="DV293" s="60">
        <f t="shared" si="117"/>
        <v>0</v>
      </c>
      <c r="DW293" s="60"/>
      <c r="DX293" s="60"/>
      <c r="DY293" s="60">
        <f t="shared" si="118"/>
        <v>0</v>
      </c>
      <c r="DZ293" s="60">
        <f t="shared" si="119"/>
        <v>0</v>
      </c>
      <c r="EA293" s="60"/>
      <c r="EB293" s="60"/>
      <c r="EC293" s="60">
        <f t="shared" si="120"/>
        <v>0</v>
      </c>
      <c r="ED293" s="60">
        <f t="shared" si="121"/>
        <v>0</v>
      </c>
      <c r="EE293" s="60"/>
      <c r="EF293" s="60"/>
      <c r="EG293" s="60"/>
      <c r="EH293" s="60"/>
      <c r="EI293" s="60"/>
      <c r="EJ293" s="60"/>
      <c r="EK293" s="60"/>
      <c r="EL293" s="60"/>
      <c r="EM293" s="75">
        <f t="shared" si="123"/>
        <v>145825</v>
      </c>
      <c r="EN293" s="75">
        <v>0</v>
      </c>
      <c r="EO293" s="75">
        <v>0</v>
      </c>
      <c r="EP293" s="81" t="s">
        <v>1534</v>
      </c>
      <c r="EQ293" s="72" t="s">
        <v>2067</v>
      </c>
      <c r="ER293" s="81" t="s">
        <v>2068</v>
      </c>
      <c r="ES293" s="72"/>
      <c r="ET293" s="72"/>
      <c r="EU293" s="72"/>
      <c r="EV293" s="72"/>
      <c r="EW293" s="72"/>
      <c r="EX293" s="72"/>
      <c r="EY293" s="72"/>
      <c r="EZ293" s="72"/>
      <c r="FA293" s="72"/>
    </row>
    <row r="294" spans="1:157" ht="19.5" customHeight="1">
      <c r="A294" s="63"/>
      <c r="B294" s="72" t="s">
        <v>2100</v>
      </c>
      <c r="C294" s="58"/>
      <c r="D294" s="77" t="s">
        <v>2031</v>
      </c>
      <c r="E294" s="58" t="s">
        <v>1926</v>
      </c>
      <c r="F294" s="58" t="s">
        <v>1927</v>
      </c>
      <c r="G294" s="58" t="s">
        <v>1927</v>
      </c>
      <c r="H294" s="58" t="s">
        <v>857</v>
      </c>
      <c r="I294" s="58"/>
      <c r="J294" s="58"/>
      <c r="K294" s="58">
        <v>100</v>
      </c>
      <c r="L294" s="58">
        <v>710000000</v>
      </c>
      <c r="M294" s="58" t="s">
        <v>1750</v>
      </c>
      <c r="N294" s="58" t="s">
        <v>1918</v>
      </c>
      <c r="O294" s="58" t="s">
        <v>359</v>
      </c>
      <c r="P294" s="58">
        <v>350000000</v>
      </c>
      <c r="Q294" s="58" t="s">
        <v>2032</v>
      </c>
      <c r="R294" s="58"/>
      <c r="S294" s="58" t="s">
        <v>1929</v>
      </c>
      <c r="T294" s="58"/>
      <c r="U294" s="58"/>
      <c r="V294" s="58">
        <v>0</v>
      </c>
      <c r="W294" s="58">
        <v>0</v>
      </c>
      <c r="X294" s="58">
        <v>100</v>
      </c>
      <c r="Y294" s="58" t="s">
        <v>1930</v>
      </c>
      <c r="Z294" s="58" t="s">
        <v>888</v>
      </c>
      <c r="AA294" s="65">
        <v>13650</v>
      </c>
      <c r="AB294" s="60">
        <v>1443</v>
      </c>
      <c r="AC294" s="60">
        <f t="shared" si="124"/>
        <v>19696950</v>
      </c>
      <c r="AD294" s="75">
        <f t="shared" si="125"/>
        <v>22060584.000000004</v>
      </c>
      <c r="AE294" s="65">
        <v>27300</v>
      </c>
      <c r="AF294" s="60">
        <v>1443</v>
      </c>
      <c r="AG294" s="60">
        <f t="shared" si="126"/>
        <v>39393900</v>
      </c>
      <c r="AH294" s="75">
        <f t="shared" si="130"/>
        <v>44121168.00000001</v>
      </c>
      <c r="AI294" s="65">
        <v>27300</v>
      </c>
      <c r="AJ294" s="60">
        <v>1443</v>
      </c>
      <c r="AK294" s="60">
        <f t="shared" si="127"/>
        <v>39393900</v>
      </c>
      <c r="AL294" s="75">
        <f t="shared" si="131"/>
        <v>44121168.00000001</v>
      </c>
      <c r="AM294" s="65">
        <v>27300</v>
      </c>
      <c r="AN294" s="60">
        <v>1443</v>
      </c>
      <c r="AO294" s="60">
        <f t="shared" si="128"/>
        <v>39393900</v>
      </c>
      <c r="AP294" s="75">
        <f t="shared" si="132"/>
        <v>44121168.00000001</v>
      </c>
      <c r="AQ294" s="65">
        <v>27300</v>
      </c>
      <c r="AR294" s="60">
        <v>1443</v>
      </c>
      <c r="AS294" s="60">
        <f t="shared" si="129"/>
        <v>39393900</v>
      </c>
      <c r="AT294" s="75">
        <f t="shared" si="133"/>
        <v>44121168.00000001</v>
      </c>
      <c r="AU294" s="65">
        <v>27300</v>
      </c>
      <c r="AV294" s="60">
        <v>1443</v>
      </c>
      <c r="AW294" s="60">
        <f t="shared" si="134"/>
        <v>39393900</v>
      </c>
      <c r="AX294" s="75">
        <f t="shared" si="139"/>
        <v>44121168.00000001</v>
      </c>
      <c r="AY294" s="65">
        <v>27300</v>
      </c>
      <c r="AZ294" s="60">
        <v>1443</v>
      </c>
      <c r="BA294" s="60">
        <f t="shared" si="135"/>
        <v>39393900</v>
      </c>
      <c r="BB294" s="75">
        <f t="shared" si="140"/>
        <v>44121168.00000001</v>
      </c>
      <c r="BC294" s="65">
        <v>27300</v>
      </c>
      <c r="BD294" s="60">
        <v>1443</v>
      </c>
      <c r="BE294" s="60">
        <f t="shared" si="136"/>
        <v>39393900</v>
      </c>
      <c r="BF294" s="75">
        <f t="shared" si="141"/>
        <v>44121168.00000001</v>
      </c>
      <c r="BG294" s="65">
        <v>27300</v>
      </c>
      <c r="BH294" s="60">
        <v>1443</v>
      </c>
      <c r="BI294" s="60">
        <f t="shared" si="137"/>
        <v>39393900</v>
      </c>
      <c r="BJ294" s="75">
        <f t="shared" si="142"/>
        <v>44121168.00000001</v>
      </c>
      <c r="BK294" s="65">
        <v>27300</v>
      </c>
      <c r="BL294" s="60">
        <v>1443</v>
      </c>
      <c r="BM294" s="60">
        <f t="shared" si="138"/>
        <v>39393900</v>
      </c>
      <c r="BN294" s="75">
        <f t="shared" si="143"/>
        <v>44121168.00000001</v>
      </c>
      <c r="BO294" s="60"/>
      <c r="BP294" s="60"/>
      <c r="BQ294" s="60">
        <f t="shared" si="88"/>
        <v>0</v>
      </c>
      <c r="BR294" s="60">
        <f t="shared" si="89"/>
        <v>0</v>
      </c>
      <c r="BS294" s="60"/>
      <c r="BT294" s="60"/>
      <c r="BU294" s="60">
        <f t="shared" si="90"/>
        <v>0</v>
      </c>
      <c r="BV294" s="60">
        <f t="shared" si="91"/>
        <v>0</v>
      </c>
      <c r="BW294" s="60"/>
      <c r="BX294" s="60"/>
      <c r="BY294" s="60">
        <f t="shared" si="92"/>
        <v>0</v>
      </c>
      <c r="BZ294" s="60">
        <f t="shared" si="93"/>
        <v>0</v>
      </c>
      <c r="CA294" s="60"/>
      <c r="CB294" s="60"/>
      <c r="CC294" s="60">
        <f t="shared" si="94"/>
        <v>0</v>
      </c>
      <c r="CD294" s="60">
        <f t="shared" si="95"/>
        <v>0</v>
      </c>
      <c r="CE294" s="60"/>
      <c r="CF294" s="60"/>
      <c r="CG294" s="60">
        <f t="shared" si="96"/>
        <v>0</v>
      </c>
      <c r="CH294" s="60">
        <f t="shared" si="97"/>
        <v>0</v>
      </c>
      <c r="CI294" s="60"/>
      <c r="CJ294" s="60"/>
      <c r="CK294" s="60">
        <f t="shared" si="98"/>
        <v>0</v>
      </c>
      <c r="CL294" s="60">
        <f t="shared" si="99"/>
        <v>0</v>
      </c>
      <c r="CM294" s="60"/>
      <c r="CN294" s="60"/>
      <c r="CO294" s="60">
        <f t="shared" si="100"/>
        <v>0</v>
      </c>
      <c r="CP294" s="60">
        <f t="shared" si="101"/>
        <v>0</v>
      </c>
      <c r="CQ294" s="60"/>
      <c r="CR294" s="60"/>
      <c r="CS294" s="60">
        <f t="shared" si="102"/>
        <v>0</v>
      </c>
      <c r="CT294" s="60">
        <f t="shared" si="103"/>
        <v>0</v>
      </c>
      <c r="CU294" s="60"/>
      <c r="CV294" s="60"/>
      <c r="CW294" s="60">
        <f t="shared" si="104"/>
        <v>0</v>
      </c>
      <c r="CX294" s="60">
        <f t="shared" si="105"/>
        <v>0</v>
      </c>
      <c r="CY294" s="60"/>
      <c r="CZ294" s="60"/>
      <c r="DA294" s="60">
        <f t="shared" si="106"/>
        <v>0</v>
      </c>
      <c r="DB294" s="60">
        <f t="shared" si="107"/>
        <v>0</v>
      </c>
      <c r="DC294" s="60"/>
      <c r="DD294" s="60"/>
      <c r="DE294" s="60">
        <f t="shared" si="108"/>
        <v>0</v>
      </c>
      <c r="DF294" s="60">
        <f t="shared" si="109"/>
        <v>0</v>
      </c>
      <c r="DG294" s="60"/>
      <c r="DH294" s="60"/>
      <c r="DI294" s="60">
        <f t="shared" si="110"/>
        <v>0</v>
      </c>
      <c r="DJ294" s="60">
        <f t="shared" si="111"/>
        <v>0</v>
      </c>
      <c r="DK294" s="60"/>
      <c r="DL294" s="60"/>
      <c r="DM294" s="60">
        <f t="shared" si="112"/>
        <v>0</v>
      </c>
      <c r="DN294" s="60">
        <f t="shared" si="113"/>
        <v>0</v>
      </c>
      <c r="DO294" s="60"/>
      <c r="DP294" s="60"/>
      <c r="DQ294" s="60">
        <f t="shared" si="114"/>
        <v>0</v>
      </c>
      <c r="DR294" s="60">
        <f t="shared" si="115"/>
        <v>0</v>
      </c>
      <c r="DS294" s="60"/>
      <c r="DT294" s="60"/>
      <c r="DU294" s="60">
        <f t="shared" si="116"/>
        <v>0</v>
      </c>
      <c r="DV294" s="60">
        <f t="shared" si="117"/>
        <v>0</v>
      </c>
      <c r="DW294" s="60"/>
      <c r="DX294" s="60"/>
      <c r="DY294" s="60">
        <f t="shared" si="118"/>
        <v>0</v>
      </c>
      <c r="DZ294" s="60">
        <f t="shared" si="119"/>
        <v>0</v>
      </c>
      <c r="EA294" s="60"/>
      <c r="EB294" s="60"/>
      <c r="EC294" s="60">
        <f t="shared" si="120"/>
        <v>0</v>
      </c>
      <c r="ED294" s="60">
        <f t="shared" si="121"/>
        <v>0</v>
      </c>
      <c r="EE294" s="60"/>
      <c r="EF294" s="60"/>
      <c r="EG294" s="60"/>
      <c r="EH294" s="60"/>
      <c r="EI294" s="60"/>
      <c r="EJ294" s="60"/>
      <c r="EK294" s="60"/>
      <c r="EL294" s="60"/>
      <c r="EM294" s="75">
        <f t="shared" si="123"/>
        <v>259350</v>
      </c>
      <c r="EN294" s="75">
        <v>0</v>
      </c>
      <c r="EO294" s="75">
        <v>0</v>
      </c>
      <c r="EP294" s="81" t="s">
        <v>1534</v>
      </c>
      <c r="EQ294" s="72" t="s">
        <v>2067</v>
      </c>
      <c r="ER294" s="81" t="s">
        <v>2068</v>
      </c>
      <c r="ES294" s="72"/>
      <c r="ET294" s="72"/>
      <c r="EU294" s="72"/>
      <c r="EV294" s="72"/>
      <c r="EW294" s="72"/>
      <c r="EX294" s="72"/>
      <c r="EY294" s="72"/>
      <c r="EZ294" s="72"/>
      <c r="FA294" s="72"/>
    </row>
    <row r="295" spans="1:157" ht="19.5" customHeight="1">
      <c r="A295" s="63"/>
      <c r="B295" s="72" t="s">
        <v>2100</v>
      </c>
      <c r="C295" s="58"/>
      <c r="D295" s="77" t="s">
        <v>2033</v>
      </c>
      <c r="E295" s="58" t="s">
        <v>1926</v>
      </c>
      <c r="F295" s="58" t="s">
        <v>1927</v>
      </c>
      <c r="G295" s="58" t="s">
        <v>1927</v>
      </c>
      <c r="H295" s="58" t="s">
        <v>857</v>
      </c>
      <c r="I295" s="58"/>
      <c r="J295" s="58"/>
      <c r="K295" s="58">
        <v>100</v>
      </c>
      <c r="L295" s="58">
        <v>710000000</v>
      </c>
      <c r="M295" s="58" t="s">
        <v>1750</v>
      </c>
      <c r="N295" s="58" t="s">
        <v>1918</v>
      </c>
      <c r="O295" s="58" t="s">
        <v>359</v>
      </c>
      <c r="P295" s="62">
        <v>350000000</v>
      </c>
      <c r="Q295" s="58" t="s">
        <v>2034</v>
      </c>
      <c r="R295" s="58"/>
      <c r="S295" s="58" t="s">
        <v>1929</v>
      </c>
      <c r="T295" s="58"/>
      <c r="U295" s="58"/>
      <c r="V295" s="58">
        <v>0</v>
      </c>
      <c r="W295" s="58">
        <v>0</v>
      </c>
      <c r="X295" s="58">
        <v>100</v>
      </c>
      <c r="Y295" s="58" t="s">
        <v>1930</v>
      </c>
      <c r="Z295" s="58" t="s">
        <v>888</v>
      </c>
      <c r="AA295" s="65">
        <v>486</v>
      </c>
      <c r="AB295" s="60">
        <v>1443</v>
      </c>
      <c r="AC295" s="60">
        <f t="shared" si="124"/>
        <v>701298</v>
      </c>
      <c r="AD295" s="75">
        <f t="shared" si="125"/>
        <v>785453.7600000001</v>
      </c>
      <c r="AE295" s="65">
        <v>973</v>
      </c>
      <c r="AF295" s="60">
        <v>1443</v>
      </c>
      <c r="AG295" s="60">
        <f t="shared" si="126"/>
        <v>1404039</v>
      </c>
      <c r="AH295" s="75">
        <f t="shared" si="130"/>
        <v>1572523.6800000002</v>
      </c>
      <c r="AI295" s="65">
        <v>973</v>
      </c>
      <c r="AJ295" s="60">
        <v>1443</v>
      </c>
      <c r="AK295" s="60">
        <f t="shared" si="127"/>
        <v>1404039</v>
      </c>
      <c r="AL295" s="75">
        <f t="shared" si="131"/>
        <v>1572523.6800000002</v>
      </c>
      <c r="AM295" s="65">
        <v>973</v>
      </c>
      <c r="AN295" s="60">
        <v>1443</v>
      </c>
      <c r="AO295" s="60">
        <f t="shared" si="128"/>
        <v>1404039</v>
      </c>
      <c r="AP295" s="75">
        <f t="shared" si="132"/>
        <v>1572523.6800000002</v>
      </c>
      <c r="AQ295" s="65">
        <v>973</v>
      </c>
      <c r="AR295" s="60">
        <v>1443</v>
      </c>
      <c r="AS295" s="60">
        <f t="shared" si="129"/>
        <v>1404039</v>
      </c>
      <c r="AT295" s="75">
        <f t="shared" si="133"/>
        <v>1572523.6800000002</v>
      </c>
      <c r="AU295" s="65">
        <v>973</v>
      </c>
      <c r="AV295" s="60">
        <v>1443</v>
      </c>
      <c r="AW295" s="60">
        <f t="shared" si="134"/>
        <v>1404039</v>
      </c>
      <c r="AX295" s="75">
        <f t="shared" si="139"/>
        <v>1572523.6800000002</v>
      </c>
      <c r="AY295" s="65">
        <v>973</v>
      </c>
      <c r="AZ295" s="60">
        <v>1443</v>
      </c>
      <c r="BA295" s="60">
        <f t="shared" si="135"/>
        <v>1404039</v>
      </c>
      <c r="BB295" s="75">
        <f t="shared" si="140"/>
        <v>1572523.6800000002</v>
      </c>
      <c r="BC295" s="65">
        <v>973</v>
      </c>
      <c r="BD295" s="60">
        <v>1443</v>
      </c>
      <c r="BE295" s="60">
        <f t="shared" si="136"/>
        <v>1404039</v>
      </c>
      <c r="BF295" s="75">
        <f t="shared" si="141"/>
        <v>1572523.6800000002</v>
      </c>
      <c r="BG295" s="65">
        <v>973</v>
      </c>
      <c r="BH295" s="60">
        <v>1443</v>
      </c>
      <c r="BI295" s="60">
        <f t="shared" si="137"/>
        <v>1404039</v>
      </c>
      <c r="BJ295" s="75">
        <f t="shared" si="142"/>
        <v>1572523.6800000002</v>
      </c>
      <c r="BK295" s="65">
        <v>973</v>
      </c>
      <c r="BL295" s="60">
        <v>1443</v>
      </c>
      <c r="BM295" s="60">
        <f t="shared" si="138"/>
        <v>1404039</v>
      </c>
      <c r="BN295" s="75">
        <f t="shared" si="143"/>
        <v>1572523.6800000002</v>
      </c>
      <c r="BO295" s="60"/>
      <c r="BP295" s="60"/>
      <c r="BQ295" s="60">
        <f t="shared" si="88"/>
        <v>0</v>
      </c>
      <c r="BR295" s="60">
        <f t="shared" si="89"/>
        <v>0</v>
      </c>
      <c r="BS295" s="60"/>
      <c r="BT295" s="60"/>
      <c r="BU295" s="60">
        <f t="shared" si="90"/>
        <v>0</v>
      </c>
      <c r="BV295" s="60">
        <f t="shared" si="91"/>
        <v>0</v>
      </c>
      <c r="BW295" s="60"/>
      <c r="BX295" s="60"/>
      <c r="BY295" s="60">
        <f t="shared" si="92"/>
        <v>0</v>
      </c>
      <c r="BZ295" s="60">
        <f t="shared" si="93"/>
        <v>0</v>
      </c>
      <c r="CA295" s="60"/>
      <c r="CB295" s="60"/>
      <c r="CC295" s="60">
        <f t="shared" si="94"/>
        <v>0</v>
      </c>
      <c r="CD295" s="60">
        <f t="shared" si="95"/>
        <v>0</v>
      </c>
      <c r="CE295" s="60"/>
      <c r="CF295" s="60"/>
      <c r="CG295" s="60">
        <f t="shared" si="96"/>
        <v>0</v>
      </c>
      <c r="CH295" s="60">
        <f t="shared" si="97"/>
        <v>0</v>
      </c>
      <c r="CI295" s="60"/>
      <c r="CJ295" s="60"/>
      <c r="CK295" s="60">
        <f t="shared" si="98"/>
        <v>0</v>
      </c>
      <c r="CL295" s="60">
        <f t="shared" si="99"/>
        <v>0</v>
      </c>
      <c r="CM295" s="60"/>
      <c r="CN295" s="60"/>
      <c r="CO295" s="60">
        <f t="shared" si="100"/>
        <v>0</v>
      </c>
      <c r="CP295" s="60">
        <f t="shared" si="101"/>
        <v>0</v>
      </c>
      <c r="CQ295" s="60"/>
      <c r="CR295" s="60"/>
      <c r="CS295" s="60">
        <f t="shared" si="102"/>
        <v>0</v>
      </c>
      <c r="CT295" s="60">
        <f t="shared" si="103"/>
        <v>0</v>
      </c>
      <c r="CU295" s="60"/>
      <c r="CV295" s="60"/>
      <c r="CW295" s="60">
        <f t="shared" si="104"/>
        <v>0</v>
      </c>
      <c r="CX295" s="60">
        <f t="shared" si="105"/>
        <v>0</v>
      </c>
      <c r="CY295" s="60"/>
      <c r="CZ295" s="60"/>
      <c r="DA295" s="60">
        <f t="shared" si="106"/>
        <v>0</v>
      </c>
      <c r="DB295" s="60">
        <f t="shared" si="107"/>
        <v>0</v>
      </c>
      <c r="DC295" s="60"/>
      <c r="DD295" s="60"/>
      <c r="DE295" s="60">
        <f t="shared" si="108"/>
        <v>0</v>
      </c>
      <c r="DF295" s="60">
        <f t="shared" si="109"/>
        <v>0</v>
      </c>
      <c r="DG295" s="60"/>
      <c r="DH295" s="60"/>
      <c r="DI295" s="60">
        <f t="shared" si="110"/>
        <v>0</v>
      </c>
      <c r="DJ295" s="60">
        <f t="shared" si="111"/>
        <v>0</v>
      </c>
      <c r="DK295" s="60"/>
      <c r="DL295" s="60"/>
      <c r="DM295" s="60">
        <f t="shared" si="112"/>
        <v>0</v>
      </c>
      <c r="DN295" s="60">
        <f t="shared" si="113"/>
        <v>0</v>
      </c>
      <c r="DO295" s="60"/>
      <c r="DP295" s="60"/>
      <c r="DQ295" s="60">
        <f t="shared" si="114"/>
        <v>0</v>
      </c>
      <c r="DR295" s="60">
        <f t="shared" si="115"/>
        <v>0</v>
      </c>
      <c r="DS295" s="60"/>
      <c r="DT295" s="60"/>
      <c r="DU295" s="60">
        <f t="shared" si="116"/>
        <v>0</v>
      </c>
      <c r="DV295" s="60">
        <f t="shared" si="117"/>
        <v>0</v>
      </c>
      <c r="DW295" s="60"/>
      <c r="DX295" s="60"/>
      <c r="DY295" s="60">
        <f t="shared" si="118"/>
        <v>0</v>
      </c>
      <c r="DZ295" s="60">
        <f t="shared" si="119"/>
        <v>0</v>
      </c>
      <c r="EA295" s="60"/>
      <c r="EB295" s="60"/>
      <c r="EC295" s="60">
        <f t="shared" si="120"/>
        <v>0</v>
      </c>
      <c r="ED295" s="60">
        <f t="shared" si="121"/>
        <v>0</v>
      </c>
      <c r="EE295" s="60"/>
      <c r="EF295" s="60"/>
      <c r="EG295" s="60"/>
      <c r="EH295" s="60"/>
      <c r="EI295" s="60"/>
      <c r="EJ295" s="60"/>
      <c r="EK295" s="60"/>
      <c r="EL295" s="60"/>
      <c r="EM295" s="75">
        <f t="shared" si="123"/>
        <v>9243</v>
      </c>
      <c r="EN295" s="75">
        <v>0</v>
      </c>
      <c r="EO295" s="75">
        <v>0</v>
      </c>
      <c r="EP295" s="81" t="s">
        <v>1534</v>
      </c>
      <c r="EQ295" s="72" t="s">
        <v>2067</v>
      </c>
      <c r="ER295" s="81" t="s">
        <v>2068</v>
      </c>
      <c r="ES295" s="72"/>
      <c r="ET295" s="72"/>
      <c r="EU295" s="72"/>
      <c r="EV295" s="72"/>
      <c r="EW295" s="72"/>
      <c r="EX295" s="72"/>
      <c r="EY295" s="72"/>
      <c r="EZ295" s="72"/>
      <c r="FA295" s="72"/>
    </row>
    <row r="296" spans="1:157" ht="19.5" customHeight="1">
      <c r="A296" s="63"/>
      <c r="B296" s="72" t="s">
        <v>2100</v>
      </c>
      <c r="C296" s="58"/>
      <c r="D296" s="77" t="s">
        <v>2035</v>
      </c>
      <c r="E296" s="58" t="s">
        <v>1926</v>
      </c>
      <c r="F296" s="58" t="s">
        <v>1927</v>
      </c>
      <c r="G296" s="58" t="s">
        <v>1927</v>
      </c>
      <c r="H296" s="58" t="s">
        <v>857</v>
      </c>
      <c r="I296" s="58"/>
      <c r="J296" s="58"/>
      <c r="K296" s="58">
        <v>100</v>
      </c>
      <c r="L296" s="58">
        <v>710000000</v>
      </c>
      <c r="M296" s="58" t="s">
        <v>1750</v>
      </c>
      <c r="N296" s="58" t="s">
        <v>1918</v>
      </c>
      <c r="O296" s="58" t="s">
        <v>359</v>
      </c>
      <c r="P296" s="58">
        <v>350000000</v>
      </c>
      <c r="Q296" s="58" t="s">
        <v>2036</v>
      </c>
      <c r="R296" s="58"/>
      <c r="S296" s="58" t="s">
        <v>1929</v>
      </c>
      <c r="T296" s="58"/>
      <c r="U296" s="58"/>
      <c r="V296" s="58">
        <v>0</v>
      </c>
      <c r="W296" s="58">
        <v>0</v>
      </c>
      <c r="X296" s="58">
        <v>100</v>
      </c>
      <c r="Y296" s="58" t="s">
        <v>1930</v>
      </c>
      <c r="Z296" s="58" t="s">
        <v>888</v>
      </c>
      <c r="AA296" s="65">
        <v>1260</v>
      </c>
      <c r="AB296" s="60">
        <v>1443</v>
      </c>
      <c r="AC296" s="60">
        <f t="shared" si="124"/>
        <v>1818180</v>
      </c>
      <c r="AD296" s="75">
        <f t="shared" si="125"/>
        <v>2036361.6</v>
      </c>
      <c r="AE296" s="65">
        <v>2520</v>
      </c>
      <c r="AF296" s="60">
        <v>1443</v>
      </c>
      <c r="AG296" s="60">
        <f t="shared" si="126"/>
        <v>3636360</v>
      </c>
      <c r="AH296" s="75">
        <f t="shared" si="130"/>
        <v>4072723.2</v>
      </c>
      <c r="AI296" s="65">
        <v>2520</v>
      </c>
      <c r="AJ296" s="60">
        <v>1443</v>
      </c>
      <c r="AK296" s="60">
        <f t="shared" si="127"/>
        <v>3636360</v>
      </c>
      <c r="AL296" s="75">
        <f t="shared" si="131"/>
        <v>4072723.2</v>
      </c>
      <c r="AM296" s="65">
        <v>2520</v>
      </c>
      <c r="AN296" s="60">
        <v>1443</v>
      </c>
      <c r="AO296" s="60">
        <f t="shared" si="128"/>
        <v>3636360</v>
      </c>
      <c r="AP296" s="75">
        <f t="shared" si="132"/>
        <v>4072723.2</v>
      </c>
      <c r="AQ296" s="65">
        <v>2520</v>
      </c>
      <c r="AR296" s="60">
        <v>1443</v>
      </c>
      <c r="AS296" s="60">
        <f t="shared" si="129"/>
        <v>3636360</v>
      </c>
      <c r="AT296" s="75">
        <f t="shared" si="133"/>
        <v>4072723.2</v>
      </c>
      <c r="AU296" s="65">
        <v>2520</v>
      </c>
      <c r="AV296" s="60">
        <v>1443</v>
      </c>
      <c r="AW296" s="60">
        <f t="shared" si="134"/>
        <v>3636360</v>
      </c>
      <c r="AX296" s="75">
        <f t="shared" si="139"/>
        <v>4072723.2</v>
      </c>
      <c r="AY296" s="65">
        <v>2520</v>
      </c>
      <c r="AZ296" s="60">
        <v>1443</v>
      </c>
      <c r="BA296" s="60">
        <f t="shared" si="135"/>
        <v>3636360</v>
      </c>
      <c r="BB296" s="75">
        <f t="shared" si="140"/>
        <v>4072723.2</v>
      </c>
      <c r="BC296" s="65">
        <v>2520</v>
      </c>
      <c r="BD296" s="60">
        <v>1443</v>
      </c>
      <c r="BE296" s="60">
        <f t="shared" si="136"/>
        <v>3636360</v>
      </c>
      <c r="BF296" s="75">
        <f t="shared" si="141"/>
        <v>4072723.2</v>
      </c>
      <c r="BG296" s="65">
        <v>2520</v>
      </c>
      <c r="BH296" s="60">
        <v>1443</v>
      </c>
      <c r="BI296" s="60">
        <f t="shared" si="137"/>
        <v>3636360</v>
      </c>
      <c r="BJ296" s="75">
        <f t="shared" si="142"/>
        <v>4072723.2</v>
      </c>
      <c r="BK296" s="65">
        <v>2520</v>
      </c>
      <c r="BL296" s="60">
        <v>1443</v>
      </c>
      <c r="BM296" s="60">
        <f t="shared" si="138"/>
        <v>3636360</v>
      </c>
      <c r="BN296" s="75">
        <f t="shared" si="143"/>
        <v>4072723.2</v>
      </c>
      <c r="BO296" s="60"/>
      <c r="BP296" s="60"/>
      <c r="BQ296" s="60">
        <f t="shared" si="88"/>
        <v>0</v>
      </c>
      <c r="BR296" s="60">
        <f t="shared" si="89"/>
        <v>0</v>
      </c>
      <c r="BS296" s="60"/>
      <c r="BT296" s="60"/>
      <c r="BU296" s="60">
        <f t="shared" si="90"/>
        <v>0</v>
      </c>
      <c r="BV296" s="60">
        <f t="shared" si="91"/>
        <v>0</v>
      </c>
      <c r="BW296" s="60"/>
      <c r="BX296" s="60"/>
      <c r="BY296" s="60">
        <f t="shared" si="92"/>
        <v>0</v>
      </c>
      <c r="BZ296" s="60">
        <f t="shared" si="93"/>
        <v>0</v>
      </c>
      <c r="CA296" s="60"/>
      <c r="CB296" s="60"/>
      <c r="CC296" s="60">
        <f t="shared" si="94"/>
        <v>0</v>
      </c>
      <c r="CD296" s="60">
        <f t="shared" si="95"/>
        <v>0</v>
      </c>
      <c r="CE296" s="60"/>
      <c r="CF296" s="60"/>
      <c r="CG296" s="60">
        <f t="shared" si="96"/>
        <v>0</v>
      </c>
      <c r="CH296" s="60">
        <f t="shared" si="97"/>
        <v>0</v>
      </c>
      <c r="CI296" s="60"/>
      <c r="CJ296" s="60"/>
      <c r="CK296" s="60">
        <f t="shared" si="98"/>
        <v>0</v>
      </c>
      <c r="CL296" s="60">
        <f t="shared" si="99"/>
        <v>0</v>
      </c>
      <c r="CM296" s="60"/>
      <c r="CN296" s="60"/>
      <c r="CO296" s="60">
        <f t="shared" si="100"/>
        <v>0</v>
      </c>
      <c r="CP296" s="60">
        <f t="shared" si="101"/>
        <v>0</v>
      </c>
      <c r="CQ296" s="60"/>
      <c r="CR296" s="60"/>
      <c r="CS296" s="60">
        <f t="shared" si="102"/>
        <v>0</v>
      </c>
      <c r="CT296" s="60">
        <f t="shared" si="103"/>
        <v>0</v>
      </c>
      <c r="CU296" s="60"/>
      <c r="CV296" s="60"/>
      <c r="CW296" s="60">
        <f t="shared" si="104"/>
        <v>0</v>
      </c>
      <c r="CX296" s="60">
        <f t="shared" si="105"/>
        <v>0</v>
      </c>
      <c r="CY296" s="60"/>
      <c r="CZ296" s="60"/>
      <c r="DA296" s="60">
        <f t="shared" si="106"/>
        <v>0</v>
      </c>
      <c r="DB296" s="60">
        <f t="shared" si="107"/>
        <v>0</v>
      </c>
      <c r="DC296" s="60"/>
      <c r="DD296" s="60"/>
      <c r="DE296" s="60">
        <f t="shared" si="108"/>
        <v>0</v>
      </c>
      <c r="DF296" s="60">
        <f t="shared" si="109"/>
        <v>0</v>
      </c>
      <c r="DG296" s="60"/>
      <c r="DH296" s="60"/>
      <c r="DI296" s="60">
        <f t="shared" si="110"/>
        <v>0</v>
      </c>
      <c r="DJ296" s="60">
        <f t="shared" si="111"/>
        <v>0</v>
      </c>
      <c r="DK296" s="60"/>
      <c r="DL296" s="60"/>
      <c r="DM296" s="60">
        <f t="shared" si="112"/>
        <v>0</v>
      </c>
      <c r="DN296" s="60">
        <f t="shared" si="113"/>
        <v>0</v>
      </c>
      <c r="DO296" s="60"/>
      <c r="DP296" s="60"/>
      <c r="DQ296" s="60">
        <f t="shared" si="114"/>
        <v>0</v>
      </c>
      <c r="DR296" s="60">
        <f t="shared" si="115"/>
        <v>0</v>
      </c>
      <c r="DS296" s="60"/>
      <c r="DT296" s="60"/>
      <c r="DU296" s="60">
        <f t="shared" si="116"/>
        <v>0</v>
      </c>
      <c r="DV296" s="60">
        <f t="shared" si="117"/>
        <v>0</v>
      </c>
      <c r="DW296" s="60"/>
      <c r="DX296" s="60"/>
      <c r="DY296" s="60">
        <f t="shared" si="118"/>
        <v>0</v>
      </c>
      <c r="DZ296" s="60">
        <f t="shared" si="119"/>
        <v>0</v>
      </c>
      <c r="EA296" s="60"/>
      <c r="EB296" s="60"/>
      <c r="EC296" s="60">
        <f t="shared" si="120"/>
        <v>0</v>
      </c>
      <c r="ED296" s="60">
        <f t="shared" si="121"/>
        <v>0</v>
      </c>
      <c r="EE296" s="60"/>
      <c r="EF296" s="60"/>
      <c r="EG296" s="60"/>
      <c r="EH296" s="60"/>
      <c r="EI296" s="60"/>
      <c r="EJ296" s="60"/>
      <c r="EK296" s="60"/>
      <c r="EL296" s="60"/>
      <c r="EM296" s="75">
        <f t="shared" si="123"/>
        <v>23940</v>
      </c>
      <c r="EN296" s="75">
        <v>0</v>
      </c>
      <c r="EO296" s="75">
        <v>0</v>
      </c>
      <c r="EP296" s="81" t="s">
        <v>1534</v>
      </c>
      <c r="EQ296" s="72" t="s">
        <v>2067</v>
      </c>
      <c r="ER296" s="81" t="s">
        <v>2068</v>
      </c>
      <c r="ES296" s="72"/>
      <c r="ET296" s="72"/>
      <c r="EU296" s="72"/>
      <c r="EV296" s="72"/>
      <c r="EW296" s="72"/>
      <c r="EX296" s="72"/>
      <c r="EY296" s="72"/>
      <c r="EZ296" s="72"/>
      <c r="FA296" s="72"/>
    </row>
    <row r="297" spans="1:157" ht="19.5" customHeight="1">
      <c r="A297" s="63"/>
      <c r="B297" s="72" t="s">
        <v>2100</v>
      </c>
      <c r="C297" s="58"/>
      <c r="D297" s="77" t="s">
        <v>2037</v>
      </c>
      <c r="E297" s="58" t="s">
        <v>1926</v>
      </c>
      <c r="F297" s="58" t="s">
        <v>1927</v>
      </c>
      <c r="G297" s="58" t="s">
        <v>1927</v>
      </c>
      <c r="H297" s="58" t="s">
        <v>857</v>
      </c>
      <c r="I297" s="58"/>
      <c r="J297" s="58"/>
      <c r="K297" s="58">
        <v>100</v>
      </c>
      <c r="L297" s="58">
        <v>710000000</v>
      </c>
      <c r="M297" s="58" t="s">
        <v>1750</v>
      </c>
      <c r="N297" s="58" t="s">
        <v>1918</v>
      </c>
      <c r="O297" s="58" t="s">
        <v>359</v>
      </c>
      <c r="P297" s="58">
        <v>550000000</v>
      </c>
      <c r="Q297" s="58" t="s">
        <v>2038</v>
      </c>
      <c r="R297" s="58"/>
      <c r="S297" s="58" t="s">
        <v>1929</v>
      </c>
      <c r="T297" s="58"/>
      <c r="U297" s="58"/>
      <c r="V297" s="58">
        <v>0</v>
      </c>
      <c r="W297" s="58">
        <v>0</v>
      </c>
      <c r="X297" s="58">
        <v>100</v>
      </c>
      <c r="Y297" s="58" t="s">
        <v>1930</v>
      </c>
      <c r="Z297" s="58" t="s">
        <v>888</v>
      </c>
      <c r="AA297" s="65">
        <v>7634</v>
      </c>
      <c r="AB297" s="60">
        <v>1443</v>
      </c>
      <c r="AC297" s="60">
        <f t="shared" si="124"/>
        <v>11015862</v>
      </c>
      <c r="AD297" s="75">
        <f t="shared" si="125"/>
        <v>12337765.440000001</v>
      </c>
      <c r="AE297" s="65">
        <v>15268</v>
      </c>
      <c r="AF297" s="60">
        <v>1443</v>
      </c>
      <c r="AG297" s="60">
        <f t="shared" si="126"/>
        <v>22031724</v>
      </c>
      <c r="AH297" s="75">
        <f t="shared" si="130"/>
        <v>24675530.880000003</v>
      </c>
      <c r="AI297" s="65">
        <v>15268</v>
      </c>
      <c r="AJ297" s="60">
        <v>1443</v>
      </c>
      <c r="AK297" s="60">
        <f t="shared" si="127"/>
        <v>22031724</v>
      </c>
      <c r="AL297" s="75">
        <f t="shared" si="131"/>
        <v>24675530.880000003</v>
      </c>
      <c r="AM297" s="65">
        <v>15268</v>
      </c>
      <c r="AN297" s="60">
        <v>1443</v>
      </c>
      <c r="AO297" s="60">
        <f t="shared" si="128"/>
        <v>22031724</v>
      </c>
      <c r="AP297" s="75">
        <f t="shared" si="132"/>
        <v>24675530.880000003</v>
      </c>
      <c r="AQ297" s="65">
        <v>15268</v>
      </c>
      <c r="AR297" s="60">
        <v>1443</v>
      </c>
      <c r="AS297" s="60">
        <f t="shared" si="129"/>
        <v>22031724</v>
      </c>
      <c r="AT297" s="75">
        <f t="shared" si="133"/>
        <v>24675530.880000003</v>
      </c>
      <c r="AU297" s="65">
        <v>15268</v>
      </c>
      <c r="AV297" s="60">
        <v>1443</v>
      </c>
      <c r="AW297" s="60">
        <f t="shared" si="134"/>
        <v>22031724</v>
      </c>
      <c r="AX297" s="75">
        <f t="shared" si="139"/>
        <v>24675530.880000003</v>
      </c>
      <c r="AY297" s="65">
        <v>15268</v>
      </c>
      <c r="AZ297" s="60">
        <v>1443</v>
      </c>
      <c r="BA297" s="60">
        <f t="shared" si="135"/>
        <v>22031724</v>
      </c>
      <c r="BB297" s="75">
        <f t="shared" si="140"/>
        <v>24675530.880000003</v>
      </c>
      <c r="BC297" s="65">
        <v>15268</v>
      </c>
      <c r="BD297" s="60">
        <v>1443</v>
      </c>
      <c r="BE297" s="60">
        <f t="shared" si="136"/>
        <v>22031724</v>
      </c>
      <c r="BF297" s="75">
        <f t="shared" si="141"/>
        <v>24675530.880000003</v>
      </c>
      <c r="BG297" s="65">
        <v>15268</v>
      </c>
      <c r="BH297" s="60">
        <v>1443</v>
      </c>
      <c r="BI297" s="60">
        <f t="shared" si="137"/>
        <v>22031724</v>
      </c>
      <c r="BJ297" s="75">
        <f t="shared" si="142"/>
        <v>24675530.880000003</v>
      </c>
      <c r="BK297" s="65">
        <v>15268</v>
      </c>
      <c r="BL297" s="60">
        <v>1443</v>
      </c>
      <c r="BM297" s="60">
        <f t="shared" si="138"/>
        <v>22031724</v>
      </c>
      <c r="BN297" s="75">
        <f t="shared" si="143"/>
        <v>24675530.880000003</v>
      </c>
      <c r="BO297" s="60"/>
      <c r="BP297" s="60"/>
      <c r="BQ297" s="60">
        <f t="shared" si="88"/>
        <v>0</v>
      </c>
      <c r="BR297" s="60">
        <f t="shared" si="89"/>
        <v>0</v>
      </c>
      <c r="BS297" s="60"/>
      <c r="BT297" s="60"/>
      <c r="BU297" s="60">
        <f t="shared" si="90"/>
        <v>0</v>
      </c>
      <c r="BV297" s="60">
        <f t="shared" si="91"/>
        <v>0</v>
      </c>
      <c r="BW297" s="60"/>
      <c r="BX297" s="60"/>
      <c r="BY297" s="60">
        <f t="shared" si="92"/>
        <v>0</v>
      </c>
      <c r="BZ297" s="60">
        <f t="shared" si="93"/>
        <v>0</v>
      </c>
      <c r="CA297" s="60"/>
      <c r="CB297" s="60"/>
      <c r="CC297" s="60">
        <f t="shared" si="94"/>
        <v>0</v>
      </c>
      <c r="CD297" s="60">
        <f t="shared" si="95"/>
        <v>0</v>
      </c>
      <c r="CE297" s="60"/>
      <c r="CF297" s="60"/>
      <c r="CG297" s="60">
        <f t="shared" si="96"/>
        <v>0</v>
      </c>
      <c r="CH297" s="60">
        <f t="shared" si="97"/>
        <v>0</v>
      </c>
      <c r="CI297" s="60"/>
      <c r="CJ297" s="60"/>
      <c r="CK297" s="60">
        <f t="shared" si="98"/>
        <v>0</v>
      </c>
      <c r="CL297" s="60">
        <f t="shared" si="99"/>
        <v>0</v>
      </c>
      <c r="CM297" s="60"/>
      <c r="CN297" s="60"/>
      <c r="CO297" s="60">
        <f t="shared" si="100"/>
        <v>0</v>
      </c>
      <c r="CP297" s="60">
        <f t="shared" si="101"/>
        <v>0</v>
      </c>
      <c r="CQ297" s="60"/>
      <c r="CR297" s="60"/>
      <c r="CS297" s="60">
        <f t="shared" si="102"/>
        <v>0</v>
      </c>
      <c r="CT297" s="60">
        <f t="shared" si="103"/>
        <v>0</v>
      </c>
      <c r="CU297" s="60"/>
      <c r="CV297" s="60"/>
      <c r="CW297" s="60">
        <f t="shared" si="104"/>
        <v>0</v>
      </c>
      <c r="CX297" s="60">
        <f t="shared" si="105"/>
        <v>0</v>
      </c>
      <c r="CY297" s="60"/>
      <c r="CZ297" s="60"/>
      <c r="DA297" s="60">
        <f t="shared" si="106"/>
        <v>0</v>
      </c>
      <c r="DB297" s="60">
        <f t="shared" si="107"/>
        <v>0</v>
      </c>
      <c r="DC297" s="60"/>
      <c r="DD297" s="60"/>
      <c r="DE297" s="60">
        <f t="shared" si="108"/>
        <v>0</v>
      </c>
      <c r="DF297" s="60">
        <f t="shared" si="109"/>
        <v>0</v>
      </c>
      <c r="DG297" s="60"/>
      <c r="DH297" s="60"/>
      <c r="DI297" s="60">
        <f t="shared" si="110"/>
        <v>0</v>
      </c>
      <c r="DJ297" s="60">
        <f t="shared" si="111"/>
        <v>0</v>
      </c>
      <c r="DK297" s="60"/>
      <c r="DL297" s="60"/>
      <c r="DM297" s="60">
        <f t="shared" si="112"/>
        <v>0</v>
      </c>
      <c r="DN297" s="60">
        <f t="shared" si="113"/>
        <v>0</v>
      </c>
      <c r="DO297" s="60"/>
      <c r="DP297" s="60"/>
      <c r="DQ297" s="60">
        <f t="shared" si="114"/>
        <v>0</v>
      </c>
      <c r="DR297" s="60">
        <f t="shared" si="115"/>
        <v>0</v>
      </c>
      <c r="DS297" s="60"/>
      <c r="DT297" s="60"/>
      <c r="DU297" s="60">
        <f t="shared" si="116"/>
        <v>0</v>
      </c>
      <c r="DV297" s="60">
        <f t="shared" si="117"/>
        <v>0</v>
      </c>
      <c r="DW297" s="60"/>
      <c r="DX297" s="60"/>
      <c r="DY297" s="60">
        <f t="shared" si="118"/>
        <v>0</v>
      </c>
      <c r="DZ297" s="60">
        <f t="shared" si="119"/>
        <v>0</v>
      </c>
      <c r="EA297" s="60"/>
      <c r="EB297" s="60"/>
      <c r="EC297" s="60">
        <f t="shared" si="120"/>
        <v>0</v>
      </c>
      <c r="ED297" s="60">
        <f t="shared" si="121"/>
        <v>0</v>
      </c>
      <c r="EE297" s="60"/>
      <c r="EF297" s="60"/>
      <c r="EG297" s="60"/>
      <c r="EH297" s="60"/>
      <c r="EI297" s="60"/>
      <c r="EJ297" s="60"/>
      <c r="EK297" s="60"/>
      <c r="EL297" s="60"/>
      <c r="EM297" s="75">
        <f t="shared" si="123"/>
        <v>145046</v>
      </c>
      <c r="EN297" s="75">
        <v>0</v>
      </c>
      <c r="EO297" s="75">
        <v>0</v>
      </c>
      <c r="EP297" s="81" t="s">
        <v>1534</v>
      </c>
      <c r="EQ297" s="72" t="s">
        <v>2067</v>
      </c>
      <c r="ER297" s="81" t="s">
        <v>2068</v>
      </c>
      <c r="ES297" s="72"/>
      <c r="ET297" s="72"/>
      <c r="EU297" s="72"/>
      <c r="EV297" s="72"/>
      <c r="EW297" s="72"/>
      <c r="EX297" s="72"/>
      <c r="EY297" s="72"/>
      <c r="EZ297" s="72"/>
      <c r="FA297" s="72"/>
    </row>
    <row r="298" spans="1:157" ht="19.5" customHeight="1">
      <c r="A298" s="63"/>
      <c r="B298" s="72" t="s">
        <v>2100</v>
      </c>
      <c r="C298" s="58"/>
      <c r="D298" s="77" t="s">
        <v>2039</v>
      </c>
      <c r="E298" s="58" t="s">
        <v>1926</v>
      </c>
      <c r="F298" s="58" t="s">
        <v>1927</v>
      </c>
      <c r="G298" s="58" t="s">
        <v>1927</v>
      </c>
      <c r="H298" s="58" t="s">
        <v>857</v>
      </c>
      <c r="I298" s="58"/>
      <c r="J298" s="58"/>
      <c r="K298" s="58">
        <v>100</v>
      </c>
      <c r="L298" s="58">
        <v>710000000</v>
      </c>
      <c r="M298" s="58" t="s">
        <v>1750</v>
      </c>
      <c r="N298" s="58" t="s">
        <v>1918</v>
      </c>
      <c r="O298" s="58" t="s">
        <v>359</v>
      </c>
      <c r="P298" s="58">
        <v>550000000</v>
      </c>
      <c r="Q298" s="58" t="s">
        <v>2040</v>
      </c>
      <c r="R298" s="58"/>
      <c r="S298" s="58" t="s">
        <v>1929</v>
      </c>
      <c r="T298" s="58"/>
      <c r="U298" s="58"/>
      <c r="V298" s="58">
        <v>0</v>
      </c>
      <c r="W298" s="58">
        <v>0</v>
      </c>
      <c r="X298" s="58">
        <v>100</v>
      </c>
      <c r="Y298" s="58" t="s">
        <v>1930</v>
      </c>
      <c r="Z298" s="58" t="s">
        <v>888</v>
      </c>
      <c r="AA298" s="65">
        <v>2035</v>
      </c>
      <c r="AB298" s="60">
        <v>1443</v>
      </c>
      <c r="AC298" s="60">
        <f t="shared" si="124"/>
        <v>2936505</v>
      </c>
      <c r="AD298" s="75">
        <f t="shared" si="125"/>
        <v>3288885.6</v>
      </c>
      <c r="AE298" s="65">
        <v>4070</v>
      </c>
      <c r="AF298" s="60">
        <v>1443</v>
      </c>
      <c r="AG298" s="60">
        <f t="shared" si="126"/>
        <v>5873010</v>
      </c>
      <c r="AH298" s="75">
        <f t="shared" si="130"/>
        <v>6577771.2</v>
      </c>
      <c r="AI298" s="65">
        <v>4070</v>
      </c>
      <c r="AJ298" s="60">
        <v>1443</v>
      </c>
      <c r="AK298" s="60">
        <f t="shared" si="127"/>
        <v>5873010</v>
      </c>
      <c r="AL298" s="75">
        <f t="shared" si="131"/>
        <v>6577771.2</v>
      </c>
      <c r="AM298" s="65">
        <v>4070</v>
      </c>
      <c r="AN298" s="60">
        <v>1443</v>
      </c>
      <c r="AO298" s="60">
        <f t="shared" si="128"/>
        <v>5873010</v>
      </c>
      <c r="AP298" s="75">
        <f t="shared" si="132"/>
        <v>6577771.2</v>
      </c>
      <c r="AQ298" s="65">
        <v>4070</v>
      </c>
      <c r="AR298" s="60">
        <v>1443</v>
      </c>
      <c r="AS298" s="60">
        <f t="shared" si="129"/>
        <v>5873010</v>
      </c>
      <c r="AT298" s="75">
        <f t="shared" si="133"/>
        <v>6577771.2</v>
      </c>
      <c r="AU298" s="65">
        <v>4070</v>
      </c>
      <c r="AV298" s="60">
        <v>1443</v>
      </c>
      <c r="AW298" s="60">
        <f t="shared" si="134"/>
        <v>5873010</v>
      </c>
      <c r="AX298" s="75">
        <f t="shared" si="139"/>
        <v>6577771.2</v>
      </c>
      <c r="AY298" s="65">
        <v>4070</v>
      </c>
      <c r="AZ298" s="60">
        <v>1443</v>
      </c>
      <c r="BA298" s="60">
        <f t="shared" si="135"/>
        <v>5873010</v>
      </c>
      <c r="BB298" s="75">
        <f t="shared" si="140"/>
        <v>6577771.2</v>
      </c>
      <c r="BC298" s="65">
        <v>4070</v>
      </c>
      <c r="BD298" s="60">
        <v>1443</v>
      </c>
      <c r="BE298" s="60">
        <f t="shared" si="136"/>
        <v>5873010</v>
      </c>
      <c r="BF298" s="75">
        <f t="shared" si="141"/>
        <v>6577771.2</v>
      </c>
      <c r="BG298" s="65">
        <v>4070</v>
      </c>
      <c r="BH298" s="60">
        <v>1443</v>
      </c>
      <c r="BI298" s="60">
        <f t="shared" si="137"/>
        <v>5873010</v>
      </c>
      <c r="BJ298" s="75">
        <f t="shared" si="142"/>
        <v>6577771.2</v>
      </c>
      <c r="BK298" s="65">
        <v>4070</v>
      </c>
      <c r="BL298" s="60">
        <v>1443</v>
      </c>
      <c r="BM298" s="60">
        <f t="shared" si="138"/>
        <v>5873010</v>
      </c>
      <c r="BN298" s="75">
        <f t="shared" si="143"/>
        <v>6577771.2</v>
      </c>
      <c r="BO298" s="60"/>
      <c r="BP298" s="60"/>
      <c r="BQ298" s="60">
        <f t="shared" si="88"/>
        <v>0</v>
      </c>
      <c r="BR298" s="60">
        <f t="shared" si="89"/>
        <v>0</v>
      </c>
      <c r="BS298" s="60"/>
      <c r="BT298" s="60"/>
      <c r="BU298" s="60">
        <f t="shared" si="90"/>
        <v>0</v>
      </c>
      <c r="BV298" s="60">
        <f t="shared" si="91"/>
        <v>0</v>
      </c>
      <c r="BW298" s="60"/>
      <c r="BX298" s="60"/>
      <c r="BY298" s="60">
        <f t="shared" si="92"/>
        <v>0</v>
      </c>
      <c r="BZ298" s="60">
        <f t="shared" si="93"/>
        <v>0</v>
      </c>
      <c r="CA298" s="60"/>
      <c r="CB298" s="60"/>
      <c r="CC298" s="60">
        <f t="shared" si="94"/>
        <v>0</v>
      </c>
      <c r="CD298" s="60">
        <f t="shared" si="95"/>
        <v>0</v>
      </c>
      <c r="CE298" s="60"/>
      <c r="CF298" s="60"/>
      <c r="CG298" s="60">
        <f t="shared" si="96"/>
        <v>0</v>
      </c>
      <c r="CH298" s="60">
        <f t="shared" si="97"/>
        <v>0</v>
      </c>
      <c r="CI298" s="60"/>
      <c r="CJ298" s="60"/>
      <c r="CK298" s="60">
        <f t="shared" si="98"/>
        <v>0</v>
      </c>
      <c r="CL298" s="60">
        <f t="shared" si="99"/>
        <v>0</v>
      </c>
      <c r="CM298" s="60"/>
      <c r="CN298" s="60"/>
      <c r="CO298" s="60">
        <f t="shared" si="100"/>
        <v>0</v>
      </c>
      <c r="CP298" s="60">
        <f t="shared" si="101"/>
        <v>0</v>
      </c>
      <c r="CQ298" s="60"/>
      <c r="CR298" s="60"/>
      <c r="CS298" s="60">
        <f t="shared" si="102"/>
        <v>0</v>
      </c>
      <c r="CT298" s="60">
        <f t="shared" si="103"/>
        <v>0</v>
      </c>
      <c r="CU298" s="60"/>
      <c r="CV298" s="60"/>
      <c r="CW298" s="60">
        <f t="shared" si="104"/>
        <v>0</v>
      </c>
      <c r="CX298" s="60">
        <f t="shared" si="105"/>
        <v>0</v>
      </c>
      <c r="CY298" s="60"/>
      <c r="CZ298" s="60"/>
      <c r="DA298" s="60">
        <f t="shared" si="106"/>
        <v>0</v>
      </c>
      <c r="DB298" s="60">
        <f t="shared" si="107"/>
        <v>0</v>
      </c>
      <c r="DC298" s="60"/>
      <c r="DD298" s="60"/>
      <c r="DE298" s="60">
        <f t="shared" si="108"/>
        <v>0</v>
      </c>
      <c r="DF298" s="60">
        <f t="shared" si="109"/>
        <v>0</v>
      </c>
      <c r="DG298" s="60"/>
      <c r="DH298" s="60"/>
      <c r="DI298" s="60">
        <f t="shared" si="110"/>
        <v>0</v>
      </c>
      <c r="DJ298" s="60">
        <f t="shared" si="111"/>
        <v>0</v>
      </c>
      <c r="DK298" s="60"/>
      <c r="DL298" s="60"/>
      <c r="DM298" s="60">
        <f t="shared" si="112"/>
        <v>0</v>
      </c>
      <c r="DN298" s="60">
        <f t="shared" si="113"/>
        <v>0</v>
      </c>
      <c r="DO298" s="60"/>
      <c r="DP298" s="60"/>
      <c r="DQ298" s="60">
        <f t="shared" si="114"/>
        <v>0</v>
      </c>
      <c r="DR298" s="60">
        <f t="shared" si="115"/>
        <v>0</v>
      </c>
      <c r="DS298" s="60"/>
      <c r="DT298" s="60"/>
      <c r="DU298" s="60">
        <f t="shared" si="116"/>
        <v>0</v>
      </c>
      <c r="DV298" s="60">
        <f t="shared" si="117"/>
        <v>0</v>
      </c>
      <c r="DW298" s="60"/>
      <c r="DX298" s="60"/>
      <c r="DY298" s="60">
        <f t="shared" si="118"/>
        <v>0</v>
      </c>
      <c r="DZ298" s="60">
        <f t="shared" si="119"/>
        <v>0</v>
      </c>
      <c r="EA298" s="60"/>
      <c r="EB298" s="60"/>
      <c r="EC298" s="60">
        <f t="shared" si="120"/>
        <v>0</v>
      </c>
      <c r="ED298" s="60">
        <f t="shared" si="121"/>
        <v>0</v>
      </c>
      <c r="EE298" s="60"/>
      <c r="EF298" s="60"/>
      <c r="EG298" s="60"/>
      <c r="EH298" s="60"/>
      <c r="EI298" s="60"/>
      <c r="EJ298" s="60"/>
      <c r="EK298" s="60"/>
      <c r="EL298" s="60"/>
      <c r="EM298" s="75">
        <f t="shared" si="123"/>
        <v>38665</v>
      </c>
      <c r="EN298" s="75">
        <v>0</v>
      </c>
      <c r="EO298" s="75">
        <v>0</v>
      </c>
      <c r="EP298" s="81" t="s">
        <v>1534</v>
      </c>
      <c r="EQ298" s="72" t="s">
        <v>2067</v>
      </c>
      <c r="ER298" s="81" t="s">
        <v>2068</v>
      </c>
      <c r="ES298" s="72"/>
      <c r="ET298" s="72"/>
      <c r="EU298" s="72"/>
      <c r="EV298" s="72"/>
      <c r="EW298" s="72"/>
      <c r="EX298" s="72"/>
      <c r="EY298" s="72"/>
      <c r="EZ298" s="72"/>
      <c r="FA298" s="72"/>
    </row>
    <row r="299" spans="1:157" ht="19.5" customHeight="1">
      <c r="A299" s="63"/>
      <c r="B299" s="72" t="s">
        <v>2100</v>
      </c>
      <c r="C299" s="58"/>
      <c r="D299" s="77" t="s">
        <v>2041</v>
      </c>
      <c r="E299" s="58" t="s">
        <v>1926</v>
      </c>
      <c r="F299" s="58" t="s">
        <v>1927</v>
      </c>
      <c r="G299" s="58" t="s">
        <v>1927</v>
      </c>
      <c r="H299" s="58" t="s">
        <v>857</v>
      </c>
      <c r="I299" s="58"/>
      <c r="J299" s="58"/>
      <c r="K299" s="58">
        <v>100</v>
      </c>
      <c r="L299" s="58">
        <v>710000000</v>
      </c>
      <c r="M299" s="58" t="s">
        <v>1750</v>
      </c>
      <c r="N299" s="58" t="s">
        <v>1918</v>
      </c>
      <c r="O299" s="58" t="s">
        <v>359</v>
      </c>
      <c r="P299" s="58">
        <v>550000000</v>
      </c>
      <c r="Q299" s="58" t="s">
        <v>2042</v>
      </c>
      <c r="R299" s="58"/>
      <c r="S299" s="58" t="s">
        <v>1929</v>
      </c>
      <c r="T299" s="58"/>
      <c r="U299" s="58"/>
      <c r="V299" s="58">
        <v>0</v>
      </c>
      <c r="W299" s="58">
        <v>0</v>
      </c>
      <c r="X299" s="58">
        <v>100</v>
      </c>
      <c r="Y299" s="58" t="s">
        <v>1930</v>
      </c>
      <c r="Z299" s="58" t="s">
        <v>888</v>
      </c>
      <c r="AA299" s="65">
        <v>321</v>
      </c>
      <c r="AB299" s="60">
        <v>1443</v>
      </c>
      <c r="AC299" s="60">
        <f t="shared" si="124"/>
        <v>463203</v>
      </c>
      <c r="AD299" s="75">
        <f t="shared" si="125"/>
        <v>518787.36000000004</v>
      </c>
      <c r="AE299" s="65">
        <v>642</v>
      </c>
      <c r="AF299" s="60">
        <v>1443</v>
      </c>
      <c r="AG299" s="60">
        <f t="shared" si="126"/>
        <v>926406</v>
      </c>
      <c r="AH299" s="75">
        <f t="shared" si="130"/>
        <v>1037574.7200000001</v>
      </c>
      <c r="AI299" s="65">
        <v>642</v>
      </c>
      <c r="AJ299" s="60">
        <v>1443</v>
      </c>
      <c r="AK299" s="60">
        <f t="shared" si="127"/>
        <v>926406</v>
      </c>
      <c r="AL299" s="75">
        <f t="shared" si="131"/>
        <v>1037574.7200000001</v>
      </c>
      <c r="AM299" s="65">
        <v>642</v>
      </c>
      <c r="AN299" s="60">
        <v>1443</v>
      </c>
      <c r="AO299" s="60">
        <f t="shared" si="128"/>
        <v>926406</v>
      </c>
      <c r="AP299" s="75">
        <f t="shared" si="132"/>
        <v>1037574.7200000001</v>
      </c>
      <c r="AQ299" s="65">
        <v>642</v>
      </c>
      <c r="AR299" s="60">
        <v>1443</v>
      </c>
      <c r="AS299" s="60">
        <f t="shared" si="129"/>
        <v>926406</v>
      </c>
      <c r="AT299" s="75">
        <f t="shared" si="133"/>
        <v>1037574.7200000001</v>
      </c>
      <c r="AU299" s="65">
        <v>642</v>
      </c>
      <c r="AV299" s="60">
        <v>1443</v>
      </c>
      <c r="AW299" s="60">
        <f t="shared" si="134"/>
        <v>926406</v>
      </c>
      <c r="AX299" s="75">
        <f t="shared" si="139"/>
        <v>1037574.7200000001</v>
      </c>
      <c r="AY299" s="65">
        <v>642</v>
      </c>
      <c r="AZ299" s="60">
        <v>1443</v>
      </c>
      <c r="BA299" s="60">
        <f t="shared" si="135"/>
        <v>926406</v>
      </c>
      <c r="BB299" s="75">
        <f t="shared" si="140"/>
        <v>1037574.7200000001</v>
      </c>
      <c r="BC299" s="65">
        <v>642</v>
      </c>
      <c r="BD299" s="60">
        <v>1443</v>
      </c>
      <c r="BE299" s="60">
        <f t="shared" si="136"/>
        <v>926406</v>
      </c>
      <c r="BF299" s="75">
        <f t="shared" si="141"/>
        <v>1037574.7200000001</v>
      </c>
      <c r="BG299" s="65">
        <v>642</v>
      </c>
      <c r="BH299" s="60">
        <v>1443</v>
      </c>
      <c r="BI299" s="60">
        <f t="shared" si="137"/>
        <v>926406</v>
      </c>
      <c r="BJ299" s="75">
        <f t="shared" si="142"/>
        <v>1037574.7200000001</v>
      </c>
      <c r="BK299" s="65">
        <v>642</v>
      </c>
      <c r="BL299" s="60">
        <v>1443</v>
      </c>
      <c r="BM299" s="60">
        <f t="shared" si="138"/>
        <v>926406</v>
      </c>
      <c r="BN299" s="75">
        <f t="shared" si="143"/>
        <v>1037574.7200000001</v>
      </c>
      <c r="BO299" s="60"/>
      <c r="BP299" s="60"/>
      <c r="BQ299" s="60">
        <f t="shared" si="88"/>
        <v>0</v>
      </c>
      <c r="BR299" s="60">
        <f t="shared" si="89"/>
        <v>0</v>
      </c>
      <c r="BS299" s="60"/>
      <c r="BT299" s="60"/>
      <c r="BU299" s="60">
        <f t="shared" si="90"/>
        <v>0</v>
      </c>
      <c r="BV299" s="60">
        <f t="shared" si="91"/>
        <v>0</v>
      </c>
      <c r="BW299" s="60"/>
      <c r="BX299" s="60"/>
      <c r="BY299" s="60">
        <f t="shared" si="92"/>
        <v>0</v>
      </c>
      <c r="BZ299" s="60">
        <f t="shared" si="93"/>
        <v>0</v>
      </c>
      <c r="CA299" s="60"/>
      <c r="CB299" s="60"/>
      <c r="CC299" s="60">
        <f t="shared" si="94"/>
        <v>0</v>
      </c>
      <c r="CD299" s="60">
        <f t="shared" si="95"/>
        <v>0</v>
      </c>
      <c r="CE299" s="60"/>
      <c r="CF299" s="60"/>
      <c r="CG299" s="60">
        <f t="shared" si="96"/>
        <v>0</v>
      </c>
      <c r="CH299" s="60">
        <f t="shared" si="97"/>
        <v>0</v>
      </c>
      <c r="CI299" s="60"/>
      <c r="CJ299" s="60"/>
      <c r="CK299" s="60">
        <f t="shared" si="98"/>
        <v>0</v>
      </c>
      <c r="CL299" s="60">
        <f t="shared" si="99"/>
        <v>0</v>
      </c>
      <c r="CM299" s="60"/>
      <c r="CN299" s="60"/>
      <c r="CO299" s="60">
        <f t="shared" si="100"/>
        <v>0</v>
      </c>
      <c r="CP299" s="60">
        <f t="shared" si="101"/>
        <v>0</v>
      </c>
      <c r="CQ299" s="60"/>
      <c r="CR299" s="60"/>
      <c r="CS299" s="60">
        <f t="shared" si="102"/>
        <v>0</v>
      </c>
      <c r="CT299" s="60">
        <f t="shared" si="103"/>
        <v>0</v>
      </c>
      <c r="CU299" s="60"/>
      <c r="CV299" s="60"/>
      <c r="CW299" s="60">
        <f t="shared" si="104"/>
        <v>0</v>
      </c>
      <c r="CX299" s="60">
        <f t="shared" si="105"/>
        <v>0</v>
      </c>
      <c r="CY299" s="60"/>
      <c r="CZ299" s="60"/>
      <c r="DA299" s="60">
        <f t="shared" si="106"/>
        <v>0</v>
      </c>
      <c r="DB299" s="60">
        <f t="shared" si="107"/>
        <v>0</v>
      </c>
      <c r="DC299" s="60"/>
      <c r="DD299" s="60"/>
      <c r="DE299" s="60">
        <f t="shared" si="108"/>
        <v>0</v>
      </c>
      <c r="DF299" s="60">
        <f t="shared" si="109"/>
        <v>0</v>
      </c>
      <c r="DG299" s="60"/>
      <c r="DH299" s="60"/>
      <c r="DI299" s="60">
        <f t="shared" si="110"/>
        <v>0</v>
      </c>
      <c r="DJ299" s="60">
        <f t="shared" si="111"/>
        <v>0</v>
      </c>
      <c r="DK299" s="60"/>
      <c r="DL299" s="60"/>
      <c r="DM299" s="60">
        <f t="shared" si="112"/>
        <v>0</v>
      </c>
      <c r="DN299" s="60">
        <f t="shared" si="113"/>
        <v>0</v>
      </c>
      <c r="DO299" s="60"/>
      <c r="DP299" s="60"/>
      <c r="DQ299" s="60">
        <f t="shared" si="114"/>
        <v>0</v>
      </c>
      <c r="DR299" s="60">
        <f t="shared" si="115"/>
        <v>0</v>
      </c>
      <c r="DS299" s="60"/>
      <c r="DT299" s="60"/>
      <c r="DU299" s="60">
        <f t="shared" si="116"/>
        <v>0</v>
      </c>
      <c r="DV299" s="60">
        <f t="shared" si="117"/>
        <v>0</v>
      </c>
      <c r="DW299" s="60"/>
      <c r="DX299" s="60"/>
      <c r="DY299" s="60">
        <f t="shared" si="118"/>
        <v>0</v>
      </c>
      <c r="DZ299" s="60">
        <f t="shared" si="119"/>
        <v>0</v>
      </c>
      <c r="EA299" s="60"/>
      <c r="EB299" s="60"/>
      <c r="EC299" s="60">
        <f t="shared" si="120"/>
        <v>0</v>
      </c>
      <c r="ED299" s="60">
        <f t="shared" si="121"/>
        <v>0</v>
      </c>
      <c r="EE299" s="60"/>
      <c r="EF299" s="60"/>
      <c r="EG299" s="60"/>
      <c r="EH299" s="60"/>
      <c r="EI299" s="60"/>
      <c r="EJ299" s="60"/>
      <c r="EK299" s="60"/>
      <c r="EL299" s="60"/>
      <c r="EM299" s="75">
        <f t="shared" si="123"/>
        <v>6099</v>
      </c>
      <c r="EN299" s="75">
        <v>0</v>
      </c>
      <c r="EO299" s="75">
        <v>0</v>
      </c>
      <c r="EP299" s="81" t="s">
        <v>1534</v>
      </c>
      <c r="EQ299" s="72" t="s">
        <v>2067</v>
      </c>
      <c r="ER299" s="81" t="s">
        <v>2068</v>
      </c>
      <c r="ES299" s="72"/>
      <c r="ET299" s="72"/>
      <c r="EU299" s="72"/>
      <c r="EV299" s="72"/>
      <c r="EW299" s="72"/>
      <c r="EX299" s="72"/>
      <c r="EY299" s="72"/>
      <c r="EZ299" s="72"/>
      <c r="FA299" s="72"/>
    </row>
    <row r="300" spans="1:157" ht="19.5" customHeight="1">
      <c r="A300" s="63"/>
      <c r="B300" s="72" t="s">
        <v>2100</v>
      </c>
      <c r="C300" s="58"/>
      <c r="D300" s="77" t="s">
        <v>2043</v>
      </c>
      <c r="E300" s="58" t="s">
        <v>1926</v>
      </c>
      <c r="F300" s="58" t="s">
        <v>1927</v>
      </c>
      <c r="G300" s="58" t="s">
        <v>1927</v>
      </c>
      <c r="H300" s="58" t="s">
        <v>857</v>
      </c>
      <c r="I300" s="58"/>
      <c r="J300" s="58"/>
      <c r="K300" s="58">
        <v>100</v>
      </c>
      <c r="L300" s="58">
        <v>710000000</v>
      </c>
      <c r="M300" s="58" t="s">
        <v>1750</v>
      </c>
      <c r="N300" s="58" t="s">
        <v>1918</v>
      </c>
      <c r="O300" s="58" t="s">
        <v>359</v>
      </c>
      <c r="P300" s="58">
        <v>110000000</v>
      </c>
      <c r="Q300" s="58" t="s">
        <v>2044</v>
      </c>
      <c r="R300" s="58"/>
      <c r="S300" s="58" t="s">
        <v>1929</v>
      </c>
      <c r="T300" s="58"/>
      <c r="U300" s="58"/>
      <c r="V300" s="58">
        <v>0</v>
      </c>
      <c r="W300" s="58">
        <v>0</v>
      </c>
      <c r="X300" s="58">
        <v>100</v>
      </c>
      <c r="Y300" s="58" t="s">
        <v>1930</v>
      </c>
      <c r="Z300" s="58" t="s">
        <v>888</v>
      </c>
      <c r="AA300" s="65">
        <v>6464</v>
      </c>
      <c r="AB300" s="60">
        <v>1443</v>
      </c>
      <c r="AC300" s="60">
        <f t="shared" si="124"/>
        <v>9327552</v>
      </c>
      <c r="AD300" s="75">
        <f t="shared" si="125"/>
        <v>10446858.24</v>
      </c>
      <c r="AE300" s="65">
        <v>12928</v>
      </c>
      <c r="AF300" s="60">
        <v>1443</v>
      </c>
      <c r="AG300" s="60">
        <f t="shared" si="126"/>
        <v>18655104</v>
      </c>
      <c r="AH300" s="75">
        <f t="shared" si="130"/>
        <v>20893716.48</v>
      </c>
      <c r="AI300" s="65">
        <v>12928</v>
      </c>
      <c r="AJ300" s="60">
        <v>1443</v>
      </c>
      <c r="AK300" s="60">
        <f t="shared" si="127"/>
        <v>18655104</v>
      </c>
      <c r="AL300" s="75">
        <f t="shared" si="131"/>
        <v>20893716.48</v>
      </c>
      <c r="AM300" s="65">
        <v>12928</v>
      </c>
      <c r="AN300" s="60">
        <v>1443</v>
      </c>
      <c r="AO300" s="60">
        <f t="shared" si="128"/>
        <v>18655104</v>
      </c>
      <c r="AP300" s="75">
        <f t="shared" si="132"/>
        <v>20893716.48</v>
      </c>
      <c r="AQ300" s="65">
        <v>12928</v>
      </c>
      <c r="AR300" s="60">
        <v>1443</v>
      </c>
      <c r="AS300" s="60">
        <f t="shared" si="129"/>
        <v>18655104</v>
      </c>
      <c r="AT300" s="75">
        <f t="shared" si="133"/>
        <v>20893716.48</v>
      </c>
      <c r="AU300" s="65">
        <v>12928</v>
      </c>
      <c r="AV300" s="60">
        <v>1443</v>
      </c>
      <c r="AW300" s="60">
        <f t="shared" si="134"/>
        <v>18655104</v>
      </c>
      <c r="AX300" s="75">
        <f t="shared" si="139"/>
        <v>20893716.48</v>
      </c>
      <c r="AY300" s="65">
        <v>12928</v>
      </c>
      <c r="AZ300" s="60">
        <v>1443</v>
      </c>
      <c r="BA300" s="60">
        <f t="shared" si="135"/>
        <v>18655104</v>
      </c>
      <c r="BB300" s="75">
        <f t="shared" si="140"/>
        <v>20893716.48</v>
      </c>
      <c r="BC300" s="65">
        <v>12928</v>
      </c>
      <c r="BD300" s="60">
        <v>1443</v>
      </c>
      <c r="BE300" s="60">
        <f t="shared" si="136"/>
        <v>18655104</v>
      </c>
      <c r="BF300" s="75">
        <f t="shared" si="141"/>
        <v>20893716.48</v>
      </c>
      <c r="BG300" s="65">
        <v>12928</v>
      </c>
      <c r="BH300" s="60">
        <v>1443</v>
      </c>
      <c r="BI300" s="60">
        <f t="shared" si="137"/>
        <v>18655104</v>
      </c>
      <c r="BJ300" s="75">
        <f t="shared" si="142"/>
        <v>20893716.48</v>
      </c>
      <c r="BK300" s="65">
        <v>12928</v>
      </c>
      <c r="BL300" s="60">
        <v>1443</v>
      </c>
      <c r="BM300" s="60">
        <f t="shared" si="138"/>
        <v>18655104</v>
      </c>
      <c r="BN300" s="75">
        <f t="shared" si="143"/>
        <v>20893716.48</v>
      </c>
      <c r="BO300" s="60"/>
      <c r="BP300" s="60"/>
      <c r="BQ300" s="60">
        <f t="shared" si="88"/>
        <v>0</v>
      </c>
      <c r="BR300" s="60">
        <f t="shared" si="89"/>
        <v>0</v>
      </c>
      <c r="BS300" s="60"/>
      <c r="BT300" s="60"/>
      <c r="BU300" s="60">
        <f t="shared" si="90"/>
        <v>0</v>
      </c>
      <c r="BV300" s="60">
        <f t="shared" si="91"/>
        <v>0</v>
      </c>
      <c r="BW300" s="60"/>
      <c r="BX300" s="60"/>
      <c r="BY300" s="60">
        <f t="shared" si="92"/>
        <v>0</v>
      </c>
      <c r="BZ300" s="60">
        <f t="shared" si="93"/>
        <v>0</v>
      </c>
      <c r="CA300" s="60"/>
      <c r="CB300" s="60"/>
      <c r="CC300" s="60">
        <f t="shared" si="94"/>
        <v>0</v>
      </c>
      <c r="CD300" s="60">
        <f t="shared" si="95"/>
        <v>0</v>
      </c>
      <c r="CE300" s="60"/>
      <c r="CF300" s="60"/>
      <c r="CG300" s="60">
        <f t="shared" si="96"/>
        <v>0</v>
      </c>
      <c r="CH300" s="60">
        <f t="shared" si="97"/>
        <v>0</v>
      </c>
      <c r="CI300" s="60"/>
      <c r="CJ300" s="60"/>
      <c r="CK300" s="60">
        <f t="shared" si="98"/>
        <v>0</v>
      </c>
      <c r="CL300" s="60">
        <f t="shared" si="99"/>
        <v>0</v>
      </c>
      <c r="CM300" s="60"/>
      <c r="CN300" s="60"/>
      <c r="CO300" s="60">
        <f t="shared" si="100"/>
        <v>0</v>
      </c>
      <c r="CP300" s="60">
        <f t="shared" si="101"/>
        <v>0</v>
      </c>
      <c r="CQ300" s="60"/>
      <c r="CR300" s="60"/>
      <c r="CS300" s="60">
        <f t="shared" si="102"/>
        <v>0</v>
      </c>
      <c r="CT300" s="60">
        <f t="shared" si="103"/>
        <v>0</v>
      </c>
      <c r="CU300" s="60"/>
      <c r="CV300" s="60"/>
      <c r="CW300" s="60">
        <f t="shared" si="104"/>
        <v>0</v>
      </c>
      <c r="CX300" s="60">
        <f t="shared" si="105"/>
        <v>0</v>
      </c>
      <c r="CY300" s="60"/>
      <c r="CZ300" s="60"/>
      <c r="DA300" s="60">
        <f t="shared" si="106"/>
        <v>0</v>
      </c>
      <c r="DB300" s="60">
        <f t="shared" si="107"/>
        <v>0</v>
      </c>
      <c r="DC300" s="60"/>
      <c r="DD300" s="60"/>
      <c r="DE300" s="60">
        <f t="shared" si="108"/>
        <v>0</v>
      </c>
      <c r="DF300" s="60">
        <f t="shared" si="109"/>
        <v>0</v>
      </c>
      <c r="DG300" s="60"/>
      <c r="DH300" s="60"/>
      <c r="DI300" s="60">
        <f t="shared" si="110"/>
        <v>0</v>
      </c>
      <c r="DJ300" s="60">
        <f t="shared" si="111"/>
        <v>0</v>
      </c>
      <c r="DK300" s="60"/>
      <c r="DL300" s="60"/>
      <c r="DM300" s="60">
        <f t="shared" si="112"/>
        <v>0</v>
      </c>
      <c r="DN300" s="60">
        <f t="shared" si="113"/>
        <v>0</v>
      </c>
      <c r="DO300" s="60"/>
      <c r="DP300" s="60"/>
      <c r="DQ300" s="60">
        <f t="shared" si="114"/>
        <v>0</v>
      </c>
      <c r="DR300" s="60">
        <f t="shared" si="115"/>
        <v>0</v>
      </c>
      <c r="DS300" s="60"/>
      <c r="DT300" s="60"/>
      <c r="DU300" s="60">
        <f t="shared" si="116"/>
        <v>0</v>
      </c>
      <c r="DV300" s="60">
        <f t="shared" si="117"/>
        <v>0</v>
      </c>
      <c r="DW300" s="60"/>
      <c r="DX300" s="60"/>
      <c r="DY300" s="60">
        <f t="shared" si="118"/>
        <v>0</v>
      </c>
      <c r="DZ300" s="60">
        <f t="shared" si="119"/>
        <v>0</v>
      </c>
      <c r="EA300" s="60"/>
      <c r="EB300" s="60"/>
      <c r="EC300" s="60">
        <f t="shared" si="120"/>
        <v>0</v>
      </c>
      <c r="ED300" s="60">
        <f t="shared" si="121"/>
        <v>0</v>
      </c>
      <c r="EE300" s="60"/>
      <c r="EF300" s="60"/>
      <c r="EG300" s="60"/>
      <c r="EH300" s="60"/>
      <c r="EI300" s="60"/>
      <c r="EJ300" s="60"/>
      <c r="EK300" s="60"/>
      <c r="EL300" s="60"/>
      <c r="EM300" s="75">
        <f t="shared" si="123"/>
        <v>122816</v>
      </c>
      <c r="EN300" s="75">
        <v>0</v>
      </c>
      <c r="EO300" s="75">
        <v>0</v>
      </c>
      <c r="EP300" s="81" t="s">
        <v>1534</v>
      </c>
      <c r="EQ300" s="72" t="s">
        <v>2067</v>
      </c>
      <c r="ER300" s="81" t="s">
        <v>2068</v>
      </c>
      <c r="ES300" s="72"/>
      <c r="ET300" s="72"/>
      <c r="EU300" s="72"/>
      <c r="EV300" s="72"/>
      <c r="EW300" s="72"/>
      <c r="EX300" s="72"/>
      <c r="EY300" s="72"/>
      <c r="EZ300" s="72"/>
      <c r="FA300" s="72"/>
    </row>
    <row r="301" spans="1:157" ht="19.5" customHeight="1">
      <c r="A301" s="63"/>
      <c r="B301" s="72" t="s">
        <v>2100</v>
      </c>
      <c r="C301" s="58"/>
      <c r="D301" s="77" t="s">
        <v>2045</v>
      </c>
      <c r="E301" s="58" t="s">
        <v>1926</v>
      </c>
      <c r="F301" s="58" t="s">
        <v>1927</v>
      </c>
      <c r="G301" s="58" t="s">
        <v>1927</v>
      </c>
      <c r="H301" s="58" t="s">
        <v>857</v>
      </c>
      <c r="I301" s="58"/>
      <c r="J301" s="58"/>
      <c r="K301" s="58">
        <v>100</v>
      </c>
      <c r="L301" s="58">
        <v>710000000</v>
      </c>
      <c r="M301" s="58" t="s">
        <v>1750</v>
      </c>
      <c r="N301" s="58" t="s">
        <v>1918</v>
      </c>
      <c r="O301" s="58" t="s">
        <v>359</v>
      </c>
      <c r="P301" s="58" t="s">
        <v>2046</v>
      </c>
      <c r="Q301" s="58" t="s">
        <v>2047</v>
      </c>
      <c r="R301" s="58"/>
      <c r="S301" s="58" t="s">
        <v>1929</v>
      </c>
      <c r="T301" s="58"/>
      <c r="U301" s="58"/>
      <c r="V301" s="58">
        <v>0</v>
      </c>
      <c r="W301" s="58">
        <v>0</v>
      </c>
      <c r="X301" s="58">
        <v>100</v>
      </c>
      <c r="Y301" s="58" t="s">
        <v>1930</v>
      </c>
      <c r="Z301" s="58" t="s">
        <v>888</v>
      </c>
      <c r="AA301" s="65">
        <v>8500</v>
      </c>
      <c r="AB301" s="60">
        <v>1443</v>
      </c>
      <c r="AC301" s="60">
        <f t="shared" si="124"/>
        <v>12265500</v>
      </c>
      <c r="AD301" s="75">
        <f t="shared" si="125"/>
        <v>13737360.000000002</v>
      </c>
      <c r="AE301" s="65">
        <v>17000</v>
      </c>
      <c r="AF301" s="60">
        <v>1443</v>
      </c>
      <c r="AG301" s="60">
        <f t="shared" si="126"/>
        <v>24531000</v>
      </c>
      <c r="AH301" s="75">
        <f t="shared" si="130"/>
        <v>27474720.000000004</v>
      </c>
      <c r="AI301" s="65">
        <v>17000</v>
      </c>
      <c r="AJ301" s="60">
        <v>1443</v>
      </c>
      <c r="AK301" s="60">
        <f t="shared" si="127"/>
        <v>24531000</v>
      </c>
      <c r="AL301" s="75">
        <f t="shared" si="131"/>
        <v>27474720.000000004</v>
      </c>
      <c r="AM301" s="65">
        <v>17000</v>
      </c>
      <c r="AN301" s="60">
        <v>1443</v>
      </c>
      <c r="AO301" s="60">
        <f t="shared" si="128"/>
        <v>24531000</v>
      </c>
      <c r="AP301" s="75">
        <f t="shared" si="132"/>
        <v>27474720.000000004</v>
      </c>
      <c r="AQ301" s="65">
        <v>17000</v>
      </c>
      <c r="AR301" s="60">
        <v>1443</v>
      </c>
      <c r="AS301" s="60">
        <f t="shared" si="129"/>
        <v>24531000</v>
      </c>
      <c r="AT301" s="75">
        <f t="shared" si="133"/>
        <v>27474720.000000004</v>
      </c>
      <c r="AU301" s="65">
        <v>17000</v>
      </c>
      <c r="AV301" s="60">
        <v>1443</v>
      </c>
      <c r="AW301" s="60">
        <f t="shared" si="134"/>
        <v>24531000</v>
      </c>
      <c r="AX301" s="75">
        <f t="shared" si="139"/>
        <v>27474720.000000004</v>
      </c>
      <c r="AY301" s="65">
        <v>17000</v>
      </c>
      <c r="AZ301" s="60">
        <v>1443</v>
      </c>
      <c r="BA301" s="60">
        <f t="shared" si="135"/>
        <v>24531000</v>
      </c>
      <c r="BB301" s="75">
        <f t="shared" si="140"/>
        <v>27474720.000000004</v>
      </c>
      <c r="BC301" s="65">
        <v>17000</v>
      </c>
      <c r="BD301" s="60">
        <v>1443</v>
      </c>
      <c r="BE301" s="60">
        <f t="shared" si="136"/>
        <v>24531000</v>
      </c>
      <c r="BF301" s="75">
        <f t="shared" si="141"/>
        <v>27474720.000000004</v>
      </c>
      <c r="BG301" s="65">
        <v>17000</v>
      </c>
      <c r="BH301" s="60">
        <v>1443</v>
      </c>
      <c r="BI301" s="60">
        <f t="shared" si="137"/>
        <v>24531000</v>
      </c>
      <c r="BJ301" s="75">
        <f t="shared" si="142"/>
        <v>27474720.000000004</v>
      </c>
      <c r="BK301" s="65">
        <v>17000</v>
      </c>
      <c r="BL301" s="60">
        <v>1443</v>
      </c>
      <c r="BM301" s="60">
        <f t="shared" si="138"/>
        <v>24531000</v>
      </c>
      <c r="BN301" s="75">
        <f t="shared" si="143"/>
        <v>27474720.000000004</v>
      </c>
      <c r="BO301" s="60"/>
      <c r="BP301" s="60"/>
      <c r="BQ301" s="60">
        <f t="shared" si="88"/>
        <v>0</v>
      </c>
      <c r="BR301" s="60">
        <f t="shared" si="89"/>
        <v>0</v>
      </c>
      <c r="BS301" s="60"/>
      <c r="BT301" s="60"/>
      <c r="BU301" s="60">
        <f t="shared" si="90"/>
        <v>0</v>
      </c>
      <c r="BV301" s="60">
        <f t="shared" si="91"/>
        <v>0</v>
      </c>
      <c r="BW301" s="60"/>
      <c r="BX301" s="60"/>
      <c r="BY301" s="60">
        <f t="shared" si="92"/>
        <v>0</v>
      </c>
      <c r="BZ301" s="60">
        <f t="shared" si="93"/>
        <v>0</v>
      </c>
      <c r="CA301" s="60"/>
      <c r="CB301" s="60"/>
      <c r="CC301" s="60">
        <f t="shared" si="94"/>
        <v>0</v>
      </c>
      <c r="CD301" s="60">
        <f t="shared" si="95"/>
        <v>0</v>
      </c>
      <c r="CE301" s="60"/>
      <c r="CF301" s="60"/>
      <c r="CG301" s="60">
        <f t="shared" si="96"/>
        <v>0</v>
      </c>
      <c r="CH301" s="60">
        <f t="shared" si="97"/>
        <v>0</v>
      </c>
      <c r="CI301" s="60"/>
      <c r="CJ301" s="60"/>
      <c r="CK301" s="60">
        <f t="shared" si="98"/>
        <v>0</v>
      </c>
      <c r="CL301" s="60">
        <f t="shared" si="99"/>
        <v>0</v>
      </c>
      <c r="CM301" s="60"/>
      <c r="CN301" s="60"/>
      <c r="CO301" s="60">
        <f t="shared" si="100"/>
        <v>0</v>
      </c>
      <c r="CP301" s="60">
        <f t="shared" si="101"/>
        <v>0</v>
      </c>
      <c r="CQ301" s="60"/>
      <c r="CR301" s="60"/>
      <c r="CS301" s="60">
        <f t="shared" si="102"/>
        <v>0</v>
      </c>
      <c r="CT301" s="60">
        <f t="shared" si="103"/>
        <v>0</v>
      </c>
      <c r="CU301" s="60"/>
      <c r="CV301" s="60"/>
      <c r="CW301" s="60">
        <f t="shared" si="104"/>
        <v>0</v>
      </c>
      <c r="CX301" s="60">
        <f t="shared" si="105"/>
        <v>0</v>
      </c>
      <c r="CY301" s="60"/>
      <c r="CZ301" s="60"/>
      <c r="DA301" s="60">
        <f t="shared" si="106"/>
        <v>0</v>
      </c>
      <c r="DB301" s="60">
        <f t="shared" si="107"/>
        <v>0</v>
      </c>
      <c r="DC301" s="60"/>
      <c r="DD301" s="60"/>
      <c r="DE301" s="60">
        <f t="shared" si="108"/>
        <v>0</v>
      </c>
      <c r="DF301" s="60">
        <f t="shared" si="109"/>
        <v>0</v>
      </c>
      <c r="DG301" s="60"/>
      <c r="DH301" s="60"/>
      <c r="DI301" s="60">
        <f t="shared" si="110"/>
        <v>0</v>
      </c>
      <c r="DJ301" s="60">
        <f t="shared" si="111"/>
        <v>0</v>
      </c>
      <c r="DK301" s="60"/>
      <c r="DL301" s="60"/>
      <c r="DM301" s="60">
        <f t="shared" si="112"/>
        <v>0</v>
      </c>
      <c r="DN301" s="60">
        <f t="shared" si="113"/>
        <v>0</v>
      </c>
      <c r="DO301" s="60"/>
      <c r="DP301" s="60"/>
      <c r="DQ301" s="60">
        <f t="shared" si="114"/>
        <v>0</v>
      </c>
      <c r="DR301" s="60">
        <f t="shared" si="115"/>
        <v>0</v>
      </c>
      <c r="DS301" s="60"/>
      <c r="DT301" s="60"/>
      <c r="DU301" s="60">
        <f t="shared" si="116"/>
        <v>0</v>
      </c>
      <c r="DV301" s="60">
        <f t="shared" si="117"/>
        <v>0</v>
      </c>
      <c r="DW301" s="60"/>
      <c r="DX301" s="60"/>
      <c r="DY301" s="60">
        <f t="shared" si="118"/>
        <v>0</v>
      </c>
      <c r="DZ301" s="60">
        <f t="shared" si="119"/>
        <v>0</v>
      </c>
      <c r="EA301" s="60"/>
      <c r="EB301" s="60"/>
      <c r="EC301" s="60">
        <f t="shared" si="120"/>
        <v>0</v>
      </c>
      <c r="ED301" s="60">
        <f t="shared" si="121"/>
        <v>0</v>
      </c>
      <c r="EE301" s="60"/>
      <c r="EF301" s="60"/>
      <c r="EG301" s="60"/>
      <c r="EH301" s="60"/>
      <c r="EI301" s="60"/>
      <c r="EJ301" s="60"/>
      <c r="EK301" s="60"/>
      <c r="EL301" s="60"/>
      <c r="EM301" s="75">
        <f t="shared" si="123"/>
        <v>161500</v>
      </c>
      <c r="EN301" s="75">
        <v>0</v>
      </c>
      <c r="EO301" s="75">
        <v>0</v>
      </c>
      <c r="EP301" s="81" t="s">
        <v>1534</v>
      </c>
      <c r="EQ301" s="72" t="s">
        <v>2067</v>
      </c>
      <c r="ER301" s="81" t="s">
        <v>2068</v>
      </c>
      <c r="ES301" s="72"/>
      <c r="ET301" s="72"/>
      <c r="EU301" s="72"/>
      <c r="EV301" s="72"/>
      <c r="EW301" s="72"/>
      <c r="EX301" s="72"/>
      <c r="EY301" s="72"/>
      <c r="EZ301" s="72"/>
      <c r="FA301" s="72"/>
    </row>
    <row r="302" spans="1:157" ht="19.5" customHeight="1">
      <c r="A302" s="63"/>
      <c r="B302" s="72" t="s">
        <v>2100</v>
      </c>
      <c r="C302" s="58"/>
      <c r="D302" s="77" t="s">
        <v>2048</v>
      </c>
      <c r="E302" s="58" t="s">
        <v>1926</v>
      </c>
      <c r="F302" s="58" t="s">
        <v>1927</v>
      </c>
      <c r="G302" s="58" t="s">
        <v>1927</v>
      </c>
      <c r="H302" s="58" t="s">
        <v>857</v>
      </c>
      <c r="I302" s="58"/>
      <c r="J302" s="58"/>
      <c r="K302" s="58">
        <v>100</v>
      </c>
      <c r="L302" s="58">
        <v>710000000</v>
      </c>
      <c r="M302" s="58" t="s">
        <v>1750</v>
      </c>
      <c r="N302" s="58" t="s">
        <v>1918</v>
      </c>
      <c r="O302" s="58" t="s">
        <v>359</v>
      </c>
      <c r="P302" s="58">
        <v>390000000</v>
      </c>
      <c r="Q302" s="58" t="s">
        <v>2049</v>
      </c>
      <c r="R302" s="58"/>
      <c r="S302" s="58" t="s">
        <v>1929</v>
      </c>
      <c r="T302" s="58"/>
      <c r="U302" s="58"/>
      <c r="V302" s="58">
        <v>0</v>
      </c>
      <c r="W302" s="58">
        <v>0</v>
      </c>
      <c r="X302" s="58">
        <v>100</v>
      </c>
      <c r="Y302" s="58" t="s">
        <v>1930</v>
      </c>
      <c r="Z302" s="58" t="s">
        <v>888</v>
      </c>
      <c r="AA302" s="65">
        <v>270</v>
      </c>
      <c r="AB302" s="60">
        <v>1443</v>
      </c>
      <c r="AC302" s="60">
        <f t="shared" si="124"/>
        <v>389610</v>
      </c>
      <c r="AD302" s="75">
        <f t="shared" si="125"/>
        <v>436363.20000000007</v>
      </c>
      <c r="AE302" s="65">
        <v>540</v>
      </c>
      <c r="AF302" s="60">
        <v>1443</v>
      </c>
      <c r="AG302" s="60">
        <f t="shared" si="126"/>
        <v>779220</v>
      </c>
      <c r="AH302" s="75">
        <f t="shared" si="130"/>
        <v>872726.4000000001</v>
      </c>
      <c r="AI302" s="65">
        <v>540</v>
      </c>
      <c r="AJ302" s="60">
        <v>1443</v>
      </c>
      <c r="AK302" s="60">
        <f t="shared" si="127"/>
        <v>779220</v>
      </c>
      <c r="AL302" s="75">
        <f t="shared" si="131"/>
        <v>872726.4000000001</v>
      </c>
      <c r="AM302" s="65">
        <v>540</v>
      </c>
      <c r="AN302" s="60">
        <v>1443</v>
      </c>
      <c r="AO302" s="60">
        <f t="shared" si="128"/>
        <v>779220</v>
      </c>
      <c r="AP302" s="75">
        <f t="shared" si="132"/>
        <v>872726.4000000001</v>
      </c>
      <c r="AQ302" s="65">
        <v>540</v>
      </c>
      <c r="AR302" s="60">
        <v>1443</v>
      </c>
      <c r="AS302" s="60">
        <f t="shared" si="129"/>
        <v>779220</v>
      </c>
      <c r="AT302" s="75">
        <f t="shared" si="133"/>
        <v>872726.4000000001</v>
      </c>
      <c r="AU302" s="65">
        <v>540</v>
      </c>
      <c r="AV302" s="60">
        <v>1443</v>
      </c>
      <c r="AW302" s="60">
        <f t="shared" si="134"/>
        <v>779220</v>
      </c>
      <c r="AX302" s="75">
        <f t="shared" si="139"/>
        <v>872726.4000000001</v>
      </c>
      <c r="AY302" s="65">
        <v>540</v>
      </c>
      <c r="AZ302" s="60">
        <v>1443</v>
      </c>
      <c r="BA302" s="60">
        <f t="shared" si="135"/>
        <v>779220</v>
      </c>
      <c r="BB302" s="75">
        <f t="shared" si="140"/>
        <v>872726.4000000001</v>
      </c>
      <c r="BC302" s="65">
        <v>540</v>
      </c>
      <c r="BD302" s="60">
        <v>1443</v>
      </c>
      <c r="BE302" s="60">
        <f t="shared" si="136"/>
        <v>779220</v>
      </c>
      <c r="BF302" s="75">
        <f t="shared" si="141"/>
        <v>872726.4000000001</v>
      </c>
      <c r="BG302" s="65">
        <v>540</v>
      </c>
      <c r="BH302" s="60">
        <v>1443</v>
      </c>
      <c r="BI302" s="60">
        <f t="shared" si="137"/>
        <v>779220</v>
      </c>
      <c r="BJ302" s="75">
        <f t="shared" si="142"/>
        <v>872726.4000000001</v>
      </c>
      <c r="BK302" s="65">
        <v>540</v>
      </c>
      <c r="BL302" s="60">
        <v>1443</v>
      </c>
      <c r="BM302" s="60">
        <f t="shared" si="138"/>
        <v>779220</v>
      </c>
      <c r="BN302" s="75">
        <f t="shared" si="143"/>
        <v>872726.4000000001</v>
      </c>
      <c r="BO302" s="60"/>
      <c r="BP302" s="60"/>
      <c r="BQ302" s="60">
        <f t="shared" si="88"/>
        <v>0</v>
      </c>
      <c r="BR302" s="60">
        <f t="shared" si="89"/>
        <v>0</v>
      </c>
      <c r="BS302" s="60"/>
      <c r="BT302" s="60"/>
      <c r="BU302" s="60">
        <f t="shared" si="90"/>
        <v>0</v>
      </c>
      <c r="BV302" s="60">
        <f t="shared" si="91"/>
        <v>0</v>
      </c>
      <c r="BW302" s="60"/>
      <c r="BX302" s="60"/>
      <c r="BY302" s="60">
        <f t="shared" si="92"/>
        <v>0</v>
      </c>
      <c r="BZ302" s="60">
        <f t="shared" si="93"/>
        <v>0</v>
      </c>
      <c r="CA302" s="60"/>
      <c r="CB302" s="60"/>
      <c r="CC302" s="60">
        <f t="shared" si="94"/>
        <v>0</v>
      </c>
      <c r="CD302" s="60">
        <f t="shared" si="95"/>
        <v>0</v>
      </c>
      <c r="CE302" s="60"/>
      <c r="CF302" s="60"/>
      <c r="CG302" s="60">
        <f t="shared" si="96"/>
        <v>0</v>
      </c>
      <c r="CH302" s="60">
        <f t="shared" si="97"/>
        <v>0</v>
      </c>
      <c r="CI302" s="60"/>
      <c r="CJ302" s="60"/>
      <c r="CK302" s="60">
        <f t="shared" si="98"/>
        <v>0</v>
      </c>
      <c r="CL302" s="60">
        <f t="shared" si="99"/>
        <v>0</v>
      </c>
      <c r="CM302" s="60"/>
      <c r="CN302" s="60"/>
      <c r="CO302" s="60">
        <f t="shared" si="100"/>
        <v>0</v>
      </c>
      <c r="CP302" s="60">
        <f t="shared" si="101"/>
        <v>0</v>
      </c>
      <c r="CQ302" s="60"/>
      <c r="CR302" s="60"/>
      <c r="CS302" s="60">
        <f t="shared" si="102"/>
        <v>0</v>
      </c>
      <c r="CT302" s="60">
        <f t="shared" si="103"/>
        <v>0</v>
      </c>
      <c r="CU302" s="60"/>
      <c r="CV302" s="60"/>
      <c r="CW302" s="60">
        <f t="shared" si="104"/>
        <v>0</v>
      </c>
      <c r="CX302" s="60">
        <f t="shared" si="105"/>
        <v>0</v>
      </c>
      <c r="CY302" s="60"/>
      <c r="CZ302" s="60"/>
      <c r="DA302" s="60">
        <f t="shared" si="106"/>
        <v>0</v>
      </c>
      <c r="DB302" s="60">
        <f t="shared" si="107"/>
        <v>0</v>
      </c>
      <c r="DC302" s="60"/>
      <c r="DD302" s="60"/>
      <c r="DE302" s="60">
        <f t="shared" si="108"/>
        <v>0</v>
      </c>
      <c r="DF302" s="60">
        <f t="shared" si="109"/>
        <v>0</v>
      </c>
      <c r="DG302" s="60"/>
      <c r="DH302" s="60"/>
      <c r="DI302" s="60">
        <f t="shared" si="110"/>
        <v>0</v>
      </c>
      <c r="DJ302" s="60">
        <f t="shared" si="111"/>
        <v>0</v>
      </c>
      <c r="DK302" s="60"/>
      <c r="DL302" s="60"/>
      <c r="DM302" s="60">
        <f t="shared" si="112"/>
        <v>0</v>
      </c>
      <c r="DN302" s="60">
        <f t="shared" si="113"/>
        <v>0</v>
      </c>
      <c r="DO302" s="60"/>
      <c r="DP302" s="60"/>
      <c r="DQ302" s="60">
        <f t="shared" si="114"/>
        <v>0</v>
      </c>
      <c r="DR302" s="60">
        <f t="shared" si="115"/>
        <v>0</v>
      </c>
      <c r="DS302" s="60"/>
      <c r="DT302" s="60"/>
      <c r="DU302" s="60">
        <f t="shared" si="116"/>
        <v>0</v>
      </c>
      <c r="DV302" s="60">
        <f t="shared" si="117"/>
        <v>0</v>
      </c>
      <c r="DW302" s="60"/>
      <c r="DX302" s="60"/>
      <c r="DY302" s="60">
        <f t="shared" si="118"/>
        <v>0</v>
      </c>
      <c r="DZ302" s="60">
        <f t="shared" si="119"/>
        <v>0</v>
      </c>
      <c r="EA302" s="60"/>
      <c r="EB302" s="60"/>
      <c r="EC302" s="60">
        <f t="shared" si="120"/>
        <v>0</v>
      </c>
      <c r="ED302" s="60">
        <f t="shared" si="121"/>
        <v>0</v>
      </c>
      <c r="EE302" s="60"/>
      <c r="EF302" s="60"/>
      <c r="EG302" s="60"/>
      <c r="EH302" s="60"/>
      <c r="EI302" s="60"/>
      <c r="EJ302" s="60"/>
      <c r="EK302" s="60"/>
      <c r="EL302" s="60"/>
      <c r="EM302" s="75">
        <f t="shared" si="123"/>
        <v>5130</v>
      </c>
      <c r="EN302" s="75">
        <v>0</v>
      </c>
      <c r="EO302" s="75">
        <v>0</v>
      </c>
      <c r="EP302" s="81" t="s">
        <v>1534</v>
      </c>
      <c r="EQ302" s="72" t="s">
        <v>2067</v>
      </c>
      <c r="ER302" s="81" t="s">
        <v>2068</v>
      </c>
      <c r="ES302" s="72"/>
      <c r="ET302" s="72"/>
      <c r="EU302" s="72"/>
      <c r="EV302" s="72"/>
      <c r="EW302" s="72"/>
      <c r="EX302" s="72"/>
      <c r="EY302" s="72"/>
      <c r="EZ302" s="72"/>
      <c r="FA302" s="72"/>
    </row>
    <row r="303" spans="1:157" ht="19.5" customHeight="1">
      <c r="A303" s="63"/>
      <c r="B303" s="72" t="s">
        <v>2100</v>
      </c>
      <c r="C303" s="58"/>
      <c r="D303" s="77" t="s">
        <v>2050</v>
      </c>
      <c r="E303" s="58" t="s">
        <v>1926</v>
      </c>
      <c r="F303" s="58" t="s">
        <v>1927</v>
      </c>
      <c r="G303" s="58" t="s">
        <v>1927</v>
      </c>
      <c r="H303" s="58" t="s">
        <v>857</v>
      </c>
      <c r="I303" s="58"/>
      <c r="J303" s="58"/>
      <c r="K303" s="58">
        <v>100</v>
      </c>
      <c r="L303" s="58">
        <v>710000000</v>
      </c>
      <c r="M303" s="58" t="s">
        <v>1750</v>
      </c>
      <c r="N303" s="58" t="s">
        <v>1918</v>
      </c>
      <c r="O303" s="58" t="s">
        <v>359</v>
      </c>
      <c r="P303" s="58" t="s">
        <v>2046</v>
      </c>
      <c r="Q303" s="58" t="s">
        <v>2051</v>
      </c>
      <c r="R303" s="58"/>
      <c r="S303" s="58" t="s">
        <v>1929</v>
      </c>
      <c r="T303" s="58"/>
      <c r="U303" s="58"/>
      <c r="V303" s="58">
        <v>0</v>
      </c>
      <c r="W303" s="58">
        <v>0</v>
      </c>
      <c r="X303" s="58">
        <v>100</v>
      </c>
      <c r="Y303" s="58" t="s">
        <v>1930</v>
      </c>
      <c r="Z303" s="58" t="s">
        <v>888</v>
      </c>
      <c r="AA303" s="65">
        <v>4464</v>
      </c>
      <c r="AB303" s="60">
        <v>1443</v>
      </c>
      <c r="AC303" s="60">
        <f t="shared" si="124"/>
        <v>6441552</v>
      </c>
      <c r="AD303" s="75">
        <f t="shared" si="125"/>
        <v>7214538.24</v>
      </c>
      <c r="AE303" s="65">
        <v>8928</v>
      </c>
      <c r="AF303" s="60">
        <v>1443</v>
      </c>
      <c r="AG303" s="60">
        <f t="shared" si="126"/>
        <v>12883104</v>
      </c>
      <c r="AH303" s="75">
        <f t="shared" si="130"/>
        <v>14429076.48</v>
      </c>
      <c r="AI303" s="65">
        <v>8928</v>
      </c>
      <c r="AJ303" s="60">
        <v>1443</v>
      </c>
      <c r="AK303" s="60">
        <f t="shared" si="127"/>
        <v>12883104</v>
      </c>
      <c r="AL303" s="75">
        <f t="shared" si="131"/>
        <v>14429076.48</v>
      </c>
      <c r="AM303" s="65">
        <v>8928</v>
      </c>
      <c r="AN303" s="60">
        <v>1443</v>
      </c>
      <c r="AO303" s="60">
        <f t="shared" si="128"/>
        <v>12883104</v>
      </c>
      <c r="AP303" s="75">
        <f t="shared" si="132"/>
        <v>14429076.48</v>
      </c>
      <c r="AQ303" s="65">
        <v>8928</v>
      </c>
      <c r="AR303" s="60">
        <v>1443</v>
      </c>
      <c r="AS303" s="60">
        <f t="shared" si="129"/>
        <v>12883104</v>
      </c>
      <c r="AT303" s="75">
        <f t="shared" si="133"/>
        <v>14429076.48</v>
      </c>
      <c r="AU303" s="65">
        <v>8928</v>
      </c>
      <c r="AV303" s="60">
        <v>1443</v>
      </c>
      <c r="AW303" s="60">
        <f t="shared" si="134"/>
        <v>12883104</v>
      </c>
      <c r="AX303" s="75">
        <f t="shared" si="139"/>
        <v>14429076.48</v>
      </c>
      <c r="AY303" s="65">
        <v>8928</v>
      </c>
      <c r="AZ303" s="60">
        <v>1443</v>
      </c>
      <c r="BA303" s="60">
        <f t="shared" si="135"/>
        <v>12883104</v>
      </c>
      <c r="BB303" s="75">
        <f t="shared" si="140"/>
        <v>14429076.48</v>
      </c>
      <c r="BC303" s="65">
        <v>8928</v>
      </c>
      <c r="BD303" s="60">
        <v>1443</v>
      </c>
      <c r="BE303" s="60">
        <f t="shared" si="136"/>
        <v>12883104</v>
      </c>
      <c r="BF303" s="75">
        <f t="shared" si="141"/>
        <v>14429076.48</v>
      </c>
      <c r="BG303" s="65">
        <v>8928</v>
      </c>
      <c r="BH303" s="60">
        <v>1443</v>
      </c>
      <c r="BI303" s="60">
        <f t="shared" si="137"/>
        <v>12883104</v>
      </c>
      <c r="BJ303" s="75">
        <f t="shared" si="142"/>
        <v>14429076.48</v>
      </c>
      <c r="BK303" s="65">
        <v>8928</v>
      </c>
      <c r="BL303" s="60">
        <v>1443</v>
      </c>
      <c r="BM303" s="60">
        <f t="shared" si="138"/>
        <v>12883104</v>
      </c>
      <c r="BN303" s="75">
        <f t="shared" si="143"/>
        <v>14429076.48</v>
      </c>
      <c r="BO303" s="60"/>
      <c r="BP303" s="60"/>
      <c r="BQ303" s="60">
        <f t="shared" si="88"/>
        <v>0</v>
      </c>
      <c r="BR303" s="60">
        <f t="shared" si="89"/>
        <v>0</v>
      </c>
      <c r="BS303" s="60"/>
      <c r="BT303" s="60"/>
      <c r="BU303" s="60">
        <f t="shared" si="90"/>
        <v>0</v>
      </c>
      <c r="BV303" s="60">
        <f t="shared" si="91"/>
        <v>0</v>
      </c>
      <c r="BW303" s="60"/>
      <c r="BX303" s="60"/>
      <c r="BY303" s="60">
        <f t="shared" si="92"/>
        <v>0</v>
      </c>
      <c r="BZ303" s="60">
        <f t="shared" si="93"/>
        <v>0</v>
      </c>
      <c r="CA303" s="60"/>
      <c r="CB303" s="60"/>
      <c r="CC303" s="60">
        <f t="shared" si="94"/>
        <v>0</v>
      </c>
      <c r="CD303" s="60">
        <f t="shared" si="95"/>
        <v>0</v>
      </c>
      <c r="CE303" s="60"/>
      <c r="CF303" s="60"/>
      <c r="CG303" s="60">
        <f t="shared" si="96"/>
        <v>0</v>
      </c>
      <c r="CH303" s="60">
        <f t="shared" si="97"/>
        <v>0</v>
      </c>
      <c r="CI303" s="60"/>
      <c r="CJ303" s="60"/>
      <c r="CK303" s="60">
        <f t="shared" si="98"/>
        <v>0</v>
      </c>
      <c r="CL303" s="60">
        <f t="shared" si="99"/>
        <v>0</v>
      </c>
      <c r="CM303" s="60"/>
      <c r="CN303" s="60"/>
      <c r="CO303" s="60">
        <f t="shared" si="100"/>
        <v>0</v>
      </c>
      <c r="CP303" s="60">
        <f t="shared" si="101"/>
        <v>0</v>
      </c>
      <c r="CQ303" s="60"/>
      <c r="CR303" s="60"/>
      <c r="CS303" s="60">
        <f t="shared" si="102"/>
        <v>0</v>
      </c>
      <c r="CT303" s="60">
        <f t="shared" si="103"/>
        <v>0</v>
      </c>
      <c r="CU303" s="60"/>
      <c r="CV303" s="60"/>
      <c r="CW303" s="60">
        <f t="shared" si="104"/>
        <v>0</v>
      </c>
      <c r="CX303" s="60">
        <f t="shared" si="105"/>
        <v>0</v>
      </c>
      <c r="CY303" s="60"/>
      <c r="CZ303" s="60"/>
      <c r="DA303" s="60">
        <f t="shared" si="106"/>
        <v>0</v>
      </c>
      <c r="DB303" s="60">
        <f t="shared" si="107"/>
        <v>0</v>
      </c>
      <c r="DC303" s="60"/>
      <c r="DD303" s="60"/>
      <c r="DE303" s="60">
        <f t="shared" si="108"/>
        <v>0</v>
      </c>
      <c r="DF303" s="60">
        <f t="shared" si="109"/>
        <v>0</v>
      </c>
      <c r="DG303" s="60"/>
      <c r="DH303" s="60"/>
      <c r="DI303" s="60">
        <f t="shared" si="110"/>
        <v>0</v>
      </c>
      <c r="DJ303" s="60">
        <f t="shared" si="111"/>
        <v>0</v>
      </c>
      <c r="DK303" s="60"/>
      <c r="DL303" s="60"/>
      <c r="DM303" s="60">
        <f t="shared" si="112"/>
        <v>0</v>
      </c>
      <c r="DN303" s="60">
        <f t="shared" si="113"/>
        <v>0</v>
      </c>
      <c r="DO303" s="60"/>
      <c r="DP303" s="60"/>
      <c r="DQ303" s="60">
        <f t="shared" si="114"/>
        <v>0</v>
      </c>
      <c r="DR303" s="60">
        <f t="shared" si="115"/>
        <v>0</v>
      </c>
      <c r="DS303" s="60"/>
      <c r="DT303" s="60"/>
      <c r="DU303" s="60">
        <f t="shared" si="116"/>
        <v>0</v>
      </c>
      <c r="DV303" s="60">
        <f t="shared" si="117"/>
        <v>0</v>
      </c>
      <c r="DW303" s="60"/>
      <c r="DX303" s="60"/>
      <c r="DY303" s="60">
        <f t="shared" si="118"/>
        <v>0</v>
      </c>
      <c r="DZ303" s="60">
        <f t="shared" si="119"/>
        <v>0</v>
      </c>
      <c r="EA303" s="60"/>
      <c r="EB303" s="60"/>
      <c r="EC303" s="60">
        <f t="shared" si="120"/>
        <v>0</v>
      </c>
      <c r="ED303" s="60">
        <f t="shared" si="121"/>
        <v>0</v>
      </c>
      <c r="EE303" s="60"/>
      <c r="EF303" s="60"/>
      <c r="EG303" s="60"/>
      <c r="EH303" s="60"/>
      <c r="EI303" s="60"/>
      <c r="EJ303" s="60"/>
      <c r="EK303" s="60"/>
      <c r="EL303" s="60"/>
      <c r="EM303" s="75">
        <f t="shared" si="123"/>
        <v>84816</v>
      </c>
      <c r="EN303" s="75">
        <v>0</v>
      </c>
      <c r="EO303" s="75">
        <v>0</v>
      </c>
      <c r="EP303" s="81" t="s">
        <v>1534</v>
      </c>
      <c r="EQ303" s="72" t="s">
        <v>2067</v>
      </c>
      <c r="ER303" s="81" t="s">
        <v>2068</v>
      </c>
      <c r="ES303" s="72"/>
      <c r="ET303" s="72"/>
      <c r="EU303" s="72"/>
      <c r="EV303" s="72"/>
      <c r="EW303" s="72"/>
      <c r="EX303" s="72"/>
      <c r="EY303" s="72"/>
      <c r="EZ303" s="72"/>
      <c r="FA303" s="72"/>
    </row>
    <row r="304" spans="1:157" ht="19.5" customHeight="1">
      <c r="A304" s="63"/>
      <c r="B304" s="72" t="s">
        <v>2100</v>
      </c>
      <c r="C304" s="58"/>
      <c r="D304" s="77" t="s">
        <v>2052</v>
      </c>
      <c r="E304" s="58" t="s">
        <v>1926</v>
      </c>
      <c r="F304" s="58" t="s">
        <v>1927</v>
      </c>
      <c r="G304" s="58" t="s">
        <v>1927</v>
      </c>
      <c r="H304" s="58" t="s">
        <v>857</v>
      </c>
      <c r="I304" s="58"/>
      <c r="J304" s="58"/>
      <c r="K304" s="58">
        <v>100</v>
      </c>
      <c r="L304" s="58">
        <v>710000000</v>
      </c>
      <c r="M304" s="58" t="s">
        <v>1750</v>
      </c>
      <c r="N304" s="58" t="s">
        <v>1918</v>
      </c>
      <c r="O304" s="58" t="s">
        <v>359</v>
      </c>
      <c r="P304" s="58">
        <v>390000000</v>
      </c>
      <c r="Q304" s="58" t="s">
        <v>2053</v>
      </c>
      <c r="R304" s="58"/>
      <c r="S304" s="58" t="s">
        <v>1929</v>
      </c>
      <c r="T304" s="58"/>
      <c r="U304" s="58"/>
      <c r="V304" s="58">
        <v>0</v>
      </c>
      <c r="W304" s="58">
        <v>0</v>
      </c>
      <c r="X304" s="58">
        <v>100</v>
      </c>
      <c r="Y304" s="58" t="s">
        <v>1930</v>
      </c>
      <c r="Z304" s="58" t="s">
        <v>888</v>
      </c>
      <c r="AA304" s="65">
        <v>1933</v>
      </c>
      <c r="AB304" s="60">
        <v>1443</v>
      </c>
      <c r="AC304" s="60">
        <f t="shared" si="124"/>
        <v>2789319</v>
      </c>
      <c r="AD304" s="75">
        <f t="shared" si="125"/>
        <v>3124037.2800000003</v>
      </c>
      <c r="AE304" s="65">
        <v>3867</v>
      </c>
      <c r="AF304" s="60">
        <v>1443</v>
      </c>
      <c r="AG304" s="60">
        <f t="shared" si="126"/>
        <v>5580081</v>
      </c>
      <c r="AH304" s="75">
        <f t="shared" si="130"/>
        <v>6249690.720000001</v>
      </c>
      <c r="AI304" s="65">
        <v>3867</v>
      </c>
      <c r="AJ304" s="60">
        <v>1443</v>
      </c>
      <c r="AK304" s="60">
        <f t="shared" si="127"/>
        <v>5580081</v>
      </c>
      <c r="AL304" s="75">
        <f t="shared" si="131"/>
        <v>6249690.720000001</v>
      </c>
      <c r="AM304" s="65">
        <v>3867</v>
      </c>
      <c r="AN304" s="60">
        <v>1443</v>
      </c>
      <c r="AO304" s="60">
        <f t="shared" si="128"/>
        <v>5580081</v>
      </c>
      <c r="AP304" s="75">
        <f t="shared" si="132"/>
        <v>6249690.720000001</v>
      </c>
      <c r="AQ304" s="65">
        <v>3867</v>
      </c>
      <c r="AR304" s="60">
        <v>1443</v>
      </c>
      <c r="AS304" s="60">
        <f t="shared" si="129"/>
        <v>5580081</v>
      </c>
      <c r="AT304" s="75">
        <f t="shared" si="133"/>
        <v>6249690.720000001</v>
      </c>
      <c r="AU304" s="65">
        <v>3867</v>
      </c>
      <c r="AV304" s="60">
        <v>1443</v>
      </c>
      <c r="AW304" s="60">
        <f t="shared" si="134"/>
        <v>5580081</v>
      </c>
      <c r="AX304" s="75">
        <f t="shared" si="139"/>
        <v>6249690.720000001</v>
      </c>
      <c r="AY304" s="65">
        <v>3867</v>
      </c>
      <c r="AZ304" s="60">
        <v>1443</v>
      </c>
      <c r="BA304" s="60">
        <f t="shared" si="135"/>
        <v>5580081</v>
      </c>
      <c r="BB304" s="75">
        <f t="shared" si="140"/>
        <v>6249690.720000001</v>
      </c>
      <c r="BC304" s="65">
        <v>3867</v>
      </c>
      <c r="BD304" s="60">
        <v>1443</v>
      </c>
      <c r="BE304" s="60">
        <f t="shared" si="136"/>
        <v>5580081</v>
      </c>
      <c r="BF304" s="75">
        <f t="shared" si="141"/>
        <v>6249690.720000001</v>
      </c>
      <c r="BG304" s="65">
        <v>3867</v>
      </c>
      <c r="BH304" s="60">
        <v>1443</v>
      </c>
      <c r="BI304" s="60">
        <f t="shared" si="137"/>
        <v>5580081</v>
      </c>
      <c r="BJ304" s="75">
        <f t="shared" si="142"/>
        <v>6249690.720000001</v>
      </c>
      <c r="BK304" s="65">
        <v>3867</v>
      </c>
      <c r="BL304" s="60">
        <v>1443</v>
      </c>
      <c r="BM304" s="60">
        <f t="shared" si="138"/>
        <v>5580081</v>
      </c>
      <c r="BN304" s="75">
        <f t="shared" si="143"/>
        <v>6249690.720000001</v>
      </c>
      <c r="BO304" s="60"/>
      <c r="BP304" s="60"/>
      <c r="BQ304" s="60">
        <f t="shared" si="88"/>
        <v>0</v>
      </c>
      <c r="BR304" s="60">
        <f t="shared" si="89"/>
        <v>0</v>
      </c>
      <c r="BS304" s="60"/>
      <c r="BT304" s="60"/>
      <c r="BU304" s="60">
        <f t="shared" si="90"/>
        <v>0</v>
      </c>
      <c r="BV304" s="60">
        <f t="shared" si="91"/>
        <v>0</v>
      </c>
      <c r="BW304" s="60"/>
      <c r="BX304" s="60"/>
      <c r="BY304" s="60">
        <f t="shared" si="92"/>
        <v>0</v>
      </c>
      <c r="BZ304" s="60">
        <f t="shared" si="93"/>
        <v>0</v>
      </c>
      <c r="CA304" s="60"/>
      <c r="CB304" s="60"/>
      <c r="CC304" s="60">
        <f t="shared" si="94"/>
        <v>0</v>
      </c>
      <c r="CD304" s="60">
        <f t="shared" si="95"/>
        <v>0</v>
      </c>
      <c r="CE304" s="60"/>
      <c r="CF304" s="60"/>
      <c r="CG304" s="60">
        <f t="shared" si="96"/>
        <v>0</v>
      </c>
      <c r="CH304" s="60">
        <f t="shared" si="97"/>
        <v>0</v>
      </c>
      <c r="CI304" s="60"/>
      <c r="CJ304" s="60"/>
      <c r="CK304" s="60">
        <f t="shared" si="98"/>
        <v>0</v>
      </c>
      <c r="CL304" s="60">
        <f t="shared" si="99"/>
        <v>0</v>
      </c>
      <c r="CM304" s="60"/>
      <c r="CN304" s="60"/>
      <c r="CO304" s="60">
        <f t="shared" si="100"/>
        <v>0</v>
      </c>
      <c r="CP304" s="60">
        <f t="shared" si="101"/>
        <v>0</v>
      </c>
      <c r="CQ304" s="60"/>
      <c r="CR304" s="60"/>
      <c r="CS304" s="60">
        <f t="shared" si="102"/>
        <v>0</v>
      </c>
      <c r="CT304" s="60">
        <f t="shared" si="103"/>
        <v>0</v>
      </c>
      <c r="CU304" s="60"/>
      <c r="CV304" s="60"/>
      <c r="CW304" s="60">
        <f t="shared" si="104"/>
        <v>0</v>
      </c>
      <c r="CX304" s="60">
        <f t="shared" si="105"/>
        <v>0</v>
      </c>
      <c r="CY304" s="60"/>
      <c r="CZ304" s="60"/>
      <c r="DA304" s="60">
        <f t="shared" si="106"/>
        <v>0</v>
      </c>
      <c r="DB304" s="60">
        <f t="shared" si="107"/>
        <v>0</v>
      </c>
      <c r="DC304" s="60"/>
      <c r="DD304" s="60"/>
      <c r="DE304" s="60">
        <f t="shared" si="108"/>
        <v>0</v>
      </c>
      <c r="DF304" s="60">
        <f t="shared" si="109"/>
        <v>0</v>
      </c>
      <c r="DG304" s="60"/>
      <c r="DH304" s="60"/>
      <c r="DI304" s="60">
        <f t="shared" si="110"/>
        <v>0</v>
      </c>
      <c r="DJ304" s="60">
        <f t="shared" si="111"/>
        <v>0</v>
      </c>
      <c r="DK304" s="60"/>
      <c r="DL304" s="60"/>
      <c r="DM304" s="60">
        <f t="shared" si="112"/>
        <v>0</v>
      </c>
      <c r="DN304" s="60">
        <f t="shared" si="113"/>
        <v>0</v>
      </c>
      <c r="DO304" s="60"/>
      <c r="DP304" s="60"/>
      <c r="DQ304" s="60">
        <f t="shared" si="114"/>
        <v>0</v>
      </c>
      <c r="DR304" s="60">
        <f t="shared" si="115"/>
        <v>0</v>
      </c>
      <c r="DS304" s="60"/>
      <c r="DT304" s="60"/>
      <c r="DU304" s="60">
        <f t="shared" si="116"/>
        <v>0</v>
      </c>
      <c r="DV304" s="60">
        <f t="shared" si="117"/>
        <v>0</v>
      </c>
      <c r="DW304" s="60"/>
      <c r="DX304" s="60"/>
      <c r="DY304" s="60">
        <f t="shared" si="118"/>
        <v>0</v>
      </c>
      <c r="DZ304" s="60">
        <f t="shared" si="119"/>
        <v>0</v>
      </c>
      <c r="EA304" s="60"/>
      <c r="EB304" s="60"/>
      <c r="EC304" s="60">
        <f t="shared" si="120"/>
        <v>0</v>
      </c>
      <c r="ED304" s="60">
        <f t="shared" si="121"/>
        <v>0</v>
      </c>
      <c r="EE304" s="60"/>
      <c r="EF304" s="60"/>
      <c r="EG304" s="60"/>
      <c r="EH304" s="60"/>
      <c r="EI304" s="60"/>
      <c r="EJ304" s="60"/>
      <c r="EK304" s="60"/>
      <c r="EL304" s="60"/>
      <c r="EM304" s="75">
        <f t="shared" si="123"/>
        <v>36736</v>
      </c>
      <c r="EN304" s="75">
        <v>0</v>
      </c>
      <c r="EO304" s="75">
        <v>0</v>
      </c>
      <c r="EP304" s="81" t="s">
        <v>1534</v>
      </c>
      <c r="EQ304" s="72" t="s">
        <v>2067</v>
      </c>
      <c r="ER304" s="81" t="s">
        <v>2068</v>
      </c>
      <c r="ES304" s="72"/>
      <c r="ET304" s="72"/>
      <c r="EU304" s="72"/>
      <c r="EV304" s="72"/>
      <c r="EW304" s="72"/>
      <c r="EX304" s="72"/>
      <c r="EY304" s="72"/>
      <c r="EZ304" s="72"/>
      <c r="FA304" s="72"/>
    </row>
    <row r="305" spans="1:157" ht="19.5" customHeight="1">
      <c r="A305" s="63"/>
      <c r="B305" s="72" t="s">
        <v>2100</v>
      </c>
      <c r="C305" s="58"/>
      <c r="D305" s="77" t="s">
        <v>2054</v>
      </c>
      <c r="E305" s="58" t="s">
        <v>1926</v>
      </c>
      <c r="F305" s="58" t="s">
        <v>1927</v>
      </c>
      <c r="G305" s="58" t="s">
        <v>1927</v>
      </c>
      <c r="H305" s="58" t="s">
        <v>857</v>
      </c>
      <c r="I305" s="58"/>
      <c r="J305" s="58"/>
      <c r="K305" s="58">
        <v>100</v>
      </c>
      <c r="L305" s="58">
        <v>710000000</v>
      </c>
      <c r="M305" s="58" t="s">
        <v>1750</v>
      </c>
      <c r="N305" s="58" t="s">
        <v>1918</v>
      </c>
      <c r="O305" s="58" t="s">
        <v>359</v>
      </c>
      <c r="P305" s="58">
        <v>110000000</v>
      </c>
      <c r="Q305" s="58" t="s">
        <v>2055</v>
      </c>
      <c r="R305" s="58"/>
      <c r="S305" s="58" t="s">
        <v>1929</v>
      </c>
      <c r="T305" s="58"/>
      <c r="U305" s="58"/>
      <c r="V305" s="58">
        <v>0</v>
      </c>
      <c r="W305" s="58">
        <v>0</v>
      </c>
      <c r="X305" s="58">
        <v>100</v>
      </c>
      <c r="Y305" s="58" t="s">
        <v>1930</v>
      </c>
      <c r="Z305" s="58" t="s">
        <v>888</v>
      </c>
      <c r="AA305" s="65">
        <v>5931</v>
      </c>
      <c r="AB305" s="60">
        <v>1443</v>
      </c>
      <c r="AC305" s="60">
        <f t="shared" si="124"/>
        <v>8558433</v>
      </c>
      <c r="AD305" s="75">
        <f t="shared" si="125"/>
        <v>9585444.96</v>
      </c>
      <c r="AE305" s="65">
        <v>11862</v>
      </c>
      <c r="AF305" s="60">
        <v>1443</v>
      </c>
      <c r="AG305" s="60">
        <f t="shared" si="126"/>
        <v>17116866</v>
      </c>
      <c r="AH305" s="75">
        <f t="shared" si="130"/>
        <v>19170889.92</v>
      </c>
      <c r="AI305" s="65">
        <v>11862</v>
      </c>
      <c r="AJ305" s="60">
        <v>1443</v>
      </c>
      <c r="AK305" s="60">
        <f t="shared" si="127"/>
        <v>17116866</v>
      </c>
      <c r="AL305" s="75">
        <f t="shared" si="131"/>
        <v>19170889.92</v>
      </c>
      <c r="AM305" s="65">
        <v>11862</v>
      </c>
      <c r="AN305" s="60">
        <v>1443</v>
      </c>
      <c r="AO305" s="60">
        <f t="shared" si="128"/>
        <v>17116866</v>
      </c>
      <c r="AP305" s="75">
        <f t="shared" si="132"/>
        <v>19170889.92</v>
      </c>
      <c r="AQ305" s="65">
        <v>11862</v>
      </c>
      <c r="AR305" s="60">
        <v>1443</v>
      </c>
      <c r="AS305" s="60">
        <f t="shared" si="129"/>
        <v>17116866</v>
      </c>
      <c r="AT305" s="75">
        <f t="shared" si="133"/>
        <v>19170889.92</v>
      </c>
      <c r="AU305" s="65">
        <v>11862</v>
      </c>
      <c r="AV305" s="60">
        <v>1443</v>
      </c>
      <c r="AW305" s="60">
        <f t="shared" si="134"/>
        <v>17116866</v>
      </c>
      <c r="AX305" s="75">
        <f t="shared" si="139"/>
        <v>19170889.92</v>
      </c>
      <c r="AY305" s="65">
        <v>11862</v>
      </c>
      <c r="AZ305" s="60">
        <v>1443</v>
      </c>
      <c r="BA305" s="60">
        <f t="shared" si="135"/>
        <v>17116866</v>
      </c>
      <c r="BB305" s="75">
        <f t="shared" si="140"/>
        <v>19170889.92</v>
      </c>
      <c r="BC305" s="65">
        <v>11862</v>
      </c>
      <c r="BD305" s="60">
        <v>1443</v>
      </c>
      <c r="BE305" s="60">
        <f t="shared" si="136"/>
        <v>17116866</v>
      </c>
      <c r="BF305" s="75">
        <f t="shared" si="141"/>
        <v>19170889.92</v>
      </c>
      <c r="BG305" s="65">
        <v>11862</v>
      </c>
      <c r="BH305" s="60">
        <v>1443</v>
      </c>
      <c r="BI305" s="60">
        <f t="shared" si="137"/>
        <v>17116866</v>
      </c>
      <c r="BJ305" s="75">
        <f t="shared" si="142"/>
        <v>19170889.92</v>
      </c>
      <c r="BK305" s="65">
        <v>11862</v>
      </c>
      <c r="BL305" s="60">
        <v>1443</v>
      </c>
      <c r="BM305" s="60">
        <f t="shared" si="138"/>
        <v>17116866</v>
      </c>
      <c r="BN305" s="75">
        <f t="shared" si="143"/>
        <v>19170889.92</v>
      </c>
      <c r="BO305" s="60"/>
      <c r="BP305" s="60"/>
      <c r="BQ305" s="60">
        <f t="shared" si="88"/>
        <v>0</v>
      </c>
      <c r="BR305" s="60">
        <f t="shared" si="89"/>
        <v>0</v>
      </c>
      <c r="BS305" s="60"/>
      <c r="BT305" s="60"/>
      <c r="BU305" s="60">
        <f t="shared" si="90"/>
        <v>0</v>
      </c>
      <c r="BV305" s="60">
        <f t="shared" si="91"/>
        <v>0</v>
      </c>
      <c r="BW305" s="60"/>
      <c r="BX305" s="60"/>
      <c r="BY305" s="60">
        <f t="shared" si="92"/>
        <v>0</v>
      </c>
      <c r="BZ305" s="60">
        <f t="shared" si="93"/>
        <v>0</v>
      </c>
      <c r="CA305" s="60"/>
      <c r="CB305" s="60"/>
      <c r="CC305" s="60">
        <f t="shared" si="94"/>
        <v>0</v>
      </c>
      <c r="CD305" s="60">
        <f t="shared" si="95"/>
        <v>0</v>
      </c>
      <c r="CE305" s="60"/>
      <c r="CF305" s="60"/>
      <c r="CG305" s="60">
        <f t="shared" si="96"/>
        <v>0</v>
      </c>
      <c r="CH305" s="60">
        <f t="shared" si="97"/>
        <v>0</v>
      </c>
      <c r="CI305" s="60"/>
      <c r="CJ305" s="60"/>
      <c r="CK305" s="60">
        <f t="shared" si="98"/>
        <v>0</v>
      </c>
      <c r="CL305" s="60">
        <f t="shared" si="99"/>
        <v>0</v>
      </c>
      <c r="CM305" s="60"/>
      <c r="CN305" s="60"/>
      <c r="CO305" s="60">
        <f t="shared" si="100"/>
        <v>0</v>
      </c>
      <c r="CP305" s="60">
        <f t="shared" si="101"/>
        <v>0</v>
      </c>
      <c r="CQ305" s="60"/>
      <c r="CR305" s="60"/>
      <c r="CS305" s="60">
        <f t="shared" si="102"/>
        <v>0</v>
      </c>
      <c r="CT305" s="60">
        <f t="shared" si="103"/>
        <v>0</v>
      </c>
      <c r="CU305" s="60"/>
      <c r="CV305" s="60"/>
      <c r="CW305" s="60">
        <f t="shared" si="104"/>
        <v>0</v>
      </c>
      <c r="CX305" s="60">
        <f t="shared" si="105"/>
        <v>0</v>
      </c>
      <c r="CY305" s="60"/>
      <c r="CZ305" s="60"/>
      <c r="DA305" s="60">
        <f t="shared" si="106"/>
        <v>0</v>
      </c>
      <c r="DB305" s="60">
        <f t="shared" si="107"/>
        <v>0</v>
      </c>
      <c r="DC305" s="60"/>
      <c r="DD305" s="60"/>
      <c r="DE305" s="60">
        <f t="shared" si="108"/>
        <v>0</v>
      </c>
      <c r="DF305" s="60">
        <f t="shared" si="109"/>
        <v>0</v>
      </c>
      <c r="DG305" s="60"/>
      <c r="DH305" s="60"/>
      <c r="DI305" s="60">
        <f t="shared" si="110"/>
        <v>0</v>
      </c>
      <c r="DJ305" s="60">
        <f t="shared" si="111"/>
        <v>0</v>
      </c>
      <c r="DK305" s="60"/>
      <c r="DL305" s="60"/>
      <c r="DM305" s="60">
        <f t="shared" si="112"/>
        <v>0</v>
      </c>
      <c r="DN305" s="60">
        <f t="shared" si="113"/>
        <v>0</v>
      </c>
      <c r="DO305" s="60"/>
      <c r="DP305" s="60"/>
      <c r="DQ305" s="60">
        <f t="shared" si="114"/>
        <v>0</v>
      </c>
      <c r="DR305" s="60">
        <f t="shared" si="115"/>
        <v>0</v>
      </c>
      <c r="DS305" s="60"/>
      <c r="DT305" s="60"/>
      <c r="DU305" s="60">
        <f t="shared" si="116"/>
        <v>0</v>
      </c>
      <c r="DV305" s="60">
        <f t="shared" si="117"/>
        <v>0</v>
      </c>
      <c r="DW305" s="60"/>
      <c r="DX305" s="60"/>
      <c r="DY305" s="60">
        <f t="shared" si="118"/>
        <v>0</v>
      </c>
      <c r="DZ305" s="60">
        <f t="shared" si="119"/>
        <v>0</v>
      </c>
      <c r="EA305" s="60"/>
      <c r="EB305" s="60"/>
      <c r="EC305" s="60">
        <f t="shared" si="120"/>
        <v>0</v>
      </c>
      <c r="ED305" s="60">
        <f t="shared" si="121"/>
        <v>0</v>
      </c>
      <c r="EE305" s="60"/>
      <c r="EF305" s="60"/>
      <c r="EG305" s="60"/>
      <c r="EH305" s="60"/>
      <c r="EI305" s="60"/>
      <c r="EJ305" s="60"/>
      <c r="EK305" s="60"/>
      <c r="EL305" s="60"/>
      <c r="EM305" s="75">
        <f t="shared" si="123"/>
        <v>112689</v>
      </c>
      <c r="EN305" s="75">
        <v>0</v>
      </c>
      <c r="EO305" s="75">
        <v>0</v>
      </c>
      <c r="EP305" s="81" t="s">
        <v>1534</v>
      </c>
      <c r="EQ305" s="72" t="s">
        <v>2067</v>
      </c>
      <c r="ER305" s="81" t="s">
        <v>2068</v>
      </c>
      <c r="ES305" s="72"/>
      <c r="ET305" s="72"/>
      <c r="EU305" s="72"/>
      <c r="EV305" s="72"/>
      <c r="EW305" s="72"/>
      <c r="EX305" s="72"/>
      <c r="EY305" s="72"/>
      <c r="EZ305" s="72"/>
      <c r="FA305" s="72"/>
    </row>
    <row r="306" spans="1:157" ht="19.5" customHeight="1">
      <c r="A306" s="63"/>
      <c r="B306" s="72" t="s">
        <v>2100</v>
      </c>
      <c r="C306" s="58"/>
      <c r="D306" s="77" t="s">
        <v>2056</v>
      </c>
      <c r="E306" s="58" t="s">
        <v>1926</v>
      </c>
      <c r="F306" s="58" t="s">
        <v>1927</v>
      </c>
      <c r="G306" s="58" t="s">
        <v>1927</v>
      </c>
      <c r="H306" s="58" t="s">
        <v>857</v>
      </c>
      <c r="I306" s="58"/>
      <c r="J306" s="58"/>
      <c r="K306" s="58">
        <v>100</v>
      </c>
      <c r="L306" s="58">
        <v>710000000</v>
      </c>
      <c r="M306" s="58" t="s">
        <v>1750</v>
      </c>
      <c r="N306" s="58" t="s">
        <v>1918</v>
      </c>
      <c r="O306" s="58" t="s">
        <v>359</v>
      </c>
      <c r="P306" s="58">
        <v>710000000</v>
      </c>
      <c r="Q306" s="58" t="s">
        <v>2057</v>
      </c>
      <c r="R306" s="58"/>
      <c r="S306" s="58" t="s">
        <v>1929</v>
      </c>
      <c r="T306" s="58"/>
      <c r="U306" s="58"/>
      <c r="V306" s="58">
        <v>0</v>
      </c>
      <c r="W306" s="58">
        <v>0</v>
      </c>
      <c r="X306" s="58">
        <v>100</v>
      </c>
      <c r="Y306" s="58" t="s">
        <v>1930</v>
      </c>
      <c r="Z306" s="58" t="s">
        <v>888</v>
      </c>
      <c r="AA306" s="88">
        <v>30067</v>
      </c>
      <c r="AB306" s="60">
        <v>1443</v>
      </c>
      <c r="AC306" s="60">
        <f aca="true" t="shared" si="144" ref="AC306:AC317">AA306*AB306</f>
        <v>43386681</v>
      </c>
      <c r="AD306" s="75">
        <f aca="true" t="shared" si="145" ref="AD306:AD317">IF(Z306="С НДС",AC306*1.12,AC306)</f>
        <v>48593082.720000006</v>
      </c>
      <c r="AE306" s="88">
        <v>60134</v>
      </c>
      <c r="AF306" s="60">
        <v>1443</v>
      </c>
      <c r="AG306" s="60">
        <f aca="true" t="shared" si="146" ref="AG306:AG317">AE306*AF306</f>
        <v>86773362</v>
      </c>
      <c r="AH306" s="75">
        <f t="shared" si="130"/>
        <v>97186165.44000001</v>
      </c>
      <c r="AI306" s="88">
        <v>60134</v>
      </c>
      <c r="AJ306" s="60">
        <v>1443</v>
      </c>
      <c r="AK306" s="60">
        <f aca="true" t="shared" si="147" ref="AK306:AK317">AI306*AJ306</f>
        <v>86773362</v>
      </c>
      <c r="AL306" s="75">
        <f t="shared" si="131"/>
        <v>97186165.44000001</v>
      </c>
      <c r="AM306" s="88">
        <v>60134</v>
      </c>
      <c r="AN306" s="60">
        <v>1443</v>
      </c>
      <c r="AO306" s="60">
        <f aca="true" t="shared" si="148" ref="AO306:AO317">AM306*AN306</f>
        <v>86773362</v>
      </c>
      <c r="AP306" s="75">
        <f t="shared" si="132"/>
        <v>97186165.44000001</v>
      </c>
      <c r="AQ306" s="88">
        <v>60134</v>
      </c>
      <c r="AR306" s="60">
        <v>1443</v>
      </c>
      <c r="AS306" s="60">
        <f aca="true" t="shared" si="149" ref="AS306:AS317">AQ306*AR306</f>
        <v>86773362</v>
      </c>
      <c r="AT306" s="75">
        <f t="shared" si="133"/>
        <v>97186165.44000001</v>
      </c>
      <c r="AU306" s="88">
        <v>60134</v>
      </c>
      <c r="AV306" s="60">
        <v>1443</v>
      </c>
      <c r="AW306" s="60">
        <f t="shared" si="134"/>
        <v>86773362</v>
      </c>
      <c r="AX306" s="75">
        <f t="shared" si="139"/>
        <v>97186165.44000001</v>
      </c>
      <c r="AY306" s="88">
        <v>60134</v>
      </c>
      <c r="AZ306" s="60">
        <v>1443</v>
      </c>
      <c r="BA306" s="60">
        <f t="shared" si="135"/>
        <v>86773362</v>
      </c>
      <c r="BB306" s="75">
        <f t="shared" si="140"/>
        <v>97186165.44000001</v>
      </c>
      <c r="BC306" s="88">
        <v>60134</v>
      </c>
      <c r="BD306" s="60">
        <v>1443</v>
      </c>
      <c r="BE306" s="60">
        <f t="shared" si="136"/>
        <v>86773362</v>
      </c>
      <c r="BF306" s="75">
        <f t="shared" si="141"/>
        <v>97186165.44000001</v>
      </c>
      <c r="BG306" s="88">
        <v>60134</v>
      </c>
      <c r="BH306" s="60">
        <v>1443</v>
      </c>
      <c r="BI306" s="60">
        <f t="shared" si="137"/>
        <v>86773362</v>
      </c>
      <c r="BJ306" s="75">
        <f t="shared" si="142"/>
        <v>97186165.44000001</v>
      </c>
      <c r="BK306" s="88">
        <v>60134</v>
      </c>
      <c r="BL306" s="60">
        <v>1443</v>
      </c>
      <c r="BM306" s="60">
        <f t="shared" si="138"/>
        <v>86773362</v>
      </c>
      <c r="BN306" s="75">
        <f t="shared" si="143"/>
        <v>97186165.44000001</v>
      </c>
      <c r="BO306" s="60"/>
      <c r="BP306" s="60"/>
      <c r="BQ306" s="60">
        <f t="shared" si="88"/>
        <v>0</v>
      </c>
      <c r="BR306" s="60">
        <f t="shared" si="89"/>
        <v>0</v>
      </c>
      <c r="BS306" s="60"/>
      <c r="BT306" s="60"/>
      <c r="BU306" s="60">
        <f t="shared" si="90"/>
        <v>0</v>
      </c>
      <c r="BV306" s="60">
        <f t="shared" si="91"/>
        <v>0</v>
      </c>
      <c r="BW306" s="60"/>
      <c r="BX306" s="60"/>
      <c r="BY306" s="60">
        <f t="shared" si="92"/>
        <v>0</v>
      </c>
      <c r="BZ306" s="60">
        <f t="shared" si="93"/>
        <v>0</v>
      </c>
      <c r="CA306" s="60"/>
      <c r="CB306" s="60"/>
      <c r="CC306" s="60">
        <f t="shared" si="94"/>
        <v>0</v>
      </c>
      <c r="CD306" s="60">
        <f t="shared" si="95"/>
        <v>0</v>
      </c>
      <c r="CE306" s="60"/>
      <c r="CF306" s="60"/>
      <c r="CG306" s="60">
        <f t="shared" si="96"/>
        <v>0</v>
      </c>
      <c r="CH306" s="60">
        <f t="shared" si="97"/>
        <v>0</v>
      </c>
      <c r="CI306" s="60"/>
      <c r="CJ306" s="60"/>
      <c r="CK306" s="60">
        <f t="shared" si="98"/>
        <v>0</v>
      </c>
      <c r="CL306" s="60">
        <f t="shared" si="99"/>
        <v>0</v>
      </c>
      <c r="CM306" s="60"/>
      <c r="CN306" s="60"/>
      <c r="CO306" s="60">
        <f t="shared" si="100"/>
        <v>0</v>
      </c>
      <c r="CP306" s="60">
        <f t="shared" si="101"/>
        <v>0</v>
      </c>
      <c r="CQ306" s="60"/>
      <c r="CR306" s="60"/>
      <c r="CS306" s="60">
        <f t="shared" si="102"/>
        <v>0</v>
      </c>
      <c r="CT306" s="60">
        <f t="shared" si="103"/>
        <v>0</v>
      </c>
      <c r="CU306" s="60"/>
      <c r="CV306" s="60"/>
      <c r="CW306" s="60">
        <f t="shared" si="104"/>
        <v>0</v>
      </c>
      <c r="CX306" s="60">
        <f t="shared" si="105"/>
        <v>0</v>
      </c>
      <c r="CY306" s="60"/>
      <c r="CZ306" s="60"/>
      <c r="DA306" s="60">
        <f t="shared" si="106"/>
        <v>0</v>
      </c>
      <c r="DB306" s="60">
        <f t="shared" si="107"/>
        <v>0</v>
      </c>
      <c r="DC306" s="60"/>
      <c r="DD306" s="60"/>
      <c r="DE306" s="60">
        <f t="shared" si="108"/>
        <v>0</v>
      </c>
      <c r="DF306" s="60">
        <f t="shared" si="109"/>
        <v>0</v>
      </c>
      <c r="DG306" s="60"/>
      <c r="DH306" s="60"/>
      <c r="DI306" s="60">
        <f t="shared" si="110"/>
        <v>0</v>
      </c>
      <c r="DJ306" s="60">
        <f t="shared" si="111"/>
        <v>0</v>
      </c>
      <c r="DK306" s="60"/>
      <c r="DL306" s="60"/>
      <c r="DM306" s="60">
        <f t="shared" si="112"/>
        <v>0</v>
      </c>
      <c r="DN306" s="60">
        <f t="shared" si="113"/>
        <v>0</v>
      </c>
      <c r="DO306" s="60"/>
      <c r="DP306" s="60"/>
      <c r="DQ306" s="60">
        <f t="shared" si="114"/>
        <v>0</v>
      </c>
      <c r="DR306" s="60">
        <f t="shared" si="115"/>
        <v>0</v>
      </c>
      <c r="DS306" s="60"/>
      <c r="DT306" s="60"/>
      <c r="DU306" s="60">
        <f t="shared" si="116"/>
        <v>0</v>
      </c>
      <c r="DV306" s="60">
        <f t="shared" si="117"/>
        <v>0</v>
      </c>
      <c r="DW306" s="60"/>
      <c r="DX306" s="60"/>
      <c r="DY306" s="60">
        <f t="shared" si="118"/>
        <v>0</v>
      </c>
      <c r="DZ306" s="60">
        <f t="shared" si="119"/>
        <v>0</v>
      </c>
      <c r="EA306" s="60"/>
      <c r="EB306" s="60"/>
      <c r="EC306" s="60">
        <f t="shared" si="120"/>
        <v>0</v>
      </c>
      <c r="ED306" s="60">
        <f t="shared" si="121"/>
        <v>0</v>
      </c>
      <c r="EE306" s="60"/>
      <c r="EF306" s="60"/>
      <c r="EG306" s="60"/>
      <c r="EH306" s="60"/>
      <c r="EI306" s="60"/>
      <c r="EJ306" s="60"/>
      <c r="EK306" s="60"/>
      <c r="EL306" s="60"/>
      <c r="EM306" s="75">
        <f t="shared" si="123"/>
        <v>571273</v>
      </c>
      <c r="EN306" s="75">
        <v>0</v>
      </c>
      <c r="EO306" s="75">
        <v>0</v>
      </c>
      <c r="EP306" s="81" t="s">
        <v>1534</v>
      </c>
      <c r="EQ306" s="72" t="s">
        <v>2067</v>
      </c>
      <c r="ER306" s="81" t="s">
        <v>2068</v>
      </c>
      <c r="ES306" s="72"/>
      <c r="ET306" s="72"/>
      <c r="EU306" s="72"/>
      <c r="EV306" s="72"/>
      <c r="EW306" s="72"/>
      <c r="EX306" s="72"/>
      <c r="EY306" s="72"/>
      <c r="EZ306" s="72"/>
      <c r="FA306" s="72"/>
    </row>
    <row r="307" spans="1:157" ht="19.5" customHeight="1">
      <c r="A307" s="63"/>
      <c r="B307" s="72" t="s">
        <v>2100</v>
      </c>
      <c r="C307" s="58"/>
      <c r="D307" s="77" t="s">
        <v>2058</v>
      </c>
      <c r="E307" s="58" t="s">
        <v>1926</v>
      </c>
      <c r="F307" s="58" t="s">
        <v>1927</v>
      </c>
      <c r="G307" s="58" t="s">
        <v>1927</v>
      </c>
      <c r="H307" s="58" t="s">
        <v>857</v>
      </c>
      <c r="I307" s="58"/>
      <c r="J307" s="58"/>
      <c r="K307" s="58">
        <v>100</v>
      </c>
      <c r="L307" s="58">
        <v>710000000</v>
      </c>
      <c r="M307" s="58" t="s">
        <v>1750</v>
      </c>
      <c r="N307" s="58" t="s">
        <v>1918</v>
      </c>
      <c r="O307" s="58" t="s">
        <v>359</v>
      </c>
      <c r="P307" s="58" t="s">
        <v>2059</v>
      </c>
      <c r="Q307" s="58" t="s">
        <v>2060</v>
      </c>
      <c r="R307" s="58"/>
      <c r="S307" s="58" t="s">
        <v>1929</v>
      </c>
      <c r="T307" s="58"/>
      <c r="U307" s="58"/>
      <c r="V307" s="58">
        <v>0</v>
      </c>
      <c r="W307" s="58">
        <v>0</v>
      </c>
      <c r="X307" s="58">
        <v>100</v>
      </c>
      <c r="Y307" s="58" t="s">
        <v>1930</v>
      </c>
      <c r="Z307" s="58" t="s">
        <v>888</v>
      </c>
      <c r="AA307" s="88">
        <v>7592</v>
      </c>
      <c r="AB307" s="60">
        <v>1443</v>
      </c>
      <c r="AC307" s="60">
        <f t="shared" si="144"/>
        <v>10955256</v>
      </c>
      <c r="AD307" s="75">
        <f t="shared" si="145"/>
        <v>12269886.72</v>
      </c>
      <c r="AE307" s="88">
        <v>15185</v>
      </c>
      <c r="AF307" s="60">
        <v>1443</v>
      </c>
      <c r="AG307" s="60">
        <f t="shared" si="146"/>
        <v>21911955</v>
      </c>
      <c r="AH307" s="75">
        <f>AG307*1.12</f>
        <v>24541389.6</v>
      </c>
      <c r="AI307" s="88">
        <v>15185</v>
      </c>
      <c r="AJ307" s="60">
        <v>1443</v>
      </c>
      <c r="AK307" s="60">
        <f t="shared" si="147"/>
        <v>21911955</v>
      </c>
      <c r="AL307" s="75">
        <f>AK307*1.12</f>
        <v>24541389.6</v>
      </c>
      <c r="AM307" s="88">
        <v>15185</v>
      </c>
      <c r="AN307" s="60">
        <v>1443</v>
      </c>
      <c r="AO307" s="60">
        <f t="shared" si="148"/>
        <v>21911955</v>
      </c>
      <c r="AP307" s="75">
        <f>AO307*1.12</f>
        <v>24541389.6</v>
      </c>
      <c r="AQ307" s="88">
        <v>15185</v>
      </c>
      <c r="AR307" s="60">
        <v>1443</v>
      </c>
      <c r="AS307" s="60">
        <f t="shared" si="149"/>
        <v>21911955</v>
      </c>
      <c r="AT307" s="75">
        <f>AS307*1.12</f>
        <v>24541389.6</v>
      </c>
      <c r="AU307" s="88">
        <v>15185</v>
      </c>
      <c r="AV307" s="60">
        <v>1443</v>
      </c>
      <c r="AW307" s="60">
        <f aca="true" t="shared" si="150" ref="AW307:AW317">AU307*AV307</f>
        <v>21911955</v>
      </c>
      <c r="AX307" s="75">
        <f t="shared" si="139"/>
        <v>24541389.6</v>
      </c>
      <c r="AY307" s="88">
        <v>15185</v>
      </c>
      <c r="AZ307" s="60">
        <v>1443</v>
      </c>
      <c r="BA307" s="60">
        <f aca="true" t="shared" si="151" ref="BA307:BA317">AY307*AZ307</f>
        <v>21911955</v>
      </c>
      <c r="BB307" s="75">
        <f t="shared" si="140"/>
        <v>24541389.6</v>
      </c>
      <c r="BC307" s="88">
        <v>15185</v>
      </c>
      <c r="BD307" s="60">
        <v>1443</v>
      </c>
      <c r="BE307" s="60">
        <f aca="true" t="shared" si="152" ref="BE307:BE317">BC307*BD307</f>
        <v>21911955</v>
      </c>
      <c r="BF307" s="75">
        <f t="shared" si="141"/>
        <v>24541389.6</v>
      </c>
      <c r="BG307" s="88">
        <v>15185</v>
      </c>
      <c r="BH307" s="60">
        <v>1443</v>
      </c>
      <c r="BI307" s="60">
        <f aca="true" t="shared" si="153" ref="BI307:BI317">BG307*BH307</f>
        <v>21911955</v>
      </c>
      <c r="BJ307" s="75">
        <f t="shared" si="142"/>
        <v>24541389.6</v>
      </c>
      <c r="BK307" s="88">
        <v>15185</v>
      </c>
      <c r="BL307" s="60">
        <v>1443</v>
      </c>
      <c r="BM307" s="60">
        <f aca="true" t="shared" si="154" ref="BM307:BM317">BK307*BL307</f>
        <v>21911955</v>
      </c>
      <c r="BN307" s="75">
        <f t="shared" si="143"/>
        <v>24541389.6</v>
      </c>
      <c r="BO307" s="60"/>
      <c r="BP307" s="60"/>
      <c r="BQ307" s="60">
        <f t="shared" si="88"/>
        <v>0</v>
      </c>
      <c r="BR307" s="60">
        <f t="shared" si="89"/>
        <v>0</v>
      </c>
      <c r="BS307" s="60"/>
      <c r="BT307" s="60"/>
      <c r="BU307" s="60">
        <f t="shared" si="90"/>
        <v>0</v>
      </c>
      <c r="BV307" s="60">
        <f t="shared" si="91"/>
        <v>0</v>
      </c>
      <c r="BW307" s="60"/>
      <c r="BX307" s="60"/>
      <c r="BY307" s="60">
        <f t="shared" si="92"/>
        <v>0</v>
      </c>
      <c r="BZ307" s="60">
        <f t="shared" si="93"/>
        <v>0</v>
      </c>
      <c r="CA307" s="60"/>
      <c r="CB307" s="60"/>
      <c r="CC307" s="60">
        <f t="shared" si="94"/>
        <v>0</v>
      </c>
      <c r="CD307" s="60">
        <f t="shared" si="95"/>
        <v>0</v>
      </c>
      <c r="CE307" s="60"/>
      <c r="CF307" s="60"/>
      <c r="CG307" s="60">
        <f t="shared" si="96"/>
        <v>0</v>
      </c>
      <c r="CH307" s="60">
        <f t="shared" si="97"/>
        <v>0</v>
      </c>
      <c r="CI307" s="60"/>
      <c r="CJ307" s="60"/>
      <c r="CK307" s="60">
        <f t="shared" si="98"/>
        <v>0</v>
      </c>
      <c r="CL307" s="60">
        <f t="shared" si="99"/>
        <v>0</v>
      </c>
      <c r="CM307" s="60"/>
      <c r="CN307" s="60"/>
      <c r="CO307" s="60">
        <f t="shared" si="100"/>
        <v>0</v>
      </c>
      <c r="CP307" s="60">
        <f t="shared" si="101"/>
        <v>0</v>
      </c>
      <c r="CQ307" s="60"/>
      <c r="CR307" s="60"/>
      <c r="CS307" s="60">
        <f t="shared" si="102"/>
        <v>0</v>
      </c>
      <c r="CT307" s="60">
        <f t="shared" si="103"/>
        <v>0</v>
      </c>
      <c r="CU307" s="60"/>
      <c r="CV307" s="60"/>
      <c r="CW307" s="60">
        <f t="shared" si="104"/>
        <v>0</v>
      </c>
      <c r="CX307" s="60">
        <f t="shared" si="105"/>
        <v>0</v>
      </c>
      <c r="CY307" s="60"/>
      <c r="CZ307" s="60"/>
      <c r="DA307" s="60">
        <f t="shared" si="106"/>
        <v>0</v>
      </c>
      <c r="DB307" s="60">
        <f t="shared" si="107"/>
        <v>0</v>
      </c>
      <c r="DC307" s="60"/>
      <c r="DD307" s="60"/>
      <c r="DE307" s="60">
        <f t="shared" si="108"/>
        <v>0</v>
      </c>
      <c r="DF307" s="60">
        <f t="shared" si="109"/>
        <v>0</v>
      </c>
      <c r="DG307" s="60"/>
      <c r="DH307" s="60"/>
      <c r="DI307" s="60">
        <f t="shared" si="110"/>
        <v>0</v>
      </c>
      <c r="DJ307" s="60">
        <f t="shared" si="111"/>
        <v>0</v>
      </c>
      <c r="DK307" s="60"/>
      <c r="DL307" s="60"/>
      <c r="DM307" s="60">
        <f t="shared" si="112"/>
        <v>0</v>
      </c>
      <c r="DN307" s="60">
        <f t="shared" si="113"/>
        <v>0</v>
      </c>
      <c r="DO307" s="60"/>
      <c r="DP307" s="60"/>
      <c r="DQ307" s="60">
        <f t="shared" si="114"/>
        <v>0</v>
      </c>
      <c r="DR307" s="60">
        <f t="shared" si="115"/>
        <v>0</v>
      </c>
      <c r="DS307" s="60"/>
      <c r="DT307" s="60"/>
      <c r="DU307" s="60">
        <f t="shared" si="116"/>
        <v>0</v>
      </c>
      <c r="DV307" s="60">
        <f t="shared" si="117"/>
        <v>0</v>
      </c>
      <c r="DW307" s="60"/>
      <c r="DX307" s="60"/>
      <c r="DY307" s="60">
        <f t="shared" si="118"/>
        <v>0</v>
      </c>
      <c r="DZ307" s="60">
        <f t="shared" si="119"/>
        <v>0</v>
      </c>
      <c r="EA307" s="60"/>
      <c r="EB307" s="60"/>
      <c r="EC307" s="60">
        <f t="shared" si="120"/>
        <v>0</v>
      </c>
      <c r="ED307" s="60">
        <f t="shared" si="121"/>
        <v>0</v>
      </c>
      <c r="EE307" s="60"/>
      <c r="EF307" s="60"/>
      <c r="EG307" s="60"/>
      <c r="EH307" s="60"/>
      <c r="EI307" s="60"/>
      <c r="EJ307" s="60"/>
      <c r="EK307" s="60"/>
      <c r="EL307" s="60"/>
      <c r="EM307" s="75">
        <f t="shared" si="123"/>
        <v>144257</v>
      </c>
      <c r="EN307" s="75">
        <v>0</v>
      </c>
      <c r="EO307" s="75">
        <v>0</v>
      </c>
      <c r="EP307" s="81" t="s">
        <v>1534</v>
      </c>
      <c r="EQ307" s="72" t="s">
        <v>2067</v>
      </c>
      <c r="ER307" s="81" t="s">
        <v>2068</v>
      </c>
      <c r="ES307" s="72"/>
      <c r="ET307" s="72"/>
      <c r="EU307" s="72"/>
      <c r="EV307" s="72"/>
      <c r="EW307" s="72"/>
      <c r="EX307" s="72"/>
      <c r="EY307" s="72"/>
      <c r="EZ307" s="72"/>
      <c r="FA307" s="72"/>
    </row>
    <row r="308" spans="1:157" ht="19.5" customHeight="1">
      <c r="A308" s="63"/>
      <c r="B308" s="72" t="s">
        <v>2100</v>
      </c>
      <c r="C308" s="58"/>
      <c r="D308" s="77" t="s">
        <v>2061</v>
      </c>
      <c r="E308" s="58" t="s">
        <v>1926</v>
      </c>
      <c r="F308" s="58" t="s">
        <v>1927</v>
      </c>
      <c r="G308" s="58" t="s">
        <v>1927</v>
      </c>
      <c r="H308" s="58" t="s">
        <v>857</v>
      </c>
      <c r="I308" s="58"/>
      <c r="J308" s="58"/>
      <c r="K308" s="58">
        <v>100</v>
      </c>
      <c r="L308" s="58">
        <v>710000000</v>
      </c>
      <c r="M308" s="58" t="s">
        <v>1750</v>
      </c>
      <c r="N308" s="58" t="s">
        <v>1918</v>
      </c>
      <c r="O308" s="58" t="s">
        <v>359</v>
      </c>
      <c r="P308" s="58">
        <v>110000000</v>
      </c>
      <c r="Q308" s="58" t="s">
        <v>2062</v>
      </c>
      <c r="R308" s="58"/>
      <c r="S308" s="58" t="s">
        <v>1929</v>
      </c>
      <c r="T308" s="58"/>
      <c r="U308" s="58"/>
      <c r="V308" s="58">
        <v>0</v>
      </c>
      <c r="W308" s="58">
        <v>0</v>
      </c>
      <c r="X308" s="58">
        <v>100</v>
      </c>
      <c r="Y308" s="58" t="s">
        <v>1930</v>
      </c>
      <c r="Z308" s="58" t="s">
        <v>888</v>
      </c>
      <c r="AA308" s="88">
        <v>143</v>
      </c>
      <c r="AB308" s="60">
        <v>1443</v>
      </c>
      <c r="AC308" s="60">
        <f t="shared" si="144"/>
        <v>206349</v>
      </c>
      <c r="AD308" s="75">
        <f t="shared" si="145"/>
        <v>231110.88000000003</v>
      </c>
      <c r="AE308" s="88">
        <v>286</v>
      </c>
      <c r="AF308" s="60">
        <v>1443</v>
      </c>
      <c r="AG308" s="60">
        <f t="shared" si="146"/>
        <v>412698</v>
      </c>
      <c r="AH308" s="75">
        <f>AG308*1.12</f>
        <v>462221.76000000007</v>
      </c>
      <c r="AI308" s="88">
        <v>286</v>
      </c>
      <c r="AJ308" s="60">
        <v>1443</v>
      </c>
      <c r="AK308" s="60">
        <f t="shared" si="147"/>
        <v>412698</v>
      </c>
      <c r="AL308" s="75">
        <f>AK308*1.12</f>
        <v>462221.76000000007</v>
      </c>
      <c r="AM308" s="88">
        <v>286</v>
      </c>
      <c r="AN308" s="60">
        <v>1443</v>
      </c>
      <c r="AO308" s="60">
        <f t="shared" si="148"/>
        <v>412698</v>
      </c>
      <c r="AP308" s="75">
        <f>AO308*1.12</f>
        <v>462221.76000000007</v>
      </c>
      <c r="AQ308" s="88">
        <v>286</v>
      </c>
      <c r="AR308" s="60">
        <v>1443</v>
      </c>
      <c r="AS308" s="60">
        <f t="shared" si="149"/>
        <v>412698</v>
      </c>
      <c r="AT308" s="75">
        <f>AS308*1.12</f>
        <v>462221.76000000007</v>
      </c>
      <c r="AU308" s="88">
        <v>286</v>
      </c>
      <c r="AV308" s="60">
        <v>1443</v>
      </c>
      <c r="AW308" s="60">
        <f t="shared" si="150"/>
        <v>412698</v>
      </c>
      <c r="AX308" s="75">
        <f aca="true" t="shared" si="155" ref="AX308:AX313">AW308*1.12</f>
        <v>462221.76000000007</v>
      </c>
      <c r="AY308" s="88">
        <v>286</v>
      </c>
      <c r="AZ308" s="60">
        <v>1443</v>
      </c>
      <c r="BA308" s="60">
        <f t="shared" si="151"/>
        <v>412698</v>
      </c>
      <c r="BB308" s="75">
        <f aca="true" t="shared" si="156" ref="BB308:BB313">BA308*1.12</f>
        <v>462221.76000000007</v>
      </c>
      <c r="BC308" s="88">
        <v>286</v>
      </c>
      <c r="BD308" s="60">
        <v>1443</v>
      </c>
      <c r="BE308" s="60">
        <f t="shared" si="152"/>
        <v>412698</v>
      </c>
      <c r="BF308" s="75">
        <f aca="true" t="shared" si="157" ref="BF308:BF313">BE308*1.12</f>
        <v>462221.76000000007</v>
      </c>
      <c r="BG308" s="88">
        <v>286</v>
      </c>
      <c r="BH308" s="60">
        <v>1443</v>
      </c>
      <c r="BI308" s="60">
        <f t="shared" si="153"/>
        <v>412698</v>
      </c>
      <c r="BJ308" s="75">
        <f aca="true" t="shared" si="158" ref="BJ308:BJ313">BI308*1.12</f>
        <v>462221.76000000007</v>
      </c>
      <c r="BK308" s="88">
        <v>286</v>
      </c>
      <c r="BL308" s="60">
        <v>1443</v>
      </c>
      <c r="BM308" s="60">
        <f t="shared" si="154"/>
        <v>412698</v>
      </c>
      <c r="BN308" s="75">
        <f aca="true" t="shared" si="159" ref="BN308:BN313">BM308*1.12</f>
        <v>462221.76000000007</v>
      </c>
      <c r="BO308" s="60"/>
      <c r="BP308" s="60"/>
      <c r="BQ308" s="60">
        <f aca="true" t="shared" si="160" ref="BQ308:BQ317">BO308*BP308</f>
        <v>0</v>
      </c>
      <c r="BR308" s="60">
        <f aca="true" t="shared" si="161" ref="BR308:BR317">IF(AT308="С НДС",BQ308*1.12,BQ308)</f>
        <v>0</v>
      </c>
      <c r="BS308" s="60"/>
      <c r="BT308" s="60"/>
      <c r="BU308" s="60">
        <f aca="true" t="shared" si="162" ref="BU308:BU317">BS308*BT308</f>
        <v>0</v>
      </c>
      <c r="BV308" s="60">
        <f aca="true" t="shared" si="163" ref="BV308:BV317">IF(AX308="С НДС",BU308*1.12,BU308)</f>
        <v>0</v>
      </c>
      <c r="BW308" s="60"/>
      <c r="BX308" s="60"/>
      <c r="BY308" s="60">
        <f aca="true" t="shared" si="164" ref="BY308:BY317">BW308*BX308</f>
        <v>0</v>
      </c>
      <c r="BZ308" s="60">
        <f aca="true" t="shared" si="165" ref="BZ308:BZ317">IF(BB308="С НДС",BY308*1.12,BY308)</f>
        <v>0</v>
      </c>
      <c r="CA308" s="60"/>
      <c r="CB308" s="60"/>
      <c r="CC308" s="60">
        <f aca="true" t="shared" si="166" ref="CC308:CC317">CA308*CB308</f>
        <v>0</v>
      </c>
      <c r="CD308" s="60">
        <f aca="true" t="shared" si="167" ref="CD308:CD317">IF(BF308="С НДС",CC308*1.12,CC308)</f>
        <v>0</v>
      </c>
      <c r="CE308" s="60"/>
      <c r="CF308" s="60"/>
      <c r="CG308" s="60">
        <f aca="true" t="shared" si="168" ref="CG308:CG317">CE308*CF308</f>
        <v>0</v>
      </c>
      <c r="CH308" s="60">
        <f aca="true" t="shared" si="169" ref="CH308:CH317">IF(BJ308="С НДС",CG308*1.12,CG308)</f>
        <v>0</v>
      </c>
      <c r="CI308" s="60"/>
      <c r="CJ308" s="60"/>
      <c r="CK308" s="60">
        <f aca="true" t="shared" si="170" ref="CK308:CK317">CI308*CJ308</f>
        <v>0</v>
      </c>
      <c r="CL308" s="60">
        <f aca="true" t="shared" si="171" ref="CL308:CL317">IF(BN308="С НДС",CK308*1.12,CK308)</f>
        <v>0</v>
      </c>
      <c r="CM308" s="60"/>
      <c r="CN308" s="60"/>
      <c r="CO308" s="60">
        <f aca="true" t="shared" si="172" ref="CO308:CO317">CM308*CN308</f>
        <v>0</v>
      </c>
      <c r="CP308" s="60">
        <f aca="true" t="shared" si="173" ref="CP308:CP317">IF(BR308="С НДС",CO308*1.12,CO308)</f>
        <v>0</v>
      </c>
      <c r="CQ308" s="60"/>
      <c r="CR308" s="60"/>
      <c r="CS308" s="60">
        <f aca="true" t="shared" si="174" ref="CS308:CS317">CQ308*CR308</f>
        <v>0</v>
      </c>
      <c r="CT308" s="60">
        <f aca="true" t="shared" si="175" ref="CT308:CT317">IF(BV308="С НДС",CS308*1.12,CS308)</f>
        <v>0</v>
      </c>
      <c r="CU308" s="60"/>
      <c r="CV308" s="60"/>
      <c r="CW308" s="60">
        <f aca="true" t="shared" si="176" ref="CW308:CW317">CU308*CV308</f>
        <v>0</v>
      </c>
      <c r="CX308" s="60">
        <f aca="true" t="shared" si="177" ref="CX308:CX317">IF(BZ308="С НДС",CW308*1.12,CW308)</f>
        <v>0</v>
      </c>
      <c r="CY308" s="60"/>
      <c r="CZ308" s="60"/>
      <c r="DA308" s="60">
        <f aca="true" t="shared" si="178" ref="DA308:DA317">CY308*CZ308</f>
        <v>0</v>
      </c>
      <c r="DB308" s="60">
        <f aca="true" t="shared" si="179" ref="DB308:DB317">IF(CD308="С НДС",DA308*1.12,DA308)</f>
        <v>0</v>
      </c>
      <c r="DC308" s="60"/>
      <c r="DD308" s="60"/>
      <c r="DE308" s="60">
        <f aca="true" t="shared" si="180" ref="DE308:DE317">DC308*DD308</f>
        <v>0</v>
      </c>
      <c r="DF308" s="60">
        <f aca="true" t="shared" si="181" ref="DF308:DF317">IF(CH308="С НДС",DE308*1.12,DE308)</f>
        <v>0</v>
      </c>
      <c r="DG308" s="60"/>
      <c r="DH308" s="60"/>
      <c r="DI308" s="60">
        <f aca="true" t="shared" si="182" ref="DI308:DI317">DG308*DH308</f>
        <v>0</v>
      </c>
      <c r="DJ308" s="60">
        <f aca="true" t="shared" si="183" ref="DJ308:DJ317">IF(CL308="С НДС",DI308*1.12,DI308)</f>
        <v>0</v>
      </c>
      <c r="DK308" s="60"/>
      <c r="DL308" s="60"/>
      <c r="DM308" s="60">
        <f aca="true" t="shared" si="184" ref="DM308:DM317">DK308*DL308</f>
        <v>0</v>
      </c>
      <c r="DN308" s="60">
        <f aca="true" t="shared" si="185" ref="DN308:DN317">IF(CP308="С НДС",DM308*1.12,DM308)</f>
        <v>0</v>
      </c>
      <c r="DO308" s="60"/>
      <c r="DP308" s="60"/>
      <c r="DQ308" s="60">
        <f aca="true" t="shared" si="186" ref="DQ308:DQ317">DO308*DP308</f>
        <v>0</v>
      </c>
      <c r="DR308" s="60">
        <f aca="true" t="shared" si="187" ref="DR308:DR317">IF(CT308="С НДС",DQ308*1.12,DQ308)</f>
        <v>0</v>
      </c>
      <c r="DS308" s="60"/>
      <c r="DT308" s="60"/>
      <c r="DU308" s="60">
        <f aca="true" t="shared" si="188" ref="DU308:DU317">DS308*DT308</f>
        <v>0</v>
      </c>
      <c r="DV308" s="60">
        <f aca="true" t="shared" si="189" ref="DV308:DV317">IF(CX308="С НДС",DU308*1.12,DU308)</f>
        <v>0</v>
      </c>
      <c r="DW308" s="60"/>
      <c r="DX308" s="60"/>
      <c r="DY308" s="60">
        <f aca="true" t="shared" si="190" ref="DY308:DY317">DW308*DX308</f>
        <v>0</v>
      </c>
      <c r="DZ308" s="60">
        <f aca="true" t="shared" si="191" ref="DZ308:DZ317">IF(DB308="С НДС",DY308*1.12,DY308)</f>
        <v>0</v>
      </c>
      <c r="EA308" s="60"/>
      <c r="EB308" s="60"/>
      <c r="EC308" s="60">
        <f aca="true" t="shared" si="192" ref="EC308:EC317">EA308*EB308</f>
        <v>0</v>
      </c>
      <c r="ED308" s="60">
        <f aca="true" t="shared" si="193" ref="ED308:ED317">IF(DF308="С НДС",EC308*1.12,EC308)</f>
        <v>0</v>
      </c>
      <c r="EE308" s="60"/>
      <c r="EF308" s="60"/>
      <c r="EG308" s="60"/>
      <c r="EH308" s="60"/>
      <c r="EI308" s="60"/>
      <c r="EJ308" s="60"/>
      <c r="EK308" s="60"/>
      <c r="EL308" s="60"/>
      <c r="EM308" s="75">
        <f t="shared" si="123"/>
        <v>2717</v>
      </c>
      <c r="EN308" s="75">
        <v>0</v>
      </c>
      <c r="EO308" s="75">
        <v>0</v>
      </c>
      <c r="EP308" s="81" t="s">
        <v>1534</v>
      </c>
      <c r="EQ308" s="72" t="s">
        <v>2067</v>
      </c>
      <c r="ER308" s="81" t="s">
        <v>2068</v>
      </c>
      <c r="ES308" s="72"/>
      <c r="ET308" s="72"/>
      <c r="EU308" s="72"/>
      <c r="EV308" s="72"/>
      <c r="EW308" s="72"/>
      <c r="EX308" s="72"/>
      <c r="EY308" s="72"/>
      <c r="EZ308" s="72"/>
      <c r="FA308" s="72"/>
    </row>
    <row r="309" spans="1:157" ht="19.5" customHeight="1">
      <c r="A309" s="63"/>
      <c r="B309" s="72" t="s">
        <v>2100</v>
      </c>
      <c r="C309" s="58"/>
      <c r="D309" s="77" t="s">
        <v>2063</v>
      </c>
      <c r="E309" s="58" t="s">
        <v>1926</v>
      </c>
      <c r="F309" s="58" t="s">
        <v>1927</v>
      </c>
      <c r="G309" s="58" t="s">
        <v>1927</v>
      </c>
      <c r="H309" s="58" t="s">
        <v>857</v>
      </c>
      <c r="I309" s="58"/>
      <c r="J309" s="58"/>
      <c r="K309" s="58">
        <v>100</v>
      </c>
      <c r="L309" s="58">
        <v>710000000</v>
      </c>
      <c r="M309" s="58" t="s">
        <v>1750</v>
      </c>
      <c r="N309" s="58" t="s">
        <v>1918</v>
      </c>
      <c r="O309" s="58" t="s">
        <v>359</v>
      </c>
      <c r="P309" s="58">
        <v>390000000</v>
      </c>
      <c r="Q309" s="58" t="s">
        <v>2064</v>
      </c>
      <c r="R309" s="58"/>
      <c r="S309" s="58" t="s">
        <v>1929</v>
      </c>
      <c r="T309" s="58"/>
      <c r="U309" s="58"/>
      <c r="V309" s="58">
        <v>0</v>
      </c>
      <c r="W309" s="58">
        <v>0</v>
      </c>
      <c r="X309" s="58">
        <v>100</v>
      </c>
      <c r="Y309" s="58" t="s">
        <v>1930</v>
      </c>
      <c r="Z309" s="58" t="s">
        <v>888</v>
      </c>
      <c r="AA309" s="60">
        <v>1350</v>
      </c>
      <c r="AB309" s="60">
        <v>1443</v>
      </c>
      <c r="AC309" s="60">
        <f t="shared" si="144"/>
        <v>1948050</v>
      </c>
      <c r="AD309" s="75">
        <f t="shared" si="145"/>
        <v>2181816</v>
      </c>
      <c r="AE309" s="60">
        <v>2700</v>
      </c>
      <c r="AF309" s="60">
        <v>1443</v>
      </c>
      <c r="AG309" s="60">
        <f t="shared" si="146"/>
        <v>3896100</v>
      </c>
      <c r="AH309" s="75">
        <f>AG309*1.12</f>
        <v>4363632</v>
      </c>
      <c r="AI309" s="60">
        <v>2700</v>
      </c>
      <c r="AJ309" s="60">
        <v>1443</v>
      </c>
      <c r="AK309" s="60">
        <f t="shared" si="147"/>
        <v>3896100</v>
      </c>
      <c r="AL309" s="75">
        <f>AK309*1.12</f>
        <v>4363632</v>
      </c>
      <c r="AM309" s="60">
        <v>2700</v>
      </c>
      <c r="AN309" s="60">
        <v>1443</v>
      </c>
      <c r="AO309" s="60">
        <f t="shared" si="148"/>
        <v>3896100</v>
      </c>
      <c r="AP309" s="75">
        <f>AO309*1.12</f>
        <v>4363632</v>
      </c>
      <c r="AQ309" s="60">
        <v>2700</v>
      </c>
      <c r="AR309" s="60">
        <v>1443</v>
      </c>
      <c r="AS309" s="60">
        <f t="shared" si="149"/>
        <v>3896100</v>
      </c>
      <c r="AT309" s="75">
        <f>AS309*1.12</f>
        <v>4363632</v>
      </c>
      <c r="AU309" s="60">
        <v>2700</v>
      </c>
      <c r="AV309" s="60">
        <v>1443</v>
      </c>
      <c r="AW309" s="60">
        <f t="shared" si="150"/>
        <v>3896100</v>
      </c>
      <c r="AX309" s="75">
        <f t="shared" si="155"/>
        <v>4363632</v>
      </c>
      <c r="AY309" s="60">
        <v>2700</v>
      </c>
      <c r="AZ309" s="60">
        <v>1443</v>
      </c>
      <c r="BA309" s="60">
        <f t="shared" si="151"/>
        <v>3896100</v>
      </c>
      <c r="BB309" s="75">
        <f t="shared" si="156"/>
        <v>4363632</v>
      </c>
      <c r="BC309" s="60">
        <v>2700</v>
      </c>
      <c r="BD309" s="60">
        <v>1443</v>
      </c>
      <c r="BE309" s="60">
        <f t="shared" si="152"/>
        <v>3896100</v>
      </c>
      <c r="BF309" s="75">
        <f t="shared" si="157"/>
        <v>4363632</v>
      </c>
      <c r="BG309" s="60">
        <v>2700</v>
      </c>
      <c r="BH309" s="60">
        <v>1443</v>
      </c>
      <c r="BI309" s="60">
        <f t="shared" si="153"/>
        <v>3896100</v>
      </c>
      <c r="BJ309" s="75">
        <f t="shared" si="158"/>
        <v>4363632</v>
      </c>
      <c r="BK309" s="60">
        <v>2700</v>
      </c>
      <c r="BL309" s="60">
        <v>1443</v>
      </c>
      <c r="BM309" s="60">
        <f t="shared" si="154"/>
        <v>3896100</v>
      </c>
      <c r="BN309" s="75">
        <f t="shared" si="159"/>
        <v>4363632</v>
      </c>
      <c r="BO309" s="60"/>
      <c r="BP309" s="60"/>
      <c r="BQ309" s="60">
        <f t="shared" si="160"/>
        <v>0</v>
      </c>
      <c r="BR309" s="60">
        <f t="shared" si="161"/>
        <v>0</v>
      </c>
      <c r="BS309" s="60"/>
      <c r="BT309" s="60"/>
      <c r="BU309" s="60">
        <f t="shared" si="162"/>
        <v>0</v>
      </c>
      <c r="BV309" s="60">
        <f t="shared" si="163"/>
        <v>0</v>
      </c>
      <c r="BW309" s="60"/>
      <c r="BX309" s="60"/>
      <c r="BY309" s="60">
        <f t="shared" si="164"/>
        <v>0</v>
      </c>
      <c r="BZ309" s="60">
        <f t="shared" si="165"/>
        <v>0</v>
      </c>
      <c r="CA309" s="60"/>
      <c r="CB309" s="60"/>
      <c r="CC309" s="60">
        <f t="shared" si="166"/>
        <v>0</v>
      </c>
      <c r="CD309" s="60">
        <f t="shared" si="167"/>
        <v>0</v>
      </c>
      <c r="CE309" s="60"/>
      <c r="CF309" s="60"/>
      <c r="CG309" s="60">
        <f t="shared" si="168"/>
        <v>0</v>
      </c>
      <c r="CH309" s="60">
        <f t="shared" si="169"/>
        <v>0</v>
      </c>
      <c r="CI309" s="60"/>
      <c r="CJ309" s="60"/>
      <c r="CK309" s="60">
        <f t="shared" si="170"/>
        <v>0</v>
      </c>
      <c r="CL309" s="60">
        <f t="shared" si="171"/>
        <v>0</v>
      </c>
      <c r="CM309" s="60"/>
      <c r="CN309" s="60"/>
      <c r="CO309" s="60">
        <f t="shared" si="172"/>
        <v>0</v>
      </c>
      <c r="CP309" s="60">
        <f t="shared" si="173"/>
        <v>0</v>
      </c>
      <c r="CQ309" s="60"/>
      <c r="CR309" s="60"/>
      <c r="CS309" s="60">
        <f t="shared" si="174"/>
        <v>0</v>
      </c>
      <c r="CT309" s="60">
        <f t="shared" si="175"/>
        <v>0</v>
      </c>
      <c r="CU309" s="60"/>
      <c r="CV309" s="60"/>
      <c r="CW309" s="60">
        <f t="shared" si="176"/>
        <v>0</v>
      </c>
      <c r="CX309" s="60">
        <f t="shared" si="177"/>
        <v>0</v>
      </c>
      <c r="CY309" s="60"/>
      <c r="CZ309" s="60"/>
      <c r="DA309" s="60">
        <f t="shared" si="178"/>
        <v>0</v>
      </c>
      <c r="DB309" s="60">
        <f t="shared" si="179"/>
        <v>0</v>
      </c>
      <c r="DC309" s="60"/>
      <c r="DD309" s="60"/>
      <c r="DE309" s="60">
        <f t="shared" si="180"/>
        <v>0</v>
      </c>
      <c r="DF309" s="60">
        <f t="shared" si="181"/>
        <v>0</v>
      </c>
      <c r="DG309" s="60"/>
      <c r="DH309" s="60"/>
      <c r="DI309" s="60">
        <f t="shared" si="182"/>
        <v>0</v>
      </c>
      <c r="DJ309" s="60">
        <f t="shared" si="183"/>
        <v>0</v>
      </c>
      <c r="DK309" s="60"/>
      <c r="DL309" s="60"/>
      <c r="DM309" s="60">
        <f t="shared" si="184"/>
        <v>0</v>
      </c>
      <c r="DN309" s="60">
        <f t="shared" si="185"/>
        <v>0</v>
      </c>
      <c r="DO309" s="60"/>
      <c r="DP309" s="60"/>
      <c r="DQ309" s="60">
        <f t="shared" si="186"/>
        <v>0</v>
      </c>
      <c r="DR309" s="60">
        <f t="shared" si="187"/>
        <v>0</v>
      </c>
      <c r="DS309" s="60"/>
      <c r="DT309" s="60"/>
      <c r="DU309" s="60">
        <f t="shared" si="188"/>
        <v>0</v>
      </c>
      <c r="DV309" s="60">
        <f t="shared" si="189"/>
        <v>0</v>
      </c>
      <c r="DW309" s="60"/>
      <c r="DX309" s="60"/>
      <c r="DY309" s="60">
        <f t="shared" si="190"/>
        <v>0</v>
      </c>
      <c r="DZ309" s="60">
        <f t="shared" si="191"/>
        <v>0</v>
      </c>
      <c r="EA309" s="60"/>
      <c r="EB309" s="60"/>
      <c r="EC309" s="60">
        <f t="shared" si="192"/>
        <v>0</v>
      </c>
      <c r="ED309" s="60">
        <f t="shared" si="193"/>
        <v>0</v>
      </c>
      <c r="EE309" s="60"/>
      <c r="EF309" s="60"/>
      <c r="EG309" s="60"/>
      <c r="EH309" s="60"/>
      <c r="EI309" s="60"/>
      <c r="EJ309" s="60"/>
      <c r="EK309" s="60"/>
      <c r="EL309" s="60"/>
      <c r="EM309" s="75">
        <f t="shared" si="123"/>
        <v>25650</v>
      </c>
      <c r="EN309" s="75">
        <v>0</v>
      </c>
      <c r="EO309" s="75">
        <v>0</v>
      </c>
      <c r="EP309" s="81" t="s">
        <v>1534</v>
      </c>
      <c r="EQ309" s="72" t="s">
        <v>2067</v>
      </c>
      <c r="ER309" s="81" t="s">
        <v>2068</v>
      </c>
      <c r="ES309" s="72"/>
      <c r="ET309" s="72"/>
      <c r="EU309" s="72"/>
      <c r="EV309" s="72"/>
      <c r="EW309" s="72"/>
      <c r="EX309" s="72"/>
      <c r="EY309" s="72"/>
      <c r="EZ309" s="72"/>
      <c r="FA309" s="72"/>
    </row>
    <row r="310" spans="1:157" ht="19.5" customHeight="1">
      <c r="A310" s="63"/>
      <c r="B310" s="72" t="s">
        <v>2100</v>
      </c>
      <c r="C310" s="58"/>
      <c r="D310" s="90" t="s">
        <v>2065</v>
      </c>
      <c r="E310" s="58" t="s">
        <v>1926</v>
      </c>
      <c r="F310" s="58" t="s">
        <v>1927</v>
      </c>
      <c r="G310" s="58" t="s">
        <v>1927</v>
      </c>
      <c r="H310" s="58" t="s">
        <v>857</v>
      </c>
      <c r="I310" s="58"/>
      <c r="J310" s="58"/>
      <c r="K310" s="58">
        <v>100</v>
      </c>
      <c r="L310" s="58">
        <v>710000000</v>
      </c>
      <c r="M310" s="58" t="s">
        <v>1750</v>
      </c>
      <c r="N310" s="58" t="s">
        <v>1918</v>
      </c>
      <c r="O310" s="58" t="s">
        <v>359</v>
      </c>
      <c r="P310" s="58">
        <v>590000000</v>
      </c>
      <c r="Q310" s="58" t="s">
        <v>2066</v>
      </c>
      <c r="R310" s="58"/>
      <c r="S310" s="58" t="s">
        <v>1929</v>
      </c>
      <c r="T310" s="58"/>
      <c r="U310" s="58"/>
      <c r="V310" s="58">
        <v>0</v>
      </c>
      <c r="W310" s="58">
        <v>0</v>
      </c>
      <c r="X310" s="58">
        <v>100</v>
      </c>
      <c r="Y310" s="58" t="s">
        <v>1930</v>
      </c>
      <c r="Z310" s="58" t="s">
        <v>888</v>
      </c>
      <c r="AA310" s="85">
        <v>7500</v>
      </c>
      <c r="AB310" s="60">
        <v>1443</v>
      </c>
      <c r="AC310" s="60">
        <f t="shared" si="144"/>
        <v>10822500</v>
      </c>
      <c r="AD310" s="75">
        <f t="shared" si="145"/>
        <v>12121200.000000002</v>
      </c>
      <c r="AE310" s="85">
        <v>15000</v>
      </c>
      <c r="AF310" s="60">
        <v>1443</v>
      </c>
      <c r="AG310" s="60">
        <f t="shared" si="146"/>
        <v>21645000</v>
      </c>
      <c r="AH310" s="75">
        <f>AG310*1.12</f>
        <v>24242400.000000004</v>
      </c>
      <c r="AI310" s="85">
        <v>15000</v>
      </c>
      <c r="AJ310" s="60">
        <v>1443</v>
      </c>
      <c r="AK310" s="60">
        <f t="shared" si="147"/>
        <v>21645000</v>
      </c>
      <c r="AL310" s="75">
        <f>AK310*1.12</f>
        <v>24242400.000000004</v>
      </c>
      <c r="AM310" s="85">
        <v>15000</v>
      </c>
      <c r="AN310" s="60">
        <v>1443</v>
      </c>
      <c r="AO310" s="60">
        <f t="shared" si="148"/>
        <v>21645000</v>
      </c>
      <c r="AP310" s="75">
        <f>AO310*1.12</f>
        <v>24242400.000000004</v>
      </c>
      <c r="AQ310" s="85">
        <v>15000</v>
      </c>
      <c r="AR310" s="60">
        <v>1443</v>
      </c>
      <c r="AS310" s="60">
        <f t="shared" si="149"/>
        <v>21645000</v>
      </c>
      <c r="AT310" s="75">
        <f>AS310*1.12</f>
        <v>24242400.000000004</v>
      </c>
      <c r="AU310" s="85">
        <v>15000</v>
      </c>
      <c r="AV310" s="60">
        <v>1443</v>
      </c>
      <c r="AW310" s="60">
        <f t="shared" si="150"/>
        <v>21645000</v>
      </c>
      <c r="AX310" s="75">
        <f t="shared" si="155"/>
        <v>24242400.000000004</v>
      </c>
      <c r="AY310" s="85">
        <v>15000</v>
      </c>
      <c r="AZ310" s="60">
        <v>1443</v>
      </c>
      <c r="BA310" s="60">
        <f t="shared" si="151"/>
        <v>21645000</v>
      </c>
      <c r="BB310" s="75">
        <f t="shared" si="156"/>
        <v>24242400.000000004</v>
      </c>
      <c r="BC310" s="85">
        <v>15000</v>
      </c>
      <c r="BD310" s="60">
        <v>1443</v>
      </c>
      <c r="BE310" s="60">
        <f t="shared" si="152"/>
        <v>21645000</v>
      </c>
      <c r="BF310" s="75">
        <f t="shared" si="157"/>
        <v>24242400.000000004</v>
      </c>
      <c r="BG310" s="85">
        <v>15000</v>
      </c>
      <c r="BH310" s="60">
        <v>1443</v>
      </c>
      <c r="BI310" s="60">
        <f t="shared" si="153"/>
        <v>21645000</v>
      </c>
      <c r="BJ310" s="75">
        <f t="shared" si="158"/>
        <v>24242400.000000004</v>
      </c>
      <c r="BK310" s="85">
        <v>15000</v>
      </c>
      <c r="BL310" s="60">
        <v>1443</v>
      </c>
      <c r="BM310" s="60">
        <f t="shared" si="154"/>
        <v>21645000</v>
      </c>
      <c r="BN310" s="75">
        <f t="shared" si="159"/>
        <v>24242400.000000004</v>
      </c>
      <c r="BO310" s="60"/>
      <c r="BP310" s="60"/>
      <c r="BQ310" s="60">
        <f t="shared" si="160"/>
        <v>0</v>
      </c>
      <c r="BR310" s="60">
        <f t="shared" si="161"/>
        <v>0</v>
      </c>
      <c r="BS310" s="60"/>
      <c r="BT310" s="60"/>
      <c r="BU310" s="60">
        <f t="shared" si="162"/>
        <v>0</v>
      </c>
      <c r="BV310" s="60">
        <f t="shared" si="163"/>
        <v>0</v>
      </c>
      <c r="BW310" s="60"/>
      <c r="BX310" s="60"/>
      <c r="BY310" s="60">
        <f t="shared" si="164"/>
        <v>0</v>
      </c>
      <c r="BZ310" s="60">
        <f t="shared" si="165"/>
        <v>0</v>
      </c>
      <c r="CA310" s="60"/>
      <c r="CB310" s="60"/>
      <c r="CC310" s="60">
        <f t="shared" si="166"/>
        <v>0</v>
      </c>
      <c r="CD310" s="60">
        <f t="shared" si="167"/>
        <v>0</v>
      </c>
      <c r="CE310" s="60"/>
      <c r="CF310" s="60"/>
      <c r="CG310" s="60">
        <f t="shared" si="168"/>
        <v>0</v>
      </c>
      <c r="CH310" s="60">
        <f t="shared" si="169"/>
        <v>0</v>
      </c>
      <c r="CI310" s="60"/>
      <c r="CJ310" s="60"/>
      <c r="CK310" s="60">
        <f t="shared" si="170"/>
        <v>0</v>
      </c>
      <c r="CL310" s="60">
        <f t="shared" si="171"/>
        <v>0</v>
      </c>
      <c r="CM310" s="60"/>
      <c r="CN310" s="60"/>
      <c r="CO310" s="60">
        <f t="shared" si="172"/>
        <v>0</v>
      </c>
      <c r="CP310" s="60">
        <f t="shared" si="173"/>
        <v>0</v>
      </c>
      <c r="CQ310" s="60"/>
      <c r="CR310" s="60"/>
      <c r="CS310" s="60">
        <f t="shared" si="174"/>
        <v>0</v>
      </c>
      <c r="CT310" s="60">
        <f t="shared" si="175"/>
        <v>0</v>
      </c>
      <c r="CU310" s="60"/>
      <c r="CV310" s="60"/>
      <c r="CW310" s="60">
        <f t="shared" si="176"/>
        <v>0</v>
      </c>
      <c r="CX310" s="60">
        <f t="shared" si="177"/>
        <v>0</v>
      </c>
      <c r="CY310" s="60"/>
      <c r="CZ310" s="60"/>
      <c r="DA310" s="60">
        <f t="shared" si="178"/>
        <v>0</v>
      </c>
      <c r="DB310" s="60">
        <f t="shared" si="179"/>
        <v>0</v>
      </c>
      <c r="DC310" s="60"/>
      <c r="DD310" s="60"/>
      <c r="DE310" s="60">
        <f t="shared" si="180"/>
        <v>0</v>
      </c>
      <c r="DF310" s="60">
        <f t="shared" si="181"/>
        <v>0</v>
      </c>
      <c r="DG310" s="60"/>
      <c r="DH310" s="60"/>
      <c r="DI310" s="60">
        <f t="shared" si="182"/>
        <v>0</v>
      </c>
      <c r="DJ310" s="60">
        <f t="shared" si="183"/>
        <v>0</v>
      </c>
      <c r="DK310" s="60"/>
      <c r="DL310" s="60"/>
      <c r="DM310" s="60">
        <f t="shared" si="184"/>
        <v>0</v>
      </c>
      <c r="DN310" s="60">
        <f t="shared" si="185"/>
        <v>0</v>
      </c>
      <c r="DO310" s="60"/>
      <c r="DP310" s="60"/>
      <c r="DQ310" s="60">
        <f t="shared" si="186"/>
        <v>0</v>
      </c>
      <c r="DR310" s="60">
        <f t="shared" si="187"/>
        <v>0</v>
      </c>
      <c r="DS310" s="60"/>
      <c r="DT310" s="60"/>
      <c r="DU310" s="60">
        <f t="shared" si="188"/>
        <v>0</v>
      </c>
      <c r="DV310" s="60">
        <f t="shared" si="189"/>
        <v>0</v>
      </c>
      <c r="DW310" s="60"/>
      <c r="DX310" s="60"/>
      <c r="DY310" s="60">
        <f t="shared" si="190"/>
        <v>0</v>
      </c>
      <c r="DZ310" s="60">
        <f t="shared" si="191"/>
        <v>0</v>
      </c>
      <c r="EA310" s="60"/>
      <c r="EB310" s="60"/>
      <c r="EC310" s="60">
        <f t="shared" si="192"/>
        <v>0</v>
      </c>
      <c r="ED310" s="60">
        <f t="shared" si="193"/>
        <v>0</v>
      </c>
      <c r="EE310" s="60"/>
      <c r="EF310" s="60"/>
      <c r="EG310" s="60"/>
      <c r="EH310" s="60"/>
      <c r="EI310" s="60"/>
      <c r="EJ310" s="60"/>
      <c r="EK310" s="60"/>
      <c r="EL310" s="60"/>
      <c r="EM310" s="75">
        <f t="shared" si="123"/>
        <v>142500</v>
      </c>
      <c r="EN310" s="75">
        <v>0</v>
      </c>
      <c r="EO310" s="75">
        <v>0</v>
      </c>
      <c r="EP310" s="81" t="s">
        <v>1534</v>
      </c>
      <c r="EQ310" s="72" t="s">
        <v>2067</v>
      </c>
      <c r="ER310" s="81" t="s">
        <v>2068</v>
      </c>
      <c r="ES310" s="72"/>
      <c r="ET310" s="72"/>
      <c r="EU310" s="72"/>
      <c r="EV310" s="72"/>
      <c r="EW310" s="72"/>
      <c r="EX310" s="72"/>
      <c r="EY310" s="72"/>
      <c r="EZ310" s="72"/>
      <c r="FA310" s="72"/>
    </row>
    <row r="311" spans="1:157" ht="19.5" customHeight="1">
      <c r="A311" s="63"/>
      <c r="B311" s="63" t="s">
        <v>1593</v>
      </c>
      <c r="C311" s="63"/>
      <c r="D311" s="83" t="s">
        <v>2104</v>
      </c>
      <c r="E311" s="58" t="s">
        <v>2105</v>
      </c>
      <c r="F311" s="58" t="s">
        <v>2106</v>
      </c>
      <c r="G311" s="58" t="s">
        <v>2107</v>
      </c>
      <c r="H311" s="58" t="s">
        <v>857</v>
      </c>
      <c r="I311" s="58"/>
      <c r="J311" s="58"/>
      <c r="K311" s="58" t="s">
        <v>1660</v>
      </c>
      <c r="L311" s="58">
        <v>710000000</v>
      </c>
      <c r="M311" s="58" t="s">
        <v>1533</v>
      </c>
      <c r="N311" s="58" t="s">
        <v>2108</v>
      </c>
      <c r="O311" s="58" t="s">
        <v>359</v>
      </c>
      <c r="P311" s="58">
        <v>710000000</v>
      </c>
      <c r="Q311" s="58" t="s">
        <v>2109</v>
      </c>
      <c r="R311" s="58"/>
      <c r="S311" s="58" t="s">
        <v>2110</v>
      </c>
      <c r="T311" s="58"/>
      <c r="U311" s="58"/>
      <c r="V311" s="58">
        <v>0</v>
      </c>
      <c r="W311" s="58">
        <v>0</v>
      </c>
      <c r="X311" s="58">
        <v>100</v>
      </c>
      <c r="Y311" s="58" t="s">
        <v>1773</v>
      </c>
      <c r="Z311" s="58" t="s">
        <v>888</v>
      </c>
      <c r="AA311" s="85">
        <v>1</v>
      </c>
      <c r="AB311" s="60">
        <v>8750000</v>
      </c>
      <c r="AC311" s="60">
        <v>8750000</v>
      </c>
      <c r="AD311" s="75">
        <v>9800000.000000002</v>
      </c>
      <c r="AE311" s="85">
        <v>1</v>
      </c>
      <c r="AF311" s="60">
        <v>35000000</v>
      </c>
      <c r="AG311" s="60">
        <v>35000000</v>
      </c>
      <c r="AH311" s="75">
        <v>39200000.00000001</v>
      </c>
      <c r="AI311" s="85">
        <v>1</v>
      </c>
      <c r="AJ311" s="60">
        <v>35000000</v>
      </c>
      <c r="AK311" s="60">
        <v>35000000</v>
      </c>
      <c r="AL311" s="75">
        <v>39200000.00000001</v>
      </c>
      <c r="AM311" s="85">
        <v>0</v>
      </c>
      <c r="AN311" s="60">
        <v>0</v>
      </c>
      <c r="AO311" s="60">
        <f t="shared" si="148"/>
        <v>0</v>
      </c>
      <c r="AP311" s="75">
        <f>AO311*1.12</f>
        <v>0</v>
      </c>
      <c r="AQ311" s="85">
        <v>0</v>
      </c>
      <c r="AR311" s="60">
        <v>0</v>
      </c>
      <c r="AS311" s="60">
        <f t="shared" si="149"/>
        <v>0</v>
      </c>
      <c r="AT311" s="75">
        <f>AS311*1.12</f>
        <v>0</v>
      </c>
      <c r="AU311" s="85">
        <v>0</v>
      </c>
      <c r="AV311" s="60">
        <v>0</v>
      </c>
      <c r="AW311" s="60">
        <f t="shared" si="150"/>
        <v>0</v>
      </c>
      <c r="AX311" s="75">
        <f t="shared" si="155"/>
        <v>0</v>
      </c>
      <c r="AY311" s="85">
        <v>0</v>
      </c>
      <c r="AZ311" s="60">
        <v>0</v>
      </c>
      <c r="BA311" s="60">
        <f t="shared" si="151"/>
        <v>0</v>
      </c>
      <c r="BB311" s="75">
        <f t="shared" si="156"/>
        <v>0</v>
      </c>
      <c r="BC311" s="85">
        <v>0</v>
      </c>
      <c r="BD311" s="60">
        <v>0</v>
      </c>
      <c r="BE311" s="60">
        <f t="shared" si="152"/>
        <v>0</v>
      </c>
      <c r="BF311" s="75">
        <f t="shared" si="157"/>
        <v>0</v>
      </c>
      <c r="BG311" s="85">
        <v>0</v>
      </c>
      <c r="BH311" s="60">
        <v>0</v>
      </c>
      <c r="BI311" s="60">
        <f t="shared" si="153"/>
        <v>0</v>
      </c>
      <c r="BJ311" s="75">
        <f t="shared" si="158"/>
        <v>0</v>
      </c>
      <c r="BK311" s="85">
        <v>0</v>
      </c>
      <c r="BL311" s="60">
        <v>0</v>
      </c>
      <c r="BM311" s="60">
        <f t="shared" si="154"/>
        <v>0</v>
      </c>
      <c r="BN311" s="75">
        <f t="shared" si="159"/>
        <v>0</v>
      </c>
      <c r="BO311" s="60"/>
      <c r="BP311" s="60"/>
      <c r="BQ311" s="60">
        <v>0</v>
      </c>
      <c r="BR311" s="60">
        <v>0</v>
      </c>
      <c r="BS311" s="60"/>
      <c r="BT311" s="60"/>
      <c r="BU311" s="60">
        <f>BS311*BT311</f>
        <v>0</v>
      </c>
      <c r="BV311" s="60">
        <f>IF(AX311="С НДС",BU311*1.12,BU311)</f>
        <v>0</v>
      </c>
      <c r="BW311" s="60"/>
      <c r="BX311" s="60"/>
      <c r="BY311" s="60">
        <f>BW311*BX311</f>
        <v>0</v>
      </c>
      <c r="BZ311" s="60">
        <f>IF(BB311="С НДС",BY311*1.12,BY311)</f>
        <v>0</v>
      </c>
      <c r="CA311" s="60"/>
      <c r="CB311" s="60"/>
      <c r="CC311" s="60">
        <f>CA311*CB311</f>
        <v>0</v>
      </c>
      <c r="CD311" s="60">
        <f>IF(BF311="С НДС",CC311*1.12,CC311)</f>
        <v>0</v>
      </c>
      <c r="CE311" s="60"/>
      <c r="CF311" s="60"/>
      <c r="CG311" s="60">
        <f>CE311*CF311</f>
        <v>0</v>
      </c>
      <c r="CH311" s="60">
        <f>IF(BJ311="С НДС",CG311*1.12,CG311)</f>
        <v>0</v>
      </c>
      <c r="CI311" s="60"/>
      <c r="CJ311" s="60"/>
      <c r="CK311" s="60">
        <f>CI311*CJ311</f>
        <v>0</v>
      </c>
      <c r="CL311" s="60">
        <f>IF(BN311="С НДС",CK311*1.12,CK311)</f>
        <v>0</v>
      </c>
      <c r="CM311" s="60"/>
      <c r="CN311" s="60"/>
      <c r="CO311" s="60">
        <f>CM311*CN311</f>
        <v>0</v>
      </c>
      <c r="CP311" s="60">
        <f>IF(BR311="С НДС",CO311*1.12,CO311)</f>
        <v>0</v>
      </c>
      <c r="CQ311" s="60"/>
      <c r="CR311" s="60"/>
      <c r="CS311" s="60">
        <f>CQ311*CR311</f>
        <v>0</v>
      </c>
      <c r="CT311" s="60">
        <f>IF(BV311="С НДС",CS311*1.12,CS311)</f>
        <v>0</v>
      </c>
      <c r="CU311" s="60"/>
      <c r="CV311" s="60"/>
      <c r="CW311" s="60">
        <f>CU311*CV311</f>
        <v>0</v>
      </c>
      <c r="CX311" s="60">
        <f>IF(BZ311="С НДС",CW311*1.12,CW311)</f>
        <v>0</v>
      </c>
      <c r="CY311" s="60"/>
      <c r="CZ311" s="60"/>
      <c r="DA311" s="60">
        <f>CY311*CZ311</f>
        <v>0</v>
      </c>
      <c r="DB311" s="60">
        <f>IF(CD311="С НДС",DA311*1.12,DA311)</f>
        <v>0</v>
      </c>
      <c r="DC311" s="60"/>
      <c r="DD311" s="60"/>
      <c r="DE311" s="60">
        <f>DC311*DD311</f>
        <v>0</v>
      </c>
      <c r="DF311" s="60">
        <f>IF(CH311="С НДС",DE311*1.12,DE311)</f>
        <v>0</v>
      </c>
      <c r="DG311" s="60"/>
      <c r="DH311" s="60"/>
      <c r="DI311" s="60">
        <f>DG311*DH311</f>
        <v>0</v>
      </c>
      <c r="DJ311" s="60">
        <f>IF(CL311="С НДС",DI311*1.12,DI311)</f>
        <v>0</v>
      </c>
      <c r="DK311" s="60"/>
      <c r="DL311" s="60"/>
      <c r="DM311" s="60">
        <f>DK311*DL311</f>
        <v>0</v>
      </c>
      <c r="DN311" s="60">
        <f>IF(CP311="С НДС",DM311*1.12,DM311)</f>
        <v>0</v>
      </c>
      <c r="DO311" s="60"/>
      <c r="DP311" s="60"/>
      <c r="DQ311" s="60">
        <f>DO311*DP311</f>
        <v>0</v>
      </c>
      <c r="DR311" s="60">
        <f>IF(CT311="С НДС",DQ311*1.12,DQ311)</f>
        <v>0</v>
      </c>
      <c r="DS311" s="60"/>
      <c r="DT311" s="60"/>
      <c r="DU311" s="60">
        <f>DS311*DT311</f>
        <v>0</v>
      </c>
      <c r="DV311" s="60">
        <f>IF(CX311="С НДС",DU311*1.12,DU311)</f>
        <v>0</v>
      </c>
      <c r="DW311" s="60"/>
      <c r="DX311" s="60"/>
      <c r="DY311" s="60">
        <f>DW311*DX311</f>
        <v>0</v>
      </c>
      <c r="DZ311" s="60">
        <f>IF(DB311="С НДС",DY311*1.12,DY311)</f>
        <v>0</v>
      </c>
      <c r="EA311" s="60"/>
      <c r="EB311" s="60"/>
      <c r="EC311" s="60">
        <f>EA311*EB311</f>
        <v>0</v>
      </c>
      <c r="ED311" s="60">
        <f>IF(DF311="С НДС",EC311*1.12,EC311)</f>
        <v>0</v>
      </c>
      <c r="EE311" s="60"/>
      <c r="EF311" s="60"/>
      <c r="EG311" s="60"/>
      <c r="EH311" s="60"/>
      <c r="EI311" s="60"/>
      <c r="EJ311" s="60"/>
      <c r="EK311" s="60"/>
      <c r="EL311" s="60"/>
      <c r="EM311" s="75">
        <v>1</v>
      </c>
      <c r="EN311" s="60">
        <f aca="true" t="shared" si="194" ref="EN311:EN317">SUM(AW311,AS311,AO311,AG311,AC311,AK311)</f>
        <v>78750000</v>
      </c>
      <c r="EO311" s="60">
        <f aca="true" t="shared" si="195" ref="EO311:EO317">IF(Z311="С НДС",EN311*1.12,EN311)</f>
        <v>88200000.00000001</v>
      </c>
      <c r="EP311" s="81" t="s">
        <v>1534</v>
      </c>
      <c r="EQ311" s="72" t="s">
        <v>2111</v>
      </c>
      <c r="ER311" s="81" t="s">
        <v>2112</v>
      </c>
      <c r="ES311" s="72"/>
      <c r="ET311" s="72"/>
      <c r="EU311" s="72"/>
      <c r="EV311" s="72"/>
      <c r="EW311" s="72"/>
      <c r="EX311" s="72"/>
      <c r="EY311" s="72"/>
      <c r="EZ311" s="72"/>
      <c r="FA311" s="72"/>
    </row>
    <row r="312" spans="1:157" ht="19.5" customHeight="1">
      <c r="A312" s="63"/>
      <c r="B312" s="72" t="s">
        <v>2100</v>
      </c>
      <c r="C312" s="58" t="s">
        <v>2217</v>
      </c>
      <c r="D312" s="83" t="s">
        <v>2127</v>
      </c>
      <c r="E312" s="58" t="s">
        <v>1748</v>
      </c>
      <c r="F312" s="58" t="s">
        <v>1749</v>
      </c>
      <c r="G312" s="58" t="s">
        <v>1749</v>
      </c>
      <c r="H312" s="58" t="s">
        <v>860</v>
      </c>
      <c r="I312" s="58" t="s">
        <v>760</v>
      </c>
      <c r="J312" s="58" t="s">
        <v>862</v>
      </c>
      <c r="K312" s="58">
        <v>100</v>
      </c>
      <c r="L312" s="58">
        <v>710000000</v>
      </c>
      <c r="M312" s="58" t="s">
        <v>1750</v>
      </c>
      <c r="N312" s="58" t="s">
        <v>2108</v>
      </c>
      <c r="O312" s="58" t="s">
        <v>359</v>
      </c>
      <c r="P312" s="58" t="s">
        <v>1717</v>
      </c>
      <c r="Q312" s="58" t="s">
        <v>1718</v>
      </c>
      <c r="R312" s="58"/>
      <c r="S312" s="58" t="s">
        <v>1739</v>
      </c>
      <c r="T312" s="58"/>
      <c r="U312" s="58"/>
      <c r="V312" s="58">
        <v>0</v>
      </c>
      <c r="W312" s="58">
        <v>100</v>
      </c>
      <c r="X312" s="58">
        <v>0</v>
      </c>
      <c r="Y312" s="58" t="s">
        <v>1751</v>
      </c>
      <c r="Z312" s="58" t="s">
        <v>888</v>
      </c>
      <c r="AA312" s="85">
        <v>67606.61</v>
      </c>
      <c r="AB312" s="60">
        <v>907</v>
      </c>
      <c r="AC312" s="60">
        <f>AA312*AB312</f>
        <v>61319195.27</v>
      </c>
      <c r="AD312" s="60">
        <f>IF(Z312="С НДС",AC312*1.12,AC312)</f>
        <v>68677498.70240001</v>
      </c>
      <c r="AE312" s="85">
        <v>54750</v>
      </c>
      <c r="AF312" s="60">
        <v>907</v>
      </c>
      <c r="AG312" s="60">
        <f>AE312*AF312</f>
        <v>49658250</v>
      </c>
      <c r="AH312" s="60">
        <f>IF(Z312="С НДС",AG312*1.12,AG312)</f>
        <v>55617240.00000001</v>
      </c>
      <c r="AI312" s="85">
        <v>54750</v>
      </c>
      <c r="AJ312" s="60">
        <v>907</v>
      </c>
      <c r="AK312" s="60">
        <f>AI312*AJ312</f>
        <v>49658250</v>
      </c>
      <c r="AL312" s="60">
        <f>IF(Z312="С НДС",AK312*1.12,AK312)</f>
        <v>55617240.00000001</v>
      </c>
      <c r="AM312" s="85">
        <v>54750</v>
      </c>
      <c r="AN312" s="60">
        <v>907</v>
      </c>
      <c r="AO312" s="60">
        <f>AM312*AN312</f>
        <v>49658250</v>
      </c>
      <c r="AP312" s="60">
        <f>IF(Z312="С НДС",AO312*1.12,AO312)</f>
        <v>55617240.00000001</v>
      </c>
      <c r="AQ312" s="85">
        <v>54750</v>
      </c>
      <c r="AR312" s="60">
        <v>907</v>
      </c>
      <c r="AS312" s="60">
        <f>AQ312*AR312</f>
        <v>49658250</v>
      </c>
      <c r="AT312" s="60">
        <f>IF(Z312="С НДС",AS312*1.12,AS312)</f>
        <v>55617240.00000001</v>
      </c>
      <c r="AU312" s="85"/>
      <c r="AV312" s="60"/>
      <c r="AW312" s="60">
        <f>AU312*AV312</f>
        <v>0</v>
      </c>
      <c r="AX312" s="75">
        <f t="shared" si="155"/>
        <v>0</v>
      </c>
      <c r="AY312" s="85"/>
      <c r="AZ312" s="60"/>
      <c r="BA312" s="60">
        <f>AY312*AZ312</f>
        <v>0</v>
      </c>
      <c r="BB312" s="75">
        <f t="shared" si="156"/>
        <v>0</v>
      </c>
      <c r="BC312" s="85"/>
      <c r="BD312" s="60"/>
      <c r="BE312" s="60">
        <f>BC312*BD312</f>
        <v>0</v>
      </c>
      <c r="BF312" s="75">
        <f t="shared" si="157"/>
        <v>0</v>
      </c>
      <c r="BG312" s="85"/>
      <c r="BH312" s="60"/>
      <c r="BI312" s="60">
        <f>BG312*BH312</f>
        <v>0</v>
      </c>
      <c r="BJ312" s="75">
        <f t="shared" si="158"/>
        <v>0</v>
      </c>
      <c r="BK312" s="85"/>
      <c r="BL312" s="60"/>
      <c r="BM312" s="60">
        <f>BK312*BL312</f>
        <v>0</v>
      </c>
      <c r="BN312" s="75">
        <f t="shared" si="159"/>
        <v>0</v>
      </c>
      <c r="BO312" s="60"/>
      <c r="BP312" s="60"/>
      <c r="BQ312" s="60">
        <v>0</v>
      </c>
      <c r="BR312" s="60">
        <v>0</v>
      </c>
      <c r="BS312" s="60"/>
      <c r="BT312" s="60"/>
      <c r="BU312" s="60">
        <f>BS312*BT312</f>
        <v>0</v>
      </c>
      <c r="BV312" s="60">
        <f>IF(AX312="С НДС",BU312*1.12,BU312)</f>
        <v>0</v>
      </c>
      <c r="BW312" s="60"/>
      <c r="BX312" s="60"/>
      <c r="BY312" s="60">
        <f>BW312*BX312</f>
        <v>0</v>
      </c>
      <c r="BZ312" s="60">
        <f>IF(BB312="С НДС",BY312*1.12,BY312)</f>
        <v>0</v>
      </c>
      <c r="CA312" s="60"/>
      <c r="CB312" s="60"/>
      <c r="CC312" s="60">
        <f>CA312*CB312</f>
        <v>0</v>
      </c>
      <c r="CD312" s="60">
        <f>IF(BF312="С НДС",CC312*1.12,CC312)</f>
        <v>0</v>
      </c>
      <c r="CE312" s="60"/>
      <c r="CF312" s="60"/>
      <c r="CG312" s="60">
        <f>CE312*CF312</f>
        <v>0</v>
      </c>
      <c r="CH312" s="60">
        <f>IF(BJ312="С НДС",CG312*1.12,CG312)</f>
        <v>0</v>
      </c>
      <c r="CI312" s="60"/>
      <c r="CJ312" s="60"/>
      <c r="CK312" s="60">
        <f>CI312*CJ312</f>
        <v>0</v>
      </c>
      <c r="CL312" s="60">
        <f>IF(BN312="С НДС",CK312*1.12,CK312)</f>
        <v>0</v>
      </c>
      <c r="CM312" s="60"/>
      <c r="CN312" s="60"/>
      <c r="CO312" s="60">
        <f>CM312*CN312</f>
        <v>0</v>
      </c>
      <c r="CP312" s="60">
        <f>IF(BR312="С НДС",CO312*1.12,CO312)</f>
        <v>0</v>
      </c>
      <c r="CQ312" s="60"/>
      <c r="CR312" s="60"/>
      <c r="CS312" s="60">
        <f>CQ312*CR312</f>
        <v>0</v>
      </c>
      <c r="CT312" s="60">
        <f>IF(BV312="С НДС",CS312*1.12,CS312)</f>
        <v>0</v>
      </c>
      <c r="CU312" s="60"/>
      <c r="CV312" s="60"/>
      <c r="CW312" s="60">
        <f>CU312*CV312</f>
        <v>0</v>
      </c>
      <c r="CX312" s="60">
        <f>IF(BZ312="С НДС",CW312*1.12,CW312)</f>
        <v>0</v>
      </c>
      <c r="CY312" s="60"/>
      <c r="CZ312" s="60"/>
      <c r="DA312" s="60">
        <f>CY312*CZ312</f>
        <v>0</v>
      </c>
      <c r="DB312" s="60">
        <f>IF(CD312="С НДС",DA312*1.12,DA312)</f>
        <v>0</v>
      </c>
      <c r="DC312" s="60"/>
      <c r="DD312" s="60"/>
      <c r="DE312" s="60">
        <f>DC312*DD312</f>
        <v>0</v>
      </c>
      <c r="DF312" s="60">
        <f>IF(CH312="С НДС",DE312*1.12,DE312)</f>
        <v>0</v>
      </c>
      <c r="DG312" s="60"/>
      <c r="DH312" s="60"/>
      <c r="DI312" s="60">
        <f>DG312*DH312</f>
        <v>0</v>
      </c>
      <c r="DJ312" s="60">
        <f>IF(CL312="С НДС",DI312*1.12,DI312)</f>
        <v>0</v>
      </c>
      <c r="DK312" s="60"/>
      <c r="DL312" s="60"/>
      <c r="DM312" s="60">
        <f>DK312*DL312</f>
        <v>0</v>
      </c>
      <c r="DN312" s="60">
        <f>IF(CP312="С НДС",DM312*1.12,DM312)</f>
        <v>0</v>
      </c>
      <c r="DO312" s="60"/>
      <c r="DP312" s="60"/>
      <c r="DQ312" s="60">
        <f>DO312*DP312</f>
        <v>0</v>
      </c>
      <c r="DR312" s="60">
        <f>IF(CT312="С НДС",DQ312*1.12,DQ312)</f>
        <v>0</v>
      </c>
      <c r="DS312" s="60"/>
      <c r="DT312" s="60"/>
      <c r="DU312" s="60">
        <f>DS312*DT312</f>
        <v>0</v>
      </c>
      <c r="DV312" s="60">
        <f>IF(CX312="С НДС",DU312*1.12,DU312)</f>
        <v>0</v>
      </c>
      <c r="DW312" s="60"/>
      <c r="DX312" s="60"/>
      <c r="DY312" s="60">
        <f>DW312*DX312</f>
        <v>0</v>
      </c>
      <c r="DZ312" s="60">
        <f>IF(DB312="С НДС",DY312*1.12,DY312)</f>
        <v>0</v>
      </c>
      <c r="EA312" s="60"/>
      <c r="EB312" s="60"/>
      <c r="EC312" s="60">
        <f>EA312*EB312</f>
        <v>0</v>
      </c>
      <c r="ED312" s="60">
        <f>IF(DF312="С НДС",EC312*1.12,EC312)</f>
        <v>0</v>
      </c>
      <c r="EE312" s="60"/>
      <c r="EF312" s="60"/>
      <c r="EG312" s="60"/>
      <c r="EH312" s="60"/>
      <c r="EI312" s="60"/>
      <c r="EJ312" s="60"/>
      <c r="EK312" s="60"/>
      <c r="EL312" s="60"/>
      <c r="EM312" s="75">
        <f t="shared" si="123"/>
        <v>286606.61</v>
      </c>
      <c r="EN312" s="60">
        <v>0</v>
      </c>
      <c r="EO312" s="60">
        <v>0</v>
      </c>
      <c r="EP312" s="81" t="s">
        <v>1534</v>
      </c>
      <c r="EQ312" s="72" t="s">
        <v>1754</v>
      </c>
      <c r="ER312" s="81" t="s">
        <v>1755</v>
      </c>
      <c r="ES312" s="72"/>
      <c r="ET312" s="72"/>
      <c r="EU312" s="72"/>
      <c r="EV312" s="72"/>
      <c r="EW312" s="72"/>
      <c r="EX312" s="72"/>
      <c r="EY312" s="72"/>
      <c r="EZ312" s="72"/>
      <c r="FA312" s="72"/>
    </row>
    <row r="313" spans="1:157" ht="19.5" customHeight="1">
      <c r="A313" s="63"/>
      <c r="B313" s="72" t="s">
        <v>2100</v>
      </c>
      <c r="C313" s="58" t="s">
        <v>2217</v>
      </c>
      <c r="D313" s="83" t="s">
        <v>2128</v>
      </c>
      <c r="E313" s="58" t="s">
        <v>1748</v>
      </c>
      <c r="F313" s="58" t="s">
        <v>1749</v>
      </c>
      <c r="G313" s="58" t="s">
        <v>1749</v>
      </c>
      <c r="H313" s="58" t="s">
        <v>860</v>
      </c>
      <c r="I313" s="58" t="s">
        <v>760</v>
      </c>
      <c r="J313" s="58" t="s">
        <v>862</v>
      </c>
      <c r="K313" s="58">
        <v>100</v>
      </c>
      <c r="L313" s="58">
        <v>710000000</v>
      </c>
      <c r="M313" s="58" t="s">
        <v>1750</v>
      </c>
      <c r="N313" s="58" t="s">
        <v>2108</v>
      </c>
      <c r="O313" s="58" t="s">
        <v>359</v>
      </c>
      <c r="P313" s="58" t="s">
        <v>1717</v>
      </c>
      <c r="Q313" s="58" t="s">
        <v>1718</v>
      </c>
      <c r="R313" s="58"/>
      <c r="S313" s="58" t="s">
        <v>1739</v>
      </c>
      <c r="T313" s="58"/>
      <c r="U313" s="58"/>
      <c r="V313" s="58">
        <v>0</v>
      </c>
      <c r="W313" s="58">
        <v>100</v>
      </c>
      <c r="X313" s="58">
        <v>0</v>
      </c>
      <c r="Y313" s="58" t="s">
        <v>1751</v>
      </c>
      <c r="Z313" s="58" t="s">
        <v>888</v>
      </c>
      <c r="AA313" s="85">
        <v>357645.77</v>
      </c>
      <c r="AB313" s="60">
        <v>610</v>
      </c>
      <c r="AC313" s="60">
        <f>AA313*AB313</f>
        <v>218163919.70000002</v>
      </c>
      <c r="AD313" s="60">
        <f>IF(Z313="С НДС",AC313*1.12,AC313)</f>
        <v>244343590.06400004</v>
      </c>
      <c r="AE313" s="85">
        <v>155125</v>
      </c>
      <c r="AF313" s="60">
        <v>610</v>
      </c>
      <c r="AG313" s="60">
        <f>AE313*AF313</f>
        <v>94626250</v>
      </c>
      <c r="AH313" s="60">
        <f>IF(Z313="С НДС",AG313*1.12,AG313)</f>
        <v>105981400.00000001</v>
      </c>
      <c r="AI313" s="85">
        <v>155125</v>
      </c>
      <c r="AJ313" s="60">
        <v>610</v>
      </c>
      <c r="AK313" s="60">
        <f>AI313*AJ313</f>
        <v>94626250</v>
      </c>
      <c r="AL313" s="60">
        <f>IF(Z313="С НДС",AK313*1.12,AK313)</f>
        <v>105981400.00000001</v>
      </c>
      <c r="AM313" s="85">
        <v>155125</v>
      </c>
      <c r="AN313" s="60">
        <v>610</v>
      </c>
      <c r="AO313" s="60">
        <f>AM313*AN313</f>
        <v>94626250</v>
      </c>
      <c r="AP313" s="60">
        <f>IF(Z313="С НДС",AO313*1.12,AO313)</f>
        <v>105981400.00000001</v>
      </c>
      <c r="AQ313" s="85">
        <v>155125</v>
      </c>
      <c r="AR313" s="60">
        <v>610</v>
      </c>
      <c r="AS313" s="60">
        <f>AQ313*AR313</f>
        <v>94626250</v>
      </c>
      <c r="AT313" s="60">
        <f>IF(Z313="С НДС",AS313*1.12,AS313)</f>
        <v>105981400.00000001</v>
      </c>
      <c r="AU313" s="85"/>
      <c r="AV313" s="60"/>
      <c r="AW313" s="60">
        <f>AU313*AV313</f>
        <v>0</v>
      </c>
      <c r="AX313" s="75">
        <f t="shared" si="155"/>
        <v>0</v>
      </c>
      <c r="AY313" s="85"/>
      <c r="AZ313" s="60"/>
      <c r="BA313" s="60">
        <f>AY313*AZ313</f>
        <v>0</v>
      </c>
      <c r="BB313" s="75">
        <f t="shared" si="156"/>
        <v>0</v>
      </c>
      <c r="BC313" s="85"/>
      <c r="BD313" s="60"/>
      <c r="BE313" s="60">
        <f>BC313*BD313</f>
        <v>0</v>
      </c>
      <c r="BF313" s="75">
        <f t="shared" si="157"/>
        <v>0</v>
      </c>
      <c r="BG313" s="85"/>
      <c r="BH313" s="60"/>
      <c r="BI313" s="60">
        <f>BG313*BH313</f>
        <v>0</v>
      </c>
      <c r="BJ313" s="75">
        <f t="shared" si="158"/>
        <v>0</v>
      </c>
      <c r="BK313" s="85"/>
      <c r="BL313" s="60"/>
      <c r="BM313" s="60">
        <f>BK313*BL313</f>
        <v>0</v>
      </c>
      <c r="BN313" s="75">
        <f t="shared" si="159"/>
        <v>0</v>
      </c>
      <c r="BO313" s="60"/>
      <c r="BP313" s="60"/>
      <c r="BQ313" s="60">
        <v>0</v>
      </c>
      <c r="BR313" s="60">
        <v>0</v>
      </c>
      <c r="BS313" s="60"/>
      <c r="BT313" s="60"/>
      <c r="BU313" s="60">
        <f>BS313*BT313</f>
        <v>0</v>
      </c>
      <c r="BV313" s="60">
        <f>IF(AX313="С НДС",BU313*1.12,BU313)</f>
        <v>0</v>
      </c>
      <c r="BW313" s="60"/>
      <c r="BX313" s="60"/>
      <c r="BY313" s="60">
        <f>BW313*BX313</f>
        <v>0</v>
      </c>
      <c r="BZ313" s="60">
        <f>IF(BB313="С НДС",BY313*1.12,BY313)</f>
        <v>0</v>
      </c>
      <c r="CA313" s="60"/>
      <c r="CB313" s="60"/>
      <c r="CC313" s="60">
        <f>CA313*CB313</f>
        <v>0</v>
      </c>
      <c r="CD313" s="60">
        <f>IF(BF313="С НДС",CC313*1.12,CC313)</f>
        <v>0</v>
      </c>
      <c r="CE313" s="60"/>
      <c r="CF313" s="60"/>
      <c r="CG313" s="60">
        <f>CE313*CF313</f>
        <v>0</v>
      </c>
      <c r="CH313" s="60">
        <f>IF(BJ313="С НДС",CG313*1.12,CG313)</f>
        <v>0</v>
      </c>
      <c r="CI313" s="60"/>
      <c r="CJ313" s="60"/>
      <c r="CK313" s="60">
        <f>CI313*CJ313</f>
        <v>0</v>
      </c>
      <c r="CL313" s="60">
        <f>IF(BN313="С НДС",CK313*1.12,CK313)</f>
        <v>0</v>
      </c>
      <c r="CM313" s="60"/>
      <c r="CN313" s="60"/>
      <c r="CO313" s="60">
        <f>CM313*CN313</f>
        <v>0</v>
      </c>
      <c r="CP313" s="60">
        <f>IF(BR313="С НДС",CO313*1.12,CO313)</f>
        <v>0</v>
      </c>
      <c r="CQ313" s="60"/>
      <c r="CR313" s="60"/>
      <c r="CS313" s="60">
        <f>CQ313*CR313</f>
        <v>0</v>
      </c>
      <c r="CT313" s="60">
        <f>IF(BV313="С НДС",CS313*1.12,CS313)</f>
        <v>0</v>
      </c>
      <c r="CU313" s="60"/>
      <c r="CV313" s="60"/>
      <c r="CW313" s="60">
        <f>CU313*CV313</f>
        <v>0</v>
      </c>
      <c r="CX313" s="60">
        <f>IF(BZ313="С НДС",CW313*1.12,CW313)</f>
        <v>0</v>
      </c>
      <c r="CY313" s="60"/>
      <c r="CZ313" s="60"/>
      <c r="DA313" s="60">
        <f>CY313*CZ313</f>
        <v>0</v>
      </c>
      <c r="DB313" s="60">
        <f>IF(CD313="С НДС",DA313*1.12,DA313)</f>
        <v>0</v>
      </c>
      <c r="DC313" s="60"/>
      <c r="DD313" s="60"/>
      <c r="DE313" s="60">
        <f>DC313*DD313</f>
        <v>0</v>
      </c>
      <c r="DF313" s="60">
        <f>IF(CH313="С НДС",DE313*1.12,DE313)</f>
        <v>0</v>
      </c>
      <c r="DG313" s="60"/>
      <c r="DH313" s="60"/>
      <c r="DI313" s="60">
        <f>DG313*DH313</f>
        <v>0</v>
      </c>
      <c r="DJ313" s="60">
        <f>IF(CL313="С НДС",DI313*1.12,DI313)</f>
        <v>0</v>
      </c>
      <c r="DK313" s="60"/>
      <c r="DL313" s="60"/>
      <c r="DM313" s="60">
        <f>DK313*DL313</f>
        <v>0</v>
      </c>
      <c r="DN313" s="60">
        <f>IF(CP313="С НДС",DM313*1.12,DM313)</f>
        <v>0</v>
      </c>
      <c r="DO313" s="60"/>
      <c r="DP313" s="60"/>
      <c r="DQ313" s="60">
        <f>DO313*DP313</f>
        <v>0</v>
      </c>
      <c r="DR313" s="60">
        <f>IF(CT313="С НДС",DQ313*1.12,DQ313)</f>
        <v>0</v>
      </c>
      <c r="DS313" s="60"/>
      <c r="DT313" s="60"/>
      <c r="DU313" s="60">
        <f>DS313*DT313</f>
        <v>0</v>
      </c>
      <c r="DV313" s="60">
        <f>IF(CX313="С НДС",DU313*1.12,DU313)</f>
        <v>0</v>
      </c>
      <c r="DW313" s="60"/>
      <c r="DX313" s="60"/>
      <c r="DY313" s="60">
        <f>DW313*DX313</f>
        <v>0</v>
      </c>
      <c r="DZ313" s="60">
        <f>IF(DB313="С НДС",DY313*1.12,DY313)</f>
        <v>0</v>
      </c>
      <c r="EA313" s="60"/>
      <c r="EB313" s="60"/>
      <c r="EC313" s="60">
        <f>EA313*EB313</f>
        <v>0</v>
      </c>
      <c r="ED313" s="60">
        <f>IF(DF313="С НДС",EC313*1.12,EC313)</f>
        <v>0</v>
      </c>
      <c r="EE313" s="60"/>
      <c r="EF313" s="60"/>
      <c r="EG313" s="60"/>
      <c r="EH313" s="60"/>
      <c r="EI313" s="60"/>
      <c r="EJ313" s="60"/>
      <c r="EK313" s="60"/>
      <c r="EL313" s="60"/>
      <c r="EM313" s="75">
        <f t="shared" si="123"/>
        <v>978145.77</v>
      </c>
      <c r="EN313" s="60">
        <v>0</v>
      </c>
      <c r="EO313" s="60">
        <v>0</v>
      </c>
      <c r="EP313" s="81" t="s">
        <v>1534</v>
      </c>
      <c r="EQ313" s="72" t="s">
        <v>1752</v>
      </c>
      <c r="ER313" s="81" t="s">
        <v>1753</v>
      </c>
      <c r="ES313" s="72"/>
      <c r="ET313" s="72"/>
      <c r="EU313" s="72"/>
      <c r="EV313" s="72"/>
      <c r="EW313" s="72"/>
      <c r="EX313" s="72"/>
      <c r="EY313" s="72"/>
      <c r="EZ313" s="72"/>
      <c r="FA313" s="72"/>
    </row>
    <row r="314" spans="1:157" ht="19.5" customHeight="1">
      <c r="A314" s="63"/>
      <c r="B314" s="91" t="s">
        <v>1593</v>
      </c>
      <c r="C314" s="63"/>
      <c r="D314" s="83" t="s">
        <v>2218</v>
      </c>
      <c r="E314" s="58" t="s">
        <v>2219</v>
      </c>
      <c r="F314" s="58" t="s">
        <v>2220</v>
      </c>
      <c r="G314" s="58" t="s">
        <v>2220</v>
      </c>
      <c r="H314" s="58" t="s">
        <v>860</v>
      </c>
      <c r="I314" s="58" t="s">
        <v>766</v>
      </c>
      <c r="J314" s="58"/>
      <c r="K314" s="58" t="s">
        <v>909</v>
      </c>
      <c r="L314" s="58">
        <v>710000000</v>
      </c>
      <c r="M314" s="58" t="s">
        <v>1533</v>
      </c>
      <c r="N314" s="58" t="s">
        <v>2141</v>
      </c>
      <c r="O314" s="58" t="s">
        <v>359</v>
      </c>
      <c r="P314" s="58" t="s">
        <v>1717</v>
      </c>
      <c r="Q314" s="58" t="s">
        <v>2138</v>
      </c>
      <c r="R314" s="58"/>
      <c r="S314" s="58" t="s">
        <v>1739</v>
      </c>
      <c r="T314" s="58"/>
      <c r="U314" s="58"/>
      <c r="V314" s="58">
        <v>0</v>
      </c>
      <c r="W314" s="58">
        <v>0</v>
      </c>
      <c r="X314" s="58">
        <v>100</v>
      </c>
      <c r="Y314" s="58" t="s">
        <v>970</v>
      </c>
      <c r="Z314" s="58" t="s">
        <v>888</v>
      </c>
      <c r="AA314" s="85"/>
      <c r="AB314" s="60"/>
      <c r="AC314" s="60"/>
      <c r="AD314" s="60"/>
      <c r="AE314" s="85">
        <v>13104</v>
      </c>
      <c r="AF314" s="60">
        <v>1490.18</v>
      </c>
      <c r="AG314" s="60">
        <v>19527318.720000003</v>
      </c>
      <c r="AH314" s="60">
        <v>21870596.966400005</v>
      </c>
      <c r="AI314" s="85">
        <v>13563</v>
      </c>
      <c r="AJ314" s="60">
        <v>1490.18</v>
      </c>
      <c r="AK314" s="60">
        <v>20211311.34</v>
      </c>
      <c r="AL314" s="60">
        <v>22636668.7008</v>
      </c>
      <c r="AM314" s="85">
        <v>14037</v>
      </c>
      <c r="AN314" s="60">
        <v>1490.18</v>
      </c>
      <c r="AO314" s="60">
        <v>20917656.66</v>
      </c>
      <c r="AP314" s="60">
        <v>23427775.459200002</v>
      </c>
      <c r="AQ314" s="85">
        <v>14529</v>
      </c>
      <c r="AR314" s="60">
        <v>1490.18</v>
      </c>
      <c r="AS314" s="60">
        <v>21650825.220000003</v>
      </c>
      <c r="AT314" s="60">
        <v>24248924.246400006</v>
      </c>
      <c r="AU314" s="85"/>
      <c r="AV314" s="60"/>
      <c r="AW314" s="60">
        <v>0</v>
      </c>
      <c r="AX314" s="75">
        <v>0</v>
      </c>
      <c r="AY314" s="85"/>
      <c r="AZ314" s="60"/>
      <c r="BA314" s="60">
        <v>0</v>
      </c>
      <c r="BB314" s="75">
        <v>0</v>
      </c>
      <c r="BC314" s="85"/>
      <c r="BD314" s="60"/>
      <c r="BE314" s="60">
        <v>0</v>
      </c>
      <c r="BF314" s="75">
        <v>0</v>
      </c>
      <c r="BG314" s="85"/>
      <c r="BH314" s="60"/>
      <c r="BI314" s="60">
        <v>0</v>
      </c>
      <c r="BJ314" s="75">
        <v>0</v>
      </c>
      <c r="BK314" s="85"/>
      <c r="BL314" s="60"/>
      <c r="BM314" s="60">
        <v>0</v>
      </c>
      <c r="BN314" s="75">
        <v>0</v>
      </c>
      <c r="BO314" s="60"/>
      <c r="BP314" s="60"/>
      <c r="BQ314" s="60">
        <v>0</v>
      </c>
      <c r="BR314" s="60">
        <v>0</v>
      </c>
      <c r="BS314" s="60"/>
      <c r="BT314" s="60"/>
      <c r="BU314" s="60">
        <v>0</v>
      </c>
      <c r="BV314" s="60">
        <v>0</v>
      </c>
      <c r="BW314" s="60"/>
      <c r="BX314" s="60"/>
      <c r="BY314" s="60">
        <v>0</v>
      </c>
      <c r="BZ314" s="60">
        <v>0</v>
      </c>
      <c r="CA314" s="60"/>
      <c r="CB314" s="60"/>
      <c r="CC314" s="60">
        <v>0</v>
      </c>
      <c r="CD314" s="60">
        <v>0</v>
      </c>
      <c r="CE314" s="60"/>
      <c r="CF314" s="60"/>
      <c r="CG314" s="60">
        <v>0</v>
      </c>
      <c r="CH314" s="60">
        <v>0</v>
      </c>
      <c r="CI314" s="60"/>
      <c r="CJ314" s="60"/>
      <c r="CK314" s="60">
        <v>0</v>
      </c>
      <c r="CL314" s="60">
        <v>0</v>
      </c>
      <c r="CM314" s="60"/>
      <c r="CN314" s="60"/>
      <c r="CO314" s="60">
        <v>0</v>
      </c>
      <c r="CP314" s="60">
        <v>0</v>
      </c>
      <c r="CQ314" s="60"/>
      <c r="CR314" s="60"/>
      <c r="CS314" s="60">
        <v>0</v>
      </c>
      <c r="CT314" s="60">
        <v>0</v>
      </c>
      <c r="CU314" s="60"/>
      <c r="CV314" s="60"/>
      <c r="CW314" s="60">
        <v>0</v>
      </c>
      <c r="CX314" s="60">
        <v>0</v>
      </c>
      <c r="CY314" s="60"/>
      <c r="CZ314" s="60"/>
      <c r="DA314" s="60">
        <v>0</v>
      </c>
      <c r="DB314" s="60">
        <v>0</v>
      </c>
      <c r="DC314" s="60"/>
      <c r="DD314" s="60"/>
      <c r="DE314" s="60">
        <v>0</v>
      </c>
      <c r="DF314" s="60">
        <v>0</v>
      </c>
      <c r="DG314" s="60"/>
      <c r="DH314" s="60"/>
      <c r="DI314" s="60">
        <v>0</v>
      </c>
      <c r="DJ314" s="60">
        <v>0</v>
      </c>
      <c r="DK314" s="60"/>
      <c r="DL314" s="60"/>
      <c r="DM314" s="60">
        <v>0</v>
      </c>
      <c r="DN314" s="60">
        <v>0</v>
      </c>
      <c r="DO314" s="60"/>
      <c r="DP314" s="60"/>
      <c r="DQ314" s="60">
        <v>0</v>
      </c>
      <c r="DR314" s="60">
        <v>0</v>
      </c>
      <c r="DS314" s="60"/>
      <c r="DT314" s="60"/>
      <c r="DU314" s="60">
        <v>0</v>
      </c>
      <c r="DV314" s="60">
        <v>0</v>
      </c>
      <c r="DW314" s="60"/>
      <c r="DX314" s="60"/>
      <c r="DY314" s="60">
        <v>0</v>
      </c>
      <c r="DZ314" s="60">
        <v>0</v>
      </c>
      <c r="EA314" s="60"/>
      <c r="EB314" s="60"/>
      <c r="EC314" s="60">
        <v>0</v>
      </c>
      <c r="ED314" s="60">
        <v>0</v>
      </c>
      <c r="EE314" s="60"/>
      <c r="EF314" s="60"/>
      <c r="EG314" s="60"/>
      <c r="EH314" s="60"/>
      <c r="EI314" s="60"/>
      <c r="EJ314" s="60"/>
      <c r="EK314" s="60"/>
      <c r="EL314" s="60"/>
      <c r="EM314" s="75">
        <f t="shared" si="123"/>
        <v>55233</v>
      </c>
      <c r="EN314" s="60">
        <f>SUM(AW314,AS314,AO314,AG314,AC314,AK314)</f>
        <v>82307111.94000001</v>
      </c>
      <c r="EO314" s="60">
        <f>IF(Z314="С НДС",EN314*1.12,EN314)</f>
        <v>92183965.37280002</v>
      </c>
      <c r="EP314" s="81" t="s">
        <v>1534</v>
      </c>
      <c r="EQ314" s="72" t="s">
        <v>2221</v>
      </c>
      <c r="ER314" s="81" t="s">
        <v>2222</v>
      </c>
      <c r="ES314" s="72"/>
      <c r="ET314" s="72"/>
      <c r="EU314" s="72"/>
      <c r="EV314" s="72"/>
      <c r="EW314" s="72"/>
      <c r="EX314" s="72"/>
      <c r="EY314" s="72"/>
      <c r="EZ314" s="72"/>
      <c r="FA314" s="72"/>
    </row>
    <row r="315" spans="1:157" ht="19.5" customHeight="1">
      <c r="A315" s="63"/>
      <c r="B315" s="63" t="s">
        <v>1593</v>
      </c>
      <c r="C315" s="63"/>
      <c r="D315" s="58" t="s">
        <v>1725</v>
      </c>
      <c r="E315" s="58" t="s">
        <v>1736</v>
      </c>
      <c r="F315" s="58" t="s">
        <v>1737</v>
      </c>
      <c r="G315" s="58" t="s">
        <v>1737</v>
      </c>
      <c r="H315" s="58" t="s">
        <v>860</v>
      </c>
      <c r="I315" s="58" t="s">
        <v>760</v>
      </c>
      <c r="J315" s="58" t="s">
        <v>862</v>
      </c>
      <c r="K315" s="58">
        <v>100</v>
      </c>
      <c r="L315" s="58">
        <v>710000000</v>
      </c>
      <c r="M315" s="58" t="s">
        <v>1533</v>
      </c>
      <c r="N315" s="58" t="s">
        <v>1716</v>
      </c>
      <c r="O315" s="58" t="s">
        <v>359</v>
      </c>
      <c r="P315" s="58">
        <v>193443100</v>
      </c>
      <c r="Q315" s="58" t="s">
        <v>1738</v>
      </c>
      <c r="R315" s="58"/>
      <c r="S315" s="58"/>
      <c r="T315" s="58" t="s">
        <v>1631</v>
      </c>
      <c r="U315" s="58" t="s">
        <v>1739</v>
      </c>
      <c r="V315" s="58">
        <v>0</v>
      </c>
      <c r="W315" s="58">
        <v>0</v>
      </c>
      <c r="X315" s="58">
        <v>100</v>
      </c>
      <c r="Y315" s="58"/>
      <c r="Z315" s="58" t="s">
        <v>888</v>
      </c>
      <c r="AA315" s="60">
        <v>12</v>
      </c>
      <c r="AB315" s="60">
        <v>1485265.76</v>
      </c>
      <c r="AC315" s="60">
        <f t="shared" si="144"/>
        <v>17823189.12</v>
      </c>
      <c r="AD315" s="60">
        <f t="shared" si="145"/>
        <v>19961971.814400002</v>
      </c>
      <c r="AE315" s="60">
        <v>12</v>
      </c>
      <c r="AF315" s="60">
        <v>1485265.76</v>
      </c>
      <c r="AG315" s="60">
        <f t="shared" si="146"/>
        <v>17823189.12</v>
      </c>
      <c r="AH315" s="60">
        <f aca="true" t="shared" si="196" ref="AH315:AH338">IF(Z315="С НДС",AG315*1.12,AG315)</f>
        <v>19961971.814400002</v>
      </c>
      <c r="AI315" s="60">
        <v>12</v>
      </c>
      <c r="AJ315" s="60">
        <v>1485265.76</v>
      </c>
      <c r="AK315" s="60">
        <f t="shared" si="147"/>
        <v>17823189.12</v>
      </c>
      <c r="AL315" s="60">
        <f aca="true" t="shared" si="197" ref="AL315:AL338">IF(Z315="С НДС",AK315*1.12,AK315)</f>
        <v>19961971.814400002</v>
      </c>
      <c r="AM315" s="60">
        <v>12</v>
      </c>
      <c r="AN315" s="60">
        <v>1485265.76</v>
      </c>
      <c r="AO315" s="60">
        <f t="shared" si="148"/>
        <v>17823189.12</v>
      </c>
      <c r="AP315" s="60">
        <f aca="true" t="shared" si="198" ref="AP315:AP338">IF(Z315="С НДС",AO315*1.12,AO315)</f>
        <v>19961971.814400002</v>
      </c>
      <c r="AQ315" s="60">
        <v>12</v>
      </c>
      <c r="AR315" s="60">
        <v>1485265.76</v>
      </c>
      <c r="AS315" s="60">
        <f t="shared" si="149"/>
        <v>17823189.12</v>
      </c>
      <c r="AT315" s="60">
        <f aca="true" t="shared" si="199" ref="AT315:AT338">IF(Z315="С НДС",AS315*1.12,AS315)</f>
        <v>19961971.814400002</v>
      </c>
      <c r="AU315" s="60"/>
      <c r="AV315" s="60"/>
      <c r="AW315" s="60">
        <f t="shared" si="150"/>
        <v>0</v>
      </c>
      <c r="AX315" s="60">
        <f aca="true" t="shared" si="200" ref="AX315:AX338">IF(Z315="С НДС",AW315*1.12,AW315)</f>
        <v>0</v>
      </c>
      <c r="AY315" s="60"/>
      <c r="AZ315" s="60"/>
      <c r="BA315" s="60">
        <f t="shared" si="151"/>
        <v>0</v>
      </c>
      <c r="BB315" s="60">
        <f aca="true" t="shared" si="201" ref="BB315:BB338">IF(AD315="С НДС",BA315*1.12,BA315)</f>
        <v>0</v>
      </c>
      <c r="BC315" s="60"/>
      <c r="BD315" s="60"/>
      <c r="BE315" s="60">
        <f t="shared" si="152"/>
        <v>0</v>
      </c>
      <c r="BF315" s="60">
        <f aca="true" t="shared" si="202" ref="BF315:BF338">IF(AH315="С НДС",BE315*1.12,BE315)</f>
        <v>0</v>
      </c>
      <c r="BG315" s="60"/>
      <c r="BH315" s="60"/>
      <c r="BI315" s="60">
        <f t="shared" si="153"/>
        <v>0</v>
      </c>
      <c r="BJ315" s="60">
        <f aca="true" t="shared" si="203" ref="BJ315:BJ338">IF(AL315="С НДС",BI315*1.12,BI315)</f>
        <v>0</v>
      </c>
      <c r="BK315" s="60"/>
      <c r="BL315" s="60"/>
      <c r="BM315" s="60">
        <f t="shared" si="154"/>
        <v>0</v>
      </c>
      <c r="BN315" s="60">
        <f aca="true" t="shared" si="204" ref="BN315:BN338">IF(AP315="С НДС",BM315*1.12,BM315)</f>
        <v>0</v>
      </c>
      <c r="BO315" s="60"/>
      <c r="BP315" s="60"/>
      <c r="BQ315" s="60">
        <f t="shared" si="160"/>
        <v>0</v>
      </c>
      <c r="BR315" s="60">
        <f t="shared" si="161"/>
        <v>0</v>
      </c>
      <c r="BS315" s="60"/>
      <c r="BT315" s="60"/>
      <c r="BU315" s="60">
        <f t="shared" si="162"/>
        <v>0</v>
      </c>
      <c r="BV315" s="60">
        <f t="shared" si="163"/>
        <v>0</v>
      </c>
      <c r="BW315" s="60"/>
      <c r="BX315" s="60"/>
      <c r="BY315" s="60">
        <f t="shared" si="164"/>
        <v>0</v>
      </c>
      <c r="BZ315" s="60">
        <f t="shared" si="165"/>
        <v>0</v>
      </c>
      <c r="CA315" s="60"/>
      <c r="CB315" s="60"/>
      <c r="CC315" s="60">
        <f t="shared" si="166"/>
        <v>0</v>
      </c>
      <c r="CD315" s="60">
        <f t="shared" si="167"/>
        <v>0</v>
      </c>
      <c r="CE315" s="60"/>
      <c r="CF315" s="60"/>
      <c r="CG315" s="60">
        <f t="shared" si="168"/>
        <v>0</v>
      </c>
      <c r="CH315" s="60">
        <f t="shared" si="169"/>
        <v>0</v>
      </c>
      <c r="CI315" s="60"/>
      <c r="CJ315" s="60"/>
      <c r="CK315" s="60">
        <f t="shared" si="170"/>
        <v>0</v>
      </c>
      <c r="CL315" s="60">
        <f t="shared" si="171"/>
        <v>0</v>
      </c>
      <c r="CM315" s="60"/>
      <c r="CN315" s="60"/>
      <c r="CO315" s="60">
        <f t="shared" si="172"/>
        <v>0</v>
      </c>
      <c r="CP315" s="60">
        <f t="shared" si="173"/>
        <v>0</v>
      </c>
      <c r="CQ315" s="60"/>
      <c r="CR315" s="60"/>
      <c r="CS315" s="60">
        <f t="shared" si="174"/>
        <v>0</v>
      </c>
      <c r="CT315" s="60">
        <f t="shared" si="175"/>
        <v>0</v>
      </c>
      <c r="CU315" s="60"/>
      <c r="CV315" s="60"/>
      <c r="CW315" s="60">
        <f t="shared" si="176"/>
        <v>0</v>
      </c>
      <c r="CX315" s="60">
        <f t="shared" si="177"/>
        <v>0</v>
      </c>
      <c r="CY315" s="60"/>
      <c r="CZ315" s="60"/>
      <c r="DA315" s="60">
        <f t="shared" si="178"/>
        <v>0</v>
      </c>
      <c r="DB315" s="60">
        <f t="shared" si="179"/>
        <v>0</v>
      </c>
      <c r="DC315" s="60"/>
      <c r="DD315" s="60"/>
      <c r="DE315" s="60">
        <f t="shared" si="180"/>
        <v>0</v>
      </c>
      <c r="DF315" s="60">
        <f t="shared" si="181"/>
        <v>0</v>
      </c>
      <c r="DG315" s="60"/>
      <c r="DH315" s="60"/>
      <c r="DI315" s="60">
        <f t="shared" si="182"/>
        <v>0</v>
      </c>
      <c r="DJ315" s="60">
        <f t="shared" si="183"/>
        <v>0</v>
      </c>
      <c r="DK315" s="60"/>
      <c r="DL315" s="60"/>
      <c r="DM315" s="60">
        <f t="shared" si="184"/>
        <v>0</v>
      </c>
      <c r="DN315" s="60">
        <f t="shared" si="185"/>
        <v>0</v>
      </c>
      <c r="DO315" s="60"/>
      <c r="DP315" s="60"/>
      <c r="DQ315" s="60">
        <f t="shared" si="186"/>
        <v>0</v>
      </c>
      <c r="DR315" s="60">
        <f t="shared" si="187"/>
        <v>0</v>
      </c>
      <c r="DS315" s="60"/>
      <c r="DT315" s="60"/>
      <c r="DU315" s="60">
        <f t="shared" si="188"/>
        <v>0</v>
      </c>
      <c r="DV315" s="60">
        <f t="shared" si="189"/>
        <v>0</v>
      </c>
      <c r="DW315" s="60"/>
      <c r="DX315" s="60"/>
      <c r="DY315" s="60">
        <f t="shared" si="190"/>
        <v>0</v>
      </c>
      <c r="DZ315" s="60">
        <f t="shared" si="191"/>
        <v>0</v>
      </c>
      <c r="EA315" s="60"/>
      <c r="EB315" s="60"/>
      <c r="EC315" s="60">
        <f t="shared" si="192"/>
        <v>0</v>
      </c>
      <c r="ED315" s="60">
        <f t="shared" si="193"/>
        <v>0</v>
      </c>
      <c r="EE315" s="60"/>
      <c r="EF315" s="60"/>
      <c r="EG315" s="60"/>
      <c r="EH315" s="60"/>
      <c r="EI315" s="60"/>
      <c r="EJ315" s="60"/>
      <c r="EK315" s="60"/>
      <c r="EL315" s="60"/>
      <c r="EM315" s="60">
        <f aca="true" t="shared" si="205" ref="EM315:EM338">SUM(AA315,AE315,AI315,AM315,AQ315)</f>
        <v>60</v>
      </c>
      <c r="EN315" s="60">
        <f t="shared" si="194"/>
        <v>89115945.60000001</v>
      </c>
      <c r="EO315" s="60">
        <f t="shared" si="195"/>
        <v>99809859.07200003</v>
      </c>
      <c r="EP315" s="61" t="s">
        <v>1534</v>
      </c>
      <c r="EQ315" s="58" t="s">
        <v>1740</v>
      </c>
      <c r="ER315" s="61" t="s">
        <v>1741</v>
      </c>
      <c r="ES315" s="58"/>
      <c r="ET315" s="58"/>
      <c r="EU315" s="58"/>
      <c r="EV315" s="58"/>
      <c r="EW315" s="58"/>
      <c r="EX315" s="58"/>
      <c r="EY315" s="58"/>
      <c r="EZ315" s="58"/>
      <c r="FA315" s="58"/>
    </row>
    <row r="316" spans="1:157" ht="19.5" customHeight="1">
      <c r="A316" s="63"/>
      <c r="B316" s="63" t="s">
        <v>1593</v>
      </c>
      <c r="C316" s="63"/>
      <c r="D316" s="58" t="s">
        <v>1726</v>
      </c>
      <c r="E316" s="58" t="s">
        <v>1736</v>
      </c>
      <c r="F316" s="58" t="s">
        <v>1737</v>
      </c>
      <c r="G316" s="58" t="s">
        <v>1737</v>
      </c>
      <c r="H316" s="58" t="s">
        <v>860</v>
      </c>
      <c r="I316" s="58" t="s">
        <v>760</v>
      </c>
      <c r="J316" s="58" t="s">
        <v>862</v>
      </c>
      <c r="K316" s="58">
        <v>100</v>
      </c>
      <c r="L316" s="58">
        <v>710000000</v>
      </c>
      <c r="M316" s="58" t="s">
        <v>1533</v>
      </c>
      <c r="N316" s="58" t="s">
        <v>1716</v>
      </c>
      <c r="O316" s="58" t="s">
        <v>359</v>
      </c>
      <c r="P316" s="58" t="s">
        <v>1742</v>
      </c>
      <c r="Q316" s="58" t="s">
        <v>1743</v>
      </c>
      <c r="R316" s="58"/>
      <c r="S316" s="58"/>
      <c r="T316" s="58" t="s">
        <v>1631</v>
      </c>
      <c r="U316" s="58" t="s">
        <v>1739</v>
      </c>
      <c r="V316" s="58">
        <v>0</v>
      </c>
      <c r="W316" s="58">
        <v>0</v>
      </c>
      <c r="X316" s="58">
        <v>100</v>
      </c>
      <c r="Y316" s="58"/>
      <c r="Z316" s="58" t="s">
        <v>888</v>
      </c>
      <c r="AA316" s="60">
        <v>7</v>
      </c>
      <c r="AB316" s="60">
        <v>5008138.12</v>
      </c>
      <c r="AC316" s="60">
        <f t="shared" si="144"/>
        <v>35056966.84</v>
      </c>
      <c r="AD316" s="60">
        <f t="shared" si="145"/>
        <v>39263802.860800005</v>
      </c>
      <c r="AE316" s="60">
        <v>7</v>
      </c>
      <c r="AF316" s="60">
        <v>5008138.12</v>
      </c>
      <c r="AG316" s="60">
        <f t="shared" si="146"/>
        <v>35056966.84</v>
      </c>
      <c r="AH316" s="60">
        <f t="shared" si="196"/>
        <v>39263802.860800005</v>
      </c>
      <c r="AI316" s="60">
        <v>7</v>
      </c>
      <c r="AJ316" s="60">
        <v>5008138.12</v>
      </c>
      <c r="AK316" s="60">
        <f t="shared" si="147"/>
        <v>35056966.84</v>
      </c>
      <c r="AL316" s="60">
        <f t="shared" si="197"/>
        <v>39263802.860800005</v>
      </c>
      <c r="AM316" s="60">
        <v>7</v>
      </c>
      <c r="AN316" s="60">
        <v>5008138.12</v>
      </c>
      <c r="AO316" s="60">
        <f t="shared" si="148"/>
        <v>35056966.84</v>
      </c>
      <c r="AP316" s="60">
        <f t="shared" si="198"/>
        <v>39263802.860800005</v>
      </c>
      <c r="AQ316" s="60">
        <v>7</v>
      </c>
      <c r="AR316" s="60">
        <v>5008138.12</v>
      </c>
      <c r="AS316" s="60">
        <f t="shared" si="149"/>
        <v>35056966.84</v>
      </c>
      <c r="AT316" s="60">
        <f t="shared" si="199"/>
        <v>39263802.860800005</v>
      </c>
      <c r="AU316" s="60"/>
      <c r="AV316" s="60"/>
      <c r="AW316" s="60">
        <f t="shared" si="150"/>
        <v>0</v>
      </c>
      <c r="AX316" s="60">
        <f t="shared" si="200"/>
        <v>0</v>
      </c>
      <c r="AY316" s="60"/>
      <c r="AZ316" s="60"/>
      <c r="BA316" s="60">
        <f t="shared" si="151"/>
        <v>0</v>
      </c>
      <c r="BB316" s="60">
        <f t="shared" si="201"/>
        <v>0</v>
      </c>
      <c r="BC316" s="60"/>
      <c r="BD316" s="60"/>
      <c r="BE316" s="60">
        <f t="shared" si="152"/>
        <v>0</v>
      </c>
      <c r="BF316" s="60">
        <f t="shared" si="202"/>
        <v>0</v>
      </c>
      <c r="BG316" s="60"/>
      <c r="BH316" s="60"/>
      <c r="BI316" s="60">
        <f t="shared" si="153"/>
        <v>0</v>
      </c>
      <c r="BJ316" s="60">
        <f t="shared" si="203"/>
        <v>0</v>
      </c>
      <c r="BK316" s="60"/>
      <c r="BL316" s="60"/>
      <c r="BM316" s="60">
        <f t="shared" si="154"/>
        <v>0</v>
      </c>
      <c r="BN316" s="60">
        <f t="shared" si="204"/>
        <v>0</v>
      </c>
      <c r="BO316" s="60"/>
      <c r="BP316" s="60"/>
      <c r="BQ316" s="60">
        <f t="shared" si="160"/>
        <v>0</v>
      </c>
      <c r="BR316" s="60">
        <f t="shared" si="161"/>
        <v>0</v>
      </c>
      <c r="BS316" s="60"/>
      <c r="BT316" s="60"/>
      <c r="BU316" s="60">
        <f t="shared" si="162"/>
        <v>0</v>
      </c>
      <c r="BV316" s="60">
        <f t="shared" si="163"/>
        <v>0</v>
      </c>
      <c r="BW316" s="60"/>
      <c r="BX316" s="60"/>
      <c r="BY316" s="60">
        <f t="shared" si="164"/>
        <v>0</v>
      </c>
      <c r="BZ316" s="60">
        <f t="shared" si="165"/>
        <v>0</v>
      </c>
      <c r="CA316" s="60"/>
      <c r="CB316" s="60"/>
      <c r="CC316" s="60">
        <f t="shared" si="166"/>
        <v>0</v>
      </c>
      <c r="CD316" s="60">
        <f t="shared" si="167"/>
        <v>0</v>
      </c>
      <c r="CE316" s="60"/>
      <c r="CF316" s="60"/>
      <c r="CG316" s="60">
        <f t="shared" si="168"/>
        <v>0</v>
      </c>
      <c r="CH316" s="60">
        <f t="shared" si="169"/>
        <v>0</v>
      </c>
      <c r="CI316" s="60"/>
      <c r="CJ316" s="60"/>
      <c r="CK316" s="60">
        <f t="shared" si="170"/>
        <v>0</v>
      </c>
      <c r="CL316" s="60">
        <f t="shared" si="171"/>
        <v>0</v>
      </c>
      <c r="CM316" s="60"/>
      <c r="CN316" s="60"/>
      <c r="CO316" s="60">
        <f t="shared" si="172"/>
        <v>0</v>
      </c>
      <c r="CP316" s="60">
        <f t="shared" si="173"/>
        <v>0</v>
      </c>
      <c r="CQ316" s="60"/>
      <c r="CR316" s="60"/>
      <c r="CS316" s="60">
        <f t="shared" si="174"/>
        <v>0</v>
      </c>
      <c r="CT316" s="60">
        <f t="shared" si="175"/>
        <v>0</v>
      </c>
      <c r="CU316" s="60"/>
      <c r="CV316" s="60"/>
      <c r="CW316" s="60">
        <f t="shared" si="176"/>
        <v>0</v>
      </c>
      <c r="CX316" s="60">
        <f t="shared" si="177"/>
        <v>0</v>
      </c>
      <c r="CY316" s="60"/>
      <c r="CZ316" s="60"/>
      <c r="DA316" s="60">
        <f t="shared" si="178"/>
        <v>0</v>
      </c>
      <c r="DB316" s="60">
        <f t="shared" si="179"/>
        <v>0</v>
      </c>
      <c r="DC316" s="60"/>
      <c r="DD316" s="60"/>
      <c r="DE316" s="60">
        <f t="shared" si="180"/>
        <v>0</v>
      </c>
      <c r="DF316" s="60">
        <f t="shared" si="181"/>
        <v>0</v>
      </c>
      <c r="DG316" s="60"/>
      <c r="DH316" s="60"/>
      <c r="DI316" s="60">
        <f t="shared" si="182"/>
        <v>0</v>
      </c>
      <c r="DJ316" s="60">
        <f t="shared" si="183"/>
        <v>0</v>
      </c>
      <c r="DK316" s="60"/>
      <c r="DL316" s="60"/>
      <c r="DM316" s="60">
        <f t="shared" si="184"/>
        <v>0</v>
      </c>
      <c r="DN316" s="60">
        <f t="shared" si="185"/>
        <v>0</v>
      </c>
      <c r="DO316" s="60"/>
      <c r="DP316" s="60"/>
      <c r="DQ316" s="60">
        <f t="shared" si="186"/>
        <v>0</v>
      </c>
      <c r="DR316" s="60">
        <f t="shared" si="187"/>
        <v>0</v>
      </c>
      <c r="DS316" s="60"/>
      <c r="DT316" s="60"/>
      <c r="DU316" s="60">
        <f t="shared" si="188"/>
        <v>0</v>
      </c>
      <c r="DV316" s="60">
        <f t="shared" si="189"/>
        <v>0</v>
      </c>
      <c r="DW316" s="60"/>
      <c r="DX316" s="60"/>
      <c r="DY316" s="60">
        <f t="shared" si="190"/>
        <v>0</v>
      </c>
      <c r="DZ316" s="60">
        <f t="shared" si="191"/>
        <v>0</v>
      </c>
      <c r="EA316" s="60"/>
      <c r="EB316" s="60"/>
      <c r="EC316" s="60">
        <f t="shared" si="192"/>
        <v>0</v>
      </c>
      <c r="ED316" s="60">
        <f t="shared" si="193"/>
        <v>0</v>
      </c>
      <c r="EE316" s="60"/>
      <c r="EF316" s="60"/>
      <c r="EG316" s="60"/>
      <c r="EH316" s="60"/>
      <c r="EI316" s="60"/>
      <c r="EJ316" s="60"/>
      <c r="EK316" s="60"/>
      <c r="EL316" s="60"/>
      <c r="EM316" s="60">
        <f t="shared" si="205"/>
        <v>35</v>
      </c>
      <c r="EN316" s="60">
        <f t="shared" si="194"/>
        <v>175284834.20000002</v>
      </c>
      <c r="EO316" s="60">
        <f t="shared" si="195"/>
        <v>196319014.30400005</v>
      </c>
      <c r="EP316" s="61" t="s">
        <v>1534</v>
      </c>
      <c r="EQ316" s="58" t="s">
        <v>1744</v>
      </c>
      <c r="ER316" s="61" t="s">
        <v>1745</v>
      </c>
      <c r="ES316" s="58"/>
      <c r="ET316" s="58"/>
      <c r="EU316" s="58"/>
      <c r="EV316" s="58"/>
      <c r="EW316" s="58"/>
      <c r="EX316" s="58"/>
      <c r="EY316" s="58"/>
      <c r="EZ316" s="58"/>
      <c r="FA316" s="58"/>
    </row>
    <row r="317" spans="1:157" ht="19.5" customHeight="1">
      <c r="A317" s="63"/>
      <c r="B317" s="63" t="s">
        <v>1593</v>
      </c>
      <c r="C317" s="63"/>
      <c r="D317" s="58" t="s">
        <v>1727</v>
      </c>
      <c r="E317" s="58" t="s">
        <v>1736</v>
      </c>
      <c r="F317" s="58" t="s">
        <v>1737</v>
      </c>
      <c r="G317" s="58" t="s">
        <v>1737</v>
      </c>
      <c r="H317" s="58" t="s">
        <v>860</v>
      </c>
      <c r="I317" s="58" t="s">
        <v>760</v>
      </c>
      <c r="J317" s="58" t="s">
        <v>862</v>
      </c>
      <c r="K317" s="58">
        <v>100</v>
      </c>
      <c r="L317" s="58">
        <v>710000000</v>
      </c>
      <c r="M317" s="58" t="s">
        <v>1533</v>
      </c>
      <c r="N317" s="58" t="s">
        <v>1716</v>
      </c>
      <c r="O317" s="58" t="s">
        <v>359</v>
      </c>
      <c r="P317" s="58" t="s">
        <v>1742</v>
      </c>
      <c r="Q317" s="58" t="s">
        <v>1743</v>
      </c>
      <c r="R317" s="58"/>
      <c r="S317" s="58"/>
      <c r="T317" s="58" t="s">
        <v>1631</v>
      </c>
      <c r="U317" s="58" t="s">
        <v>1739</v>
      </c>
      <c r="V317" s="58">
        <v>0</v>
      </c>
      <c r="W317" s="58">
        <v>0</v>
      </c>
      <c r="X317" s="58">
        <v>100</v>
      </c>
      <c r="Y317" s="58"/>
      <c r="Z317" s="58" t="s">
        <v>888</v>
      </c>
      <c r="AA317" s="60">
        <v>7</v>
      </c>
      <c r="AB317" s="60">
        <v>1113426.67</v>
      </c>
      <c r="AC317" s="60">
        <f t="shared" si="144"/>
        <v>7793986.6899999995</v>
      </c>
      <c r="AD317" s="60">
        <f t="shared" si="145"/>
        <v>8729265.0928</v>
      </c>
      <c r="AE317" s="60">
        <v>7</v>
      </c>
      <c r="AF317" s="60">
        <v>1113426.67</v>
      </c>
      <c r="AG317" s="60">
        <f t="shared" si="146"/>
        <v>7793986.6899999995</v>
      </c>
      <c r="AH317" s="60">
        <f t="shared" si="196"/>
        <v>8729265.0928</v>
      </c>
      <c r="AI317" s="60">
        <v>7</v>
      </c>
      <c r="AJ317" s="60">
        <v>1113426.67</v>
      </c>
      <c r="AK317" s="60">
        <f t="shared" si="147"/>
        <v>7793986.6899999995</v>
      </c>
      <c r="AL317" s="60">
        <f t="shared" si="197"/>
        <v>8729265.0928</v>
      </c>
      <c r="AM317" s="60">
        <v>7</v>
      </c>
      <c r="AN317" s="60">
        <v>1113426.67</v>
      </c>
      <c r="AO317" s="60">
        <f t="shared" si="148"/>
        <v>7793986.6899999995</v>
      </c>
      <c r="AP317" s="60">
        <f t="shared" si="198"/>
        <v>8729265.0928</v>
      </c>
      <c r="AQ317" s="60">
        <v>7</v>
      </c>
      <c r="AR317" s="60">
        <v>1113426.67</v>
      </c>
      <c r="AS317" s="60">
        <f t="shared" si="149"/>
        <v>7793986.6899999995</v>
      </c>
      <c r="AT317" s="60">
        <f t="shared" si="199"/>
        <v>8729265.0928</v>
      </c>
      <c r="AU317" s="60"/>
      <c r="AV317" s="60"/>
      <c r="AW317" s="60">
        <f t="shared" si="150"/>
        <v>0</v>
      </c>
      <c r="AX317" s="60">
        <f t="shared" si="200"/>
        <v>0</v>
      </c>
      <c r="AY317" s="60"/>
      <c r="AZ317" s="60"/>
      <c r="BA317" s="60">
        <f t="shared" si="151"/>
        <v>0</v>
      </c>
      <c r="BB317" s="60">
        <f t="shared" si="201"/>
        <v>0</v>
      </c>
      <c r="BC317" s="60"/>
      <c r="BD317" s="60"/>
      <c r="BE317" s="60">
        <f t="shared" si="152"/>
        <v>0</v>
      </c>
      <c r="BF317" s="60">
        <f t="shared" si="202"/>
        <v>0</v>
      </c>
      <c r="BG317" s="60"/>
      <c r="BH317" s="60"/>
      <c r="BI317" s="60">
        <f t="shared" si="153"/>
        <v>0</v>
      </c>
      <c r="BJ317" s="60">
        <f t="shared" si="203"/>
        <v>0</v>
      </c>
      <c r="BK317" s="60"/>
      <c r="BL317" s="60"/>
      <c r="BM317" s="60">
        <f t="shared" si="154"/>
        <v>0</v>
      </c>
      <c r="BN317" s="60">
        <f t="shared" si="204"/>
        <v>0</v>
      </c>
      <c r="BO317" s="60"/>
      <c r="BP317" s="60"/>
      <c r="BQ317" s="60">
        <f t="shared" si="160"/>
        <v>0</v>
      </c>
      <c r="BR317" s="60">
        <f t="shared" si="161"/>
        <v>0</v>
      </c>
      <c r="BS317" s="60"/>
      <c r="BT317" s="60"/>
      <c r="BU317" s="60">
        <f t="shared" si="162"/>
        <v>0</v>
      </c>
      <c r="BV317" s="60">
        <f t="shared" si="163"/>
        <v>0</v>
      </c>
      <c r="BW317" s="60"/>
      <c r="BX317" s="60"/>
      <c r="BY317" s="60">
        <f t="shared" si="164"/>
        <v>0</v>
      </c>
      <c r="BZ317" s="60">
        <f t="shared" si="165"/>
        <v>0</v>
      </c>
      <c r="CA317" s="60"/>
      <c r="CB317" s="60"/>
      <c r="CC317" s="60">
        <f t="shared" si="166"/>
        <v>0</v>
      </c>
      <c r="CD317" s="60">
        <f t="shared" si="167"/>
        <v>0</v>
      </c>
      <c r="CE317" s="60"/>
      <c r="CF317" s="60"/>
      <c r="CG317" s="60">
        <f t="shared" si="168"/>
        <v>0</v>
      </c>
      <c r="CH317" s="60">
        <f t="shared" si="169"/>
        <v>0</v>
      </c>
      <c r="CI317" s="60"/>
      <c r="CJ317" s="60"/>
      <c r="CK317" s="60">
        <f t="shared" si="170"/>
        <v>0</v>
      </c>
      <c r="CL317" s="60">
        <f t="shared" si="171"/>
        <v>0</v>
      </c>
      <c r="CM317" s="60"/>
      <c r="CN317" s="60"/>
      <c r="CO317" s="60">
        <f t="shared" si="172"/>
        <v>0</v>
      </c>
      <c r="CP317" s="60">
        <f t="shared" si="173"/>
        <v>0</v>
      </c>
      <c r="CQ317" s="60"/>
      <c r="CR317" s="60"/>
      <c r="CS317" s="60">
        <f t="shared" si="174"/>
        <v>0</v>
      </c>
      <c r="CT317" s="60">
        <f t="shared" si="175"/>
        <v>0</v>
      </c>
      <c r="CU317" s="60"/>
      <c r="CV317" s="60"/>
      <c r="CW317" s="60">
        <f t="shared" si="176"/>
        <v>0</v>
      </c>
      <c r="CX317" s="60">
        <f t="shared" si="177"/>
        <v>0</v>
      </c>
      <c r="CY317" s="60"/>
      <c r="CZ317" s="60"/>
      <c r="DA317" s="60">
        <f t="shared" si="178"/>
        <v>0</v>
      </c>
      <c r="DB317" s="60">
        <f t="shared" si="179"/>
        <v>0</v>
      </c>
      <c r="DC317" s="60"/>
      <c r="DD317" s="60"/>
      <c r="DE317" s="60">
        <f t="shared" si="180"/>
        <v>0</v>
      </c>
      <c r="DF317" s="60">
        <f t="shared" si="181"/>
        <v>0</v>
      </c>
      <c r="DG317" s="60"/>
      <c r="DH317" s="60"/>
      <c r="DI317" s="60">
        <f t="shared" si="182"/>
        <v>0</v>
      </c>
      <c r="DJ317" s="60">
        <f t="shared" si="183"/>
        <v>0</v>
      </c>
      <c r="DK317" s="60"/>
      <c r="DL317" s="60"/>
      <c r="DM317" s="60">
        <f t="shared" si="184"/>
        <v>0</v>
      </c>
      <c r="DN317" s="60">
        <f t="shared" si="185"/>
        <v>0</v>
      </c>
      <c r="DO317" s="60"/>
      <c r="DP317" s="60"/>
      <c r="DQ317" s="60">
        <f t="shared" si="186"/>
        <v>0</v>
      </c>
      <c r="DR317" s="60">
        <f t="shared" si="187"/>
        <v>0</v>
      </c>
      <c r="DS317" s="60"/>
      <c r="DT317" s="60"/>
      <c r="DU317" s="60">
        <f t="shared" si="188"/>
        <v>0</v>
      </c>
      <c r="DV317" s="60">
        <f t="shared" si="189"/>
        <v>0</v>
      </c>
      <c r="DW317" s="60"/>
      <c r="DX317" s="60"/>
      <c r="DY317" s="60">
        <f t="shared" si="190"/>
        <v>0</v>
      </c>
      <c r="DZ317" s="60">
        <f t="shared" si="191"/>
        <v>0</v>
      </c>
      <c r="EA317" s="60"/>
      <c r="EB317" s="60"/>
      <c r="EC317" s="60">
        <f t="shared" si="192"/>
        <v>0</v>
      </c>
      <c r="ED317" s="60">
        <f t="shared" si="193"/>
        <v>0</v>
      </c>
      <c r="EE317" s="60"/>
      <c r="EF317" s="60"/>
      <c r="EG317" s="60"/>
      <c r="EH317" s="60"/>
      <c r="EI317" s="60"/>
      <c r="EJ317" s="60"/>
      <c r="EK317" s="60"/>
      <c r="EL317" s="60"/>
      <c r="EM317" s="60">
        <f t="shared" si="205"/>
        <v>35</v>
      </c>
      <c r="EN317" s="60">
        <f t="shared" si="194"/>
        <v>38969933.449999996</v>
      </c>
      <c r="EO317" s="60">
        <f t="shared" si="195"/>
        <v>43646325.464</v>
      </c>
      <c r="EP317" s="61" t="s">
        <v>1534</v>
      </c>
      <c r="EQ317" s="58" t="s">
        <v>1746</v>
      </c>
      <c r="ER317" s="61" t="s">
        <v>1747</v>
      </c>
      <c r="ES317" s="58"/>
      <c r="ET317" s="58"/>
      <c r="EU317" s="58"/>
      <c r="EV317" s="58"/>
      <c r="EW317" s="58"/>
      <c r="EX317" s="58"/>
      <c r="EY317" s="58"/>
      <c r="EZ317" s="58"/>
      <c r="FA317" s="58"/>
    </row>
    <row r="318" spans="1:157" ht="19.5" customHeight="1">
      <c r="A318" s="63"/>
      <c r="B318" s="63" t="s">
        <v>1593</v>
      </c>
      <c r="C318" s="63"/>
      <c r="D318" s="58" t="s">
        <v>1728</v>
      </c>
      <c r="E318" s="58" t="s">
        <v>1748</v>
      </c>
      <c r="F318" s="58" t="s">
        <v>1749</v>
      </c>
      <c r="G318" s="58" t="s">
        <v>1749</v>
      </c>
      <c r="H318" s="58" t="s">
        <v>860</v>
      </c>
      <c r="I318" s="58" t="s">
        <v>760</v>
      </c>
      <c r="J318" s="58" t="s">
        <v>862</v>
      </c>
      <c r="K318" s="58">
        <v>100</v>
      </c>
      <c r="L318" s="58">
        <v>710000000</v>
      </c>
      <c r="M318" s="58" t="s">
        <v>1750</v>
      </c>
      <c r="N318" s="58" t="s">
        <v>1716</v>
      </c>
      <c r="O318" s="58" t="s">
        <v>359</v>
      </c>
      <c r="P318" s="58" t="s">
        <v>1717</v>
      </c>
      <c r="Q318" s="58" t="s">
        <v>1718</v>
      </c>
      <c r="R318" s="58"/>
      <c r="S318" s="58"/>
      <c r="T318" s="58" t="s">
        <v>1631</v>
      </c>
      <c r="U318" s="58" t="s">
        <v>1739</v>
      </c>
      <c r="V318" s="58">
        <v>0</v>
      </c>
      <c r="W318" s="58">
        <v>100</v>
      </c>
      <c r="X318" s="58">
        <v>0</v>
      </c>
      <c r="Y318" s="58" t="s">
        <v>1751</v>
      </c>
      <c r="Z318" s="58" t="s">
        <v>888</v>
      </c>
      <c r="AA318" s="60">
        <v>155125</v>
      </c>
      <c r="AB318" s="60">
        <v>236</v>
      </c>
      <c r="AC318" s="60">
        <f aca="true" t="shared" si="206" ref="AC318:AC338">AA318*AB318</f>
        <v>36609500</v>
      </c>
      <c r="AD318" s="60">
        <f aca="true" t="shared" si="207" ref="AD318:AD338">IF(Z318="С НДС",AC318*1.12,AC318)</f>
        <v>41002640.00000001</v>
      </c>
      <c r="AE318" s="60">
        <v>155125</v>
      </c>
      <c r="AF318" s="60">
        <v>247.8</v>
      </c>
      <c r="AG318" s="60">
        <f aca="true" t="shared" si="208" ref="AG318:AG328">AE318*AF318</f>
        <v>38439975</v>
      </c>
      <c r="AH318" s="60">
        <f t="shared" si="196"/>
        <v>43052772.00000001</v>
      </c>
      <c r="AI318" s="60">
        <v>155125</v>
      </c>
      <c r="AJ318" s="60">
        <v>256.47</v>
      </c>
      <c r="AK318" s="60">
        <f aca="true" t="shared" si="209" ref="AK318:AK338">AI318*AJ318</f>
        <v>39784908.75000001</v>
      </c>
      <c r="AL318" s="60">
        <f t="shared" si="197"/>
        <v>44559097.80000001</v>
      </c>
      <c r="AM318" s="60">
        <v>155125</v>
      </c>
      <c r="AN318" s="60">
        <v>265.44</v>
      </c>
      <c r="AO318" s="60">
        <f aca="true" t="shared" si="210" ref="AO318:AO338">AM318*AN318</f>
        <v>41176380</v>
      </c>
      <c r="AP318" s="60">
        <f t="shared" si="198"/>
        <v>46117545.6</v>
      </c>
      <c r="AQ318" s="60">
        <v>155125</v>
      </c>
      <c r="AR318" s="60">
        <v>274.73</v>
      </c>
      <c r="AS318" s="60">
        <f aca="true" t="shared" si="211" ref="AS318:AS338">AQ318*AR318</f>
        <v>42617491.25</v>
      </c>
      <c r="AT318" s="60">
        <f t="shared" si="199"/>
        <v>47731590.2</v>
      </c>
      <c r="AU318" s="60"/>
      <c r="AV318" s="60"/>
      <c r="AW318" s="60">
        <f aca="true" t="shared" si="212" ref="AW318:AW338">AU318*AV318</f>
        <v>0</v>
      </c>
      <c r="AX318" s="60">
        <f t="shared" si="200"/>
        <v>0</v>
      </c>
      <c r="AY318" s="60"/>
      <c r="AZ318" s="60"/>
      <c r="BA318" s="60">
        <f aca="true" t="shared" si="213" ref="BA318:BA338">AY318*AZ318</f>
        <v>0</v>
      </c>
      <c r="BB318" s="60">
        <f t="shared" si="201"/>
        <v>0</v>
      </c>
      <c r="BC318" s="60"/>
      <c r="BD318" s="60"/>
      <c r="BE318" s="60">
        <f aca="true" t="shared" si="214" ref="BE318:BE338">BC318*BD318</f>
        <v>0</v>
      </c>
      <c r="BF318" s="60">
        <f t="shared" si="202"/>
        <v>0</v>
      </c>
      <c r="BG318" s="60"/>
      <c r="BH318" s="60"/>
      <c r="BI318" s="60">
        <f aca="true" t="shared" si="215" ref="BI318:BI338">BG318*BH318</f>
        <v>0</v>
      </c>
      <c r="BJ318" s="60">
        <f t="shared" si="203"/>
        <v>0</v>
      </c>
      <c r="BK318" s="60"/>
      <c r="BL318" s="60"/>
      <c r="BM318" s="60">
        <f aca="true" t="shared" si="216" ref="BM318:BM338">BK318*BL318</f>
        <v>0</v>
      </c>
      <c r="BN318" s="60">
        <f t="shared" si="204"/>
        <v>0</v>
      </c>
      <c r="BO318" s="60"/>
      <c r="BP318" s="60"/>
      <c r="BQ318" s="60">
        <f aca="true" t="shared" si="217" ref="BQ318:BQ338">BO318*BP318</f>
        <v>0</v>
      </c>
      <c r="BR318" s="60">
        <f aca="true" t="shared" si="218" ref="BR318:BR338">IF(AT318="С НДС",BQ318*1.12,BQ318)</f>
        <v>0</v>
      </c>
      <c r="BS318" s="60"/>
      <c r="BT318" s="60"/>
      <c r="BU318" s="60">
        <f aca="true" t="shared" si="219" ref="BU318:BU338">BS318*BT318</f>
        <v>0</v>
      </c>
      <c r="BV318" s="60">
        <f aca="true" t="shared" si="220" ref="BV318:BV338">IF(AX318="С НДС",BU318*1.12,BU318)</f>
        <v>0</v>
      </c>
      <c r="BW318" s="60"/>
      <c r="BX318" s="60"/>
      <c r="BY318" s="60">
        <f aca="true" t="shared" si="221" ref="BY318:BY338">BW318*BX318</f>
        <v>0</v>
      </c>
      <c r="BZ318" s="60">
        <f aca="true" t="shared" si="222" ref="BZ318:BZ338">IF(BB318="С НДС",BY318*1.12,BY318)</f>
        <v>0</v>
      </c>
      <c r="CA318" s="60"/>
      <c r="CB318" s="60"/>
      <c r="CC318" s="60">
        <f aca="true" t="shared" si="223" ref="CC318:CC338">CA318*CB318</f>
        <v>0</v>
      </c>
      <c r="CD318" s="60">
        <f aca="true" t="shared" si="224" ref="CD318:CD338">IF(BF318="С НДС",CC318*1.12,CC318)</f>
        <v>0</v>
      </c>
      <c r="CE318" s="60"/>
      <c r="CF318" s="60"/>
      <c r="CG318" s="60">
        <f aca="true" t="shared" si="225" ref="CG318:CG338">CE318*CF318</f>
        <v>0</v>
      </c>
      <c r="CH318" s="60">
        <f aca="true" t="shared" si="226" ref="CH318:CH338">IF(BJ318="С НДС",CG318*1.12,CG318)</f>
        <v>0</v>
      </c>
      <c r="CI318" s="60"/>
      <c r="CJ318" s="60"/>
      <c r="CK318" s="60">
        <f aca="true" t="shared" si="227" ref="CK318:CK338">CI318*CJ318</f>
        <v>0</v>
      </c>
      <c r="CL318" s="60">
        <f aca="true" t="shared" si="228" ref="CL318:CL338">IF(BN318="С НДС",CK318*1.12,CK318)</f>
        <v>0</v>
      </c>
      <c r="CM318" s="60"/>
      <c r="CN318" s="60"/>
      <c r="CO318" s="60">
        <f aca="true" t="shared" si="229" ref="CO318:CO338">CM318*CN318</f>
        <v>0</v>
      </c>
      <c r="CP318" s="60">
        <f aca="true" t="shared" si="230" ref="CP318:CP338">IF(BR318="С НДС",CO318*1.12,CO318)</f>
        <v>0</v>
      </c>
      <c r="CQ318" s="60"/>
      <c r="CR318" s="60"/>
      <c r="CS318" s="60">
        <f aca="true" t="shared" si="231" ref="CS318:CS338">CQ318*CR318</f>
        <v>0</v>
      </c>
      <c r="CT318" s="60">
        <f aca="true" t="shared" si="232" ref="CT318:CT338">IF(BV318="С НДС",CS318*1.12,CS318)</f>
        <v>0</v>
      </c>
      <c r="CU318" s="60"/>
      <c r="CV318" s="60"/>
      <c r="CW318" s="60">
        <f aca="true" t="shared" si="233" ref="CW318:CW338">CU318*CV318</f>
        <v>0</v>
      </c>
      <c r="CX318" s="60">
        <f aca="true" t="shared" si="234" ref="CX318:CX338">IF(BZ318="С НДС",CW318*1.12,CW318)</f>
        <v>0</v>
      </c>
      <c r="CY318" s="60"/>
      <c r="CZ318" s="60"/>
      <c r="DA318" s="60">
        <f aca="true" t="shared" si="235" ref="DA318:DA338">CY318*CZ318</f>
        <v>0</v>
      </c>
      <c r="DB318" s="60">
        <f aca="true" t="shared" si="236" ref="DB318:DB338">IF(CD318="С НДС",DA318*1.12,DA318)</f>
        <v>0</v>
      </c>
      <c r="DC318" s="60"/>
      <c r="DD318" s="60"/>
      <c r="DE318" s="60">
        <f aca="true" t="shared" si="237" ref="DE318:DE338">DC318*DD318</f>
        <v>0</v>
      </c>
      <c r="DF318" s="60">
        <f aca="true" t="shared" si="238" ref="DF318:DF338">IF(CH318="С НДС",DE318*1.12,DE318)</f>
        <v>0</v>
      </c>
      <c r="DG318" s="60"/>
      <c r="DH318" s="60"/>
      <c r="DI318" s="60">
        <f aca="true" t="shared" si="239" ref="DI318:DI338">DG318*DH318</f>
        <v>0</v>
      </c>
      <c r="DJ318" s="60">
        <f aca="true" t="shared" si="240" ref="DJ318:DJ338">IF(CL318="С НДС",DI318*1.12,DI318)</f>
        <v>0</v>
      </c>
      <c r="DK318" s="60"/>
      <c r="DL318" s="60"/>
      <c r="DM318" s="60">
        <f aca="true" t="shared" si="241" ref="DM318:DM338">DK318*DL318</f>
        <v>0</v>
      </c>
      <c r="DN318" s="60">
        <f aca="true" t="shared" si="242" ref="DN318:DN338">IF(CP318="С НДС",DM318*1.12,DM318)</f>
        <v>0</v>
      </c>
      <c r="DO318" s="60"/>
      <c r="DP318" s="60"/>
      <c r="DQ318" s="60">
        <f aca="true" t="shared" si="243" ref="DQ318:DQ338">DO318*DP318</f>
        <v>0</v>
      </c>
      <c r="DR318" s="60">
        <f aca="true" t="shared" si="244" ref="DR318:DR338">IF(CT318="С НДС",DQ318*1.12,DQ318)</f>
        <v>0</v>
      </c>
      <c r="DS318" s="60"/>
      <c r="DT318" s="60"/>
      <c r="DU318" s="60">
        <f aca="true" t="shared" si="245" ref="DU318:DU338">DS318*DT318</f>
        <v>0</v>
      </c>
      <c r="DV318" s="60">
        <f aca="true" t="shared" si="246" ref="DV318:DV338">IF(CX318="С НДС",DU318*1.12,DU318)</f>
        <v>0</v>
      </c>
      <c r="DW318" s="60"/>
      <c r="DX318" s="60"/>
      <c r="DY318" s="60">
        <f aca="true" t="shared" si="247" ref="DY318:DY338">DW318*DX318</f>
        <v>0</v>
      </c>
      <c r="DZ318" s="60">
        <f aca="true" t="shared" si="248" ref="DZ318:DZ338">IF(DB318="С НДС",DY318*1.12,DY318)</f>
        <v>0</v>
      </c>
      <c r="EA318" s="60"/>
      <c r="EB318" s="60"/>
      <c r="EC318" s="60">
        <f aca="true" t="shared" si="249" ref="EC318:EC338">EA318*EB318</f>
        <v>0</v>
      </c>
      <c r="ED318" s="60">
        <f aca="true" t="shared" si="250" ref="ED318:ED338">IF(DF318="С НДС",EC318*1.12,EC318)</f>
        <v>0</v>
      </c>
      <c r="EE318" s="60"/>
      <c r="EF318" s="60"/>
      <c r="EG318" s="60"/>
      <c r="EH318" s="60"/>
      <c r="EI318" s="60"/>
      <c r="EJ318" s="60"/>
      <c r="EK318" s="60"/>
      <c r="EL318" s="60"/>
      <c r="EM318" s="60">
        <f t="shared" si="205"/>
        <v>775625</v>
      </c>
      <c r="EN318" s="60">
        <v>0</v>
      </c>
      <c r="EO318" s="60">
        <v>0</v>
      </c>
      <c r="EP318" s="61" t="s">
        <v>1534</v>
      </c>
      <c r="EQ318" s="58" t="s">
        <v>1752</v>
      </c>
      <c r="ER318" s="61" t="s">
        <v>1753</v>
      </c>
      <c r="ES318" s="58"/>
      <c r="ET318" s="58"/>
      <c r="EU318" s="58"/>
      <c r="EV318" s="58"/>
      <c r="EW318" s="58"/>
      <c r="EX318" s="58"/>
      <c r="EY318" s="58"/>
      <c r="EZ318" s="58"/>
      <c r="FA318" s="58"/>
    </row>
    <row r="319" spans="1:157" ht="19.5" customHeight="1">
      <c r="A319" s="63"/>
      <c r="B319" s="63" t="s">
        <v>1776</v>
      </c>
      <c r="C319" s="63"/>
      <c r="D319" s="58" t="s">
        <v>2131</v>
      </c>
      <c r="E319" s="58" t="s">
        <v>1748</v>
      </c>
      <c r="F319" s="58" t="s">
        <v>1749</v>
      </c>
      <c r="G319" s="58" t="s">
        <v>1749</v>
      </c>
      <c r="H319" s="58" t="s">
        <v>860</v>
      </c>
      <c r="I319" s="58" t="s">
        <v>760</v>
      </c>
      <c r="J319" s="58" t="s">
        <v>862</v>
      </c>
      <c r="K319" s="58">
        <v>100</v>
      </c>
      <c r="L319" s="58">
        <v>710000000</v>
      </c>
      <c r="M319" s="58" t="s">
        <v>1750</v>
      </c>
      <c r="N319" s="58" t="s">
        <v>1716</v>
      </c>
      <c r="O319" s="58" t="s">
        <v>359</v>
      </c>
      <c r="P319" s="58" t="s">
        <v>1717</v>
      </c>
      <c r="Q319" s="58" t="s">
        <v>1718</v>
      </c>
      <c r="R319" s="58"/>
      <c r="S319" s="58"/>
      <c r="T319" s="58" t="s">
        <v>1631</v>
      </c>
      <c r="U319" s="58" t="s">
        <v>1739</v>
      </c>
      <c r="V319" s="58">
        <v>0</v>
      </c>
      <c r="W319" s="58">
        <v>100</v>
      </c>
      <c r="X319" s="58">
        <v>0</v>
      </c>
      <c r="Y319" s="58" t="s">
        <v>1751</v>
      </c>
      <c r="Z319" s="58" t="s">
        <v>888</v>
      </c>
      <c r="AA319" s="60">
        <v>137128.95</v>
      </c>
      <c r="AB319" s="60">
        <v>236</v>
      </c>
      <c r="AC319" s="60">
        <f t="shared" si="206"/>
        <v>32362432.200000003</v>
      </c>
      <c r="AD319" s="60">
        <f t="shared" si="207"/>
        <v>36245924.06400001</v>
      </c>
      <c r="AE319" s="60">
        <v>155125</v>
      </c>
      <c r="AF319" s="60">
        <v>247.8</v>
      </c>
      <c r="AG319" s="60">
        <f t="shared" si="208"/>
        <v>38439975</v>
      </c>
      <c r="AH319" s="60">
        <f t="shared" si="196"/>
        <v>43052772.00000001</v>
      </c>
      <c r="AI319" s="60">
        <v>155125</v>
      </c>
      <c r="AJ319" s="60">
        <v>256.47</v>
      </c>
      <c r="AK319" s="60">
        <f t="shared" si="209"/>
        <v>39784908.75000001</v>
      </c>
      <c r="AL319" s="60">
        <f t="shared" si="197"/>
        <v>44559097.80000001</v>
      </c>
      <c r="AM319" s="60">
        <v>155125</v>
      </c>
      <c r="AN319" s="60">
        <v>265.44</v>
      </c>
      <c r="AO319" s="60">
        <f t="shared" si="210"/>
        <v>41176380</v>
      </c>
      <c r="AP319" s="60">
        <f t="shared" si="198"/>
        <v>46117545.6</v>
      </c>
      <c r="AQ319" s="60">
        <v>155125</v>
      </c>
      <c r="AR319" s="60">
        <v>274.73</v>
      </c>
      <c r="AS319" s="60">
        <f t="shared" si="211"/>
        <v>42617491.25</v>
      </c>
      <c r="AT319" s="60">
        <f t="shared" si="199"/>
        <v>47731590.2</v>
      </c>
      <c r="AU319" s="60"/>
      <c r="AV319" s="60"/>
      <c r="AW319" s="60">
        <f t="shared" si="212"/>
        <v>0</v>
      </c>
      <c r="AX319" s="60">
        <f t="shared" si="200"/>
        <v>0</v>
      </c>
      <c r="AY319" s="60"/>
      <c r="AZ319" s="60"/>
      <c r="BA319" s="60">
        <f t="shared" si="213"/>
        <v>0</v>
      </c>
      <c r="BB319" s="60">
        <f t="shared" si="201"/>
        <v>0</v>
      </c>
      <c r="BC319" s="60"/>
      <c r="BD319" s="60"/>
      <c r="BE319" s="60">
        <f t="shared" si="214"/>
        <v>0</v>
      </c>
      <c r="BF319" s="60">
        <f t="shared" si="202"/>
        <v>0</v>
      </c>
      <c r="BG319" s="60"/>
      <c r="BH319" s="60"/>
      <c r="BI319" s="60">
        <f t="shared" si="215"/>
        <v>0</v>
      </c>
      <c r="BJ319" s="60">
        <f t="shared" si="203"/>
        <v>0</v>
      </c>
      <c r="BK319" s="60"/>
      <c r="BL319" s="60"/>
      <c r="BM319" s="60">
        <f t="shared" si="216"/>
        <v>0</v>
      </c>
      <c r="BN319" s="60">
        <f t="shared" si="204"/>
        <v>0</v>
      </c>
      <c r="BO319" s="60"/>
      <c r="BP319" s="60"/>
      <c r="BQ319" s="60">
        <f t="shared" si="217"/>
        <v>0</v>
      </c>
      <c r="BR319" s="60">
        <f t="shared" si="218"/>
        <v>0</v>
      </c>
      <c r="BS319" s="60"/>
      <c r="BT319" s="60"/>
      <c r="BU319" s="60">
        <f t="shared" si="219"/>
        <v>0</v>
      </c>
      <c r="BV319" s="60">
        <f t="shared" si="220"/>
        <v>0</v>
      </c>
      <c r="BW319" s="60"/>
      <c r="BX319" s="60"/>
      <c r="BY319" s="60">
        <f t="shared" si="221"/>
        <v>0</v>
      </c>
      <c r="BZ319" s="60">
        <f t="shared" si="222"/>
        <v>0</v>
      </c>
      <c r="CA319" s="60"/>
      <c r="CB319" s="60"/>
      <c r="CC319" s="60">
        <f t="shared" si="223"/>
        <v>0</v>
      </c>
      <c r="CD319" s="60">
        <f t="shared" si="224"/>
        <v>0</v>
      </c>
      <c r="CE319" s="60"/>
      <c r="CF319" s="60"/>
      <c r="CG319" s="60">
        <f t="shared" si="225"/>
        <v>0</v>
      </c>
      <c r="CH319" s="60">
        <f t="shared" si="226"/>
        <v>0</v>
      </c>
      <c r="CI319" s="60"/>
      <c r="CJ319" s="60"/>
      <c r="CK319" s="60">
        <f t="shared" si="227"/>
        <v>0</v>
      </c>
      <c r="CL319" s="60">
        <f t="shared" si="228"/>
        <v>0</v>
      </c>
      <c r="CM319" s="60"/>
      <c r="CN319" s="60"/>
      <c r="CO319" s="60">
        <f t="shared" si="229"/>
        <v>0</v>
      </c>
      <c r="CP319" s="60">
        <f t="shared" si="230"/>
        <v>0</v>
      </c>
      <c r="CQ319" s="60"/>
      <c r="CR319" s="60"/>
      <c r="CS319" s="60">
        <f t="shared" si="231"/>
        <v>0</v>
      </c>
      <c r="CT319" s="60">
        <f t="shared" si="232"/>
        <v>0</v>
      </c>
      <c r="CU319" s="60"/>
      <c r="CV319" s="60"/>
      <c r="CW319" s="60">
        <f t="shared" si="233"/>
        <v>0</v>
      </c>
      <c r="CX319" s="60">
        <f t="shared" si="234"/>
        <v>0</v>
      </c>
      <c r="CY319" s="60"/>
      <c r="CZ319" s="60"/>
      <c r="DA319" s="60">
        <f t="shared" si="235"/>
        <v>0</v>
      </c>
      <c r="DB319" s="60">
        <f t="shared" si="236"/>
        <v>0</v>
      </c>
      <c r="DC319" s="60"/>
      <c r="DD319" s="60"/>
      <c r="DE319" s="60">
        <f t="shared" si="237"/>
        <v>0</v>
      </c>
      <c r="DF319" s="60">
        <f t="shared" si="238"/>
        <v>0</v>
      </c>
      <c r="DG319" s="60"/>
      <c r="DH319" s="60"/>
      <c r="DI319" s="60">
        <f t="shared" si="239"/>
        <v>0</v>
      </c>
      <c r="DJ319" s="60">
        <f t="shared" si="240"/>
        <v>0</v>
      </c>
      <c r="DK319" s="60"/>
      <c r="DL319" s="60"/>
      <c r="DM319" s="60">
        <f t="shared" si="241"/>
        <v>0</v>
      </c>
      <c r="DN319" s="60">
        <f t="shared" si="242"/>
        <v>0</v>
      </c>
      <c r="DO319" s="60"/>
      <c r="DP319" s="60"/>
      <c r="DQ319" s="60">
        <f t="shared" si="243"/>
        <v>0</v>
      </c>
      <c r="DR319" s="60">
        <f t="shared" si="244"/>
        <v>0</v>
      </c>
      <c r="DS319" s="60"/>
      <c r="DT319" s="60"/>
      <c r="DU319" s="60">
        <f t="shared" si="245"/>
        <v>0</v>
      </c>
      <c r="DV319" s="60">
        <f t="shared" si="246"/>
        <v>0</v>
      </c>
      <c r="DW319" s="60"/>
      <c r="DX319" s="60"/>
      <c r="DY319" s="60">
        <f t="shared" si="247"/>
        <v>0</v>
      </c>
      <c r="DZ319" s="60">
        <f t="shared" si="248"/>
        <v>0</v>
      </c>
      <c r="EA319" s="60"/>
      <c r="EB319" s="60"/>
      <c r="EC319" s="60">
        <f t="shared" si="249"/>
        <v>0</v>
      </c>
      <c r="ED319" s="60">
        <f t="shared" si="250"/>
        <v>0</v>
      </c>
      <c r="EE319" s="60"/>
      <c r="EF319" s="60"/>
      <c r="EG319" s="60"/>
      <c r="EH319" s="60"/>
      <c r="EI319" s="60"/>
      <c r="EJ319" s="60"/>
      <c r="EK319" s="60"/>
      <c r="EL319" s="60"/>
      <c r="EM319" s="60">
        <f t="shared" si="205"/>
        <v>757628.95</v>
      </c>
      <c r="EN319" s="60">
        <v>0</v>
      </c>
      <c r="EO319" s="60">
        <v>0</v>
      </c>
      <c r="EP319" s="61" t="s">
        <v>1534</v>
      </c>
      <c r="EQ319" s="58" t="s">
        <v>1752</v>
      </c>
      <c r="ER319" s="61" t="s">
        <v>1753</v>
      </c>
      <c r="ES319" s="58"/>
      <c r="ET319" s="58"/>
      <c r="EU319" s="58"/>
      <c r="EV319" s="58"/>
      <c r="EW319" s="58"/>
      <c r="EX319" s="58"/>
      <c r="EY319" s="58"/>
      <c r="EZ319" s="58"/>
      <c r="FA319" s="58"/>
    </row>
    <row r="320" spans="1:157" ht="19.5" customHeight="1">
      <c r="A320" s="63"/>
      <c r="B320" s="63" t="s">
        <v>1776</v>
      </c>
      <c r="C320" s="63"/>
      <c r="D320" s="58" t="s">
        <v>2209</v>
      </c>
      <c r="E320" s="58" t="s">
        <v>1748</v>
      </c>
      <c r="F320" s="58" t="s">
        <v>1749</v>
      </c>
      <c r="G320" s="58" t="s">
        <v>1749</v>
      </c>
      <c r="H320" s="58" t="s">
        <v>860</v>
      </c>
      <c r="I320" s="58" t="s">
        <v>760</v>
      </c>
      <c r="J320" s="58" t="s">
        <v>862</v>
      </c>
      <c r="K320" s="58">
        <v>100</v>
      </c>
      <c r="L320" s="58">
        <v>710000000</v>
      </c>
      <c r="M320" s="58" t="s">
        <v>1750</v>
      </c>
      <c r="N320" s="58" t="s">
        <v>1716</v>
      </c>
      <c r="O320" s="58" t="s">
        <v>359</v>
      </c>
      <c r="P320" s="58" t="s">
        <v>1717</v>
      </c>
      <c r="Q320" s="58" t="s">
        <v>1718</v>
      </c>
      <c r="R320" s="58"/>
      <c r="S320" s="58"/>
      <c r="T320" s="58" t="s">
        <v>1631</v>
      </c>
      <c r="U320" s="58" t="s">
        <v>1918</v>
      </c>
      <c r="V320" s="58">
        <v>0</v>
      </c>
      <c r="W320" s="58">
        <v>100</v>
      </c>
      <c r="X320" s="58">
        <v>0</v>
      </c>
      <c r="Y320" s="58" t="s">
        <v>1751</v>
      </c>
      <c r="Z320" s="58" t="s">
        <v>888</v>
      </c>
      <c r="AA320" s="60">
        <v>137128.95</v>
      </c>
      <c r="AB320" s="60">
        <v>236</v>
      </c>
      <c r="AC320" s="60">
        <f t="shared" si="206"/>
        <v>32362432.200000003</v>
      </c>
      <c r="AD320" s="60">
        <f t="shared" si="207"/>
        <v>36245924.06400001</v>
      </c>
      <c r="AE320" s="60">
        <v>155125</v>
      </c>
      <c r="AF320" s="60">
        <v>0</v>
      </c>
      <c r="AG320" s="60">
        <f t="shared" si="208"/>
        <v>0</v>
      </c>
      <c r="AH320" s="60">
        <f t="shared" si="196"/>
        <v>0</v>
      </c>
      <c r="AI320" s="60">
        <v>155125</v>
      </c>
      <c r="AJ320" s="60">
        <v>0</v>
      </c>
      <c r="AK320" s="60">
        <f t="shared" si="209"/>
        <v>0</v>
      </c>
      <c r="AL320" s="60">
        <f t="shared" si="197"/>
        <v>0</v>
      </c>
      <c r="AM320" s="60">
        <v>155125</v>
      </c>
      <c r="AN320" s="60">
        <v>0</v>
      </c>
      <c r="AO320" s="60">
        <f t="shared" si="210"/>
        <v>0</v>
      </c>
      <c r="AP320" s="60">
        <f t="shared" si="198"/>
        <v>0</v>
      </c>
      <c r="AQ320" s="60">
        <v>155125</v>
      </c>
      <c r="AR320" s="60">
        <v>0</v>
      </c>
      <c r="AS320" s="60">
        <f t="shared" si="211"/>
        <v>0</v>
      </c>
      <c r="AT320" s="60">
        <f t="shared" si="199"/>
        <v>0</v>
      </c>
      <c r="AU320" s="60"/>
      <c r="AV320" s="60"/>
      <c r="AW320" s="60">
        <f t="shared" si="212"/>
        <v>0</v>
      </c>
      <c r="AX320" s="60">
        <f t="shared" si="200"/>
        <v>0</v>
      </c>
      <c r="AY320" s="60"/>
      <c r="AZ320" s="60"/>
      <c r="BA320" s="60">
        <f t="shared" si="213"/>
        <v>0</v>
      </c>
      <c r="BB320" s="60">
        <f t="shared" si="201"/>
        <v>0</v>
      </c>
      <c r="BC320" s="60"/>
      <c r="BD320" s="60"/>
      <c r="BE320" s="60">
        <f t="shared" si="214"/>
        <v>0</v>
      </c>
      <c r="BF320" s="60">
        <f t="shared" si="202"/>
        <v>0</v>
      </c>
      <c r="BG320" s="60"/>
      <c r="BH320" s="60"/>
      <c r="BI320" s="60">
        <f t="shared" si="215"/>
        <v>0</v>
      </c>
      <c r="BJ320" s="60">
        <f t="shared" si="203"/>
        <v>0</v>
      </c>
      <c r="BK320" s="60"/>
      <c r="BL320" s="60"/>
      <c r="BM320" s="60">
        <f t="shared" si="216"/>
        <v>0</v>
      </c>
      <c r="BN320" s="60">
        <f t="shared" si="204"/>
        <v>0</v>
      </c>
      <c r="BO320" s="60"/>
      <c r="BP320" s="60"/>
      <c r="BQ320" s="60">
        <f t="shared" si="217"/>
        <v>0</v>
      </c>
      <c r="BR320" s="60">
        <f t="shared" si="218"/>
        <v>0</v>
      </c>
      <c r="BS320" s="60"/>
      <c r="BT320" s="60"/>
      <c r="BU320" s="60">
        <f t="shared" si="219"/>
        <v>0</v>
      </c>
      <c r="BV320" s="60">
        <f t="shared" si="220"/>
        <v>0</v>
      </c>
      <c r="BW320" s="60"/>
      <c r="BX320" s="60"/>
      <c r="BY320" s="60">
        <f t="shared" si="221"/>
        <v>0</v>
      </c>
      <c r="BZ320" s="60">
        <f t="shared" si="222"/>
        <v>0</v>
      </c>
      <c r="CA320" s="60"/>
      <c r="CB320" s="60"/>
      <c r="CC320" s="60">
        <f t="shared" si="223"/>
        <v>0</v>
      </c>
      <c r="CD320" s="60">
        <f t="shared" si="224"/>
        <v>0</v>
      </c>
      <c r="CE320" s="60"/>
      <c r="CF320" s="60"/>
      <c r="CG320" s="60">
        <f t="shared" si="225"/>
        <v>0</v>
      </c>
      <c r="CH320" s="60">
        <f t="shared" si="226"/>
        <v>0</v>
      </c>
      <c r="CI320" s="60"/>
      <c r="CJ320" s="60"/>
      <c r="CK320" s="60">
        <f t="shared" si="227"/>
        <v>0</v>
      </c>
      <c r="CL320" s="60">
        <f t="shared" si="228"/>
        <v>0</v>
      </c>
      <c r="CM320" s="60"/>
      <c r="CN320" s="60"/>
      <c r="CO320" s="60">
        <f t="shared" si="229"/>
        <v>0</v>
      </c>
      <c r="CP320" s="60">
        <f t="shared" si="230"/>
        <v>0</v>
      </c>
      <c r="CQ320" s="60"/>
      <c r="CR320" s="60"/>
      <c r="CS320" s="60">
        <f t="shared" si="231"/>
        <v>0</v>
      </c>
      <c r="CT320" s="60">
        <f t="shared" si="232"/>
        <v>0</v>
      </c>
      <c r="CU320" s="60"/>
      <c r="CV320" s="60"/>
      <c r="CW320" s="60">
        <f t="shared" si="233"/>
        <v>0</v>
      </c>
      <c r="CX320" s="60">
        <f t="shared" si="234"/>
        <v>0</v>
      </c>
      <c r="CY320" s="60"/>
      <c r="CZ320" s="60"/>
      <c r="DA320" s="60">
        <f t="shared" si="235"/>
        <v>0</v>
      </c>
      <c r="DB320" s="60">
        <f t="shared" si="236"/>
        <v>0</v>
      </c>
      <c r="DC320" s="60"/>
      <c r="DD320" s="60"/>
      <c r="DE320" s="60">
        <f t="shared" si="237"/>
        <v>0</v>
      </c>
      <c r="DF320" s="60">
        <f t="shared" si="238"/>
        <v>0</v>
      </c>
      <c r="DG320" s="60"/>
      <c r="DH320" s="60"/>
      <c r="DI320" s="60">
        <f t="shared" si="239"/>
        <v>0</v>
      </c>
      <c r="DJ320" s="60">
        <f t="shared" si="240"/>
        <v>0</v>
      </c>
      <c r="DK320" s="60"/>
      <c r="DL320" s="60"/>
      <c r="DM320" s="60">
        <f t="shared" si="241"/>
        <v>0</v>
      </c>
      <c r="DN320" s="60">
        <f t="shared" si="242"/>
        <v>0</v>
      </c>
      <c r="DO320" s="60"/>
      <c r="DP320" s="60"/>
      <c r="DQ320" s="60">
        <f t="shared" si="243"/>
        <v>0</v>
      </c>
      <c r="DR320" s="60">
        <f t="shared" si="244"/>
        <v>0</v>
      </c>
      <c r="DS320" s="60"/>
      <c r="DT320" s="60"/>
      <c r="DU320" s="60">
        <f t="shared" si="245"/>
        <v>0</v>
      </c>
      <c r="DV320" s="60">
        <f t="shared" si="246"/>
        <v>0</v>
      </c>
      <c r="DW320" s="60"/>
      <c r="DX320" s="60"/>
      <c r="DY320" s="60">
        <f t="shared" si="247"/>
        <v>0</v>
      </c>
      <c r="DZ320" s="60">
        <f t="shared" si="248"/>
        <v>0</v>
      </c>
      <c r="EA320" s="60"/>
      <c r="EB320" s="60"/>
      <c r="EC320" s="60">
        <f t="shared" si="249"/>
        <v>0</v>
      </c>
      <c r="ED320" s="60">
        <f t="shared" si="250"/>
        <v>0</v>
      </c>
      <c r="EE320" s="60"/>
      <c r="EF320" s="60"/>
      <c r="EG320" s="60"/>
      <c r="EH320" s="60"/>
      <c r="EI320" s="60"/>
      <c r="EJ320" s="60"/>
      <c r="EK320" s="60"/>
      <c r="EL320" s="60"/>
      <c r="EM320" s="60">
        <f t="shared" si="205"/>
        <v>757628.95</v>
      </c>
      <c r="EN320" s="60">
        <f>SUM(AW320,AS320,AO320,AG320,AC320,AK320)</f>
        <v>32362432.200000003</v>
      </c>
      <c r="EO320" s="60">
        <f>IF(Z320="С НДС",EN320*1.12,EN320)</f>
        <v>36245924.06400001</v>
      </c>
      <c r="EP320" s="61" t="s">
        <v>1534</v>
      </c>
      <c r="EQ320" s="58" t="s">
        <v>1752</v>
      </c>
      <c r="ER320" s="61" t="s">
        <v>1753</v>
      </c>
      <c r="ES320" s="58"/>
      <c r="ET320" s="58"/>
      <c r="EU320" s="58"/>
      <c r="EV320" s="58"/>
      <c r="EW320" s="58"/>
      <c r="EX320" s="58"/>
      <c r="EY320" s="58"/>
      <c r="EZ320" s="58"/>
      <c r="FA320" s="58"/>
    </row>
    <row r="321" spans="1:157" ht="19.5" customHeight="1">
      <c r="A321" s="63"/>
      <c r="B321" s="63" t="s">
        <v>1593</v>
      </c>
      <c r="C321" s="63"/>
      <c r="D321" s="58" t="s">
        <v>1729</v>
      </c>
      <c r="E321" s="58" t="s">
        <v>1748</v>
      </c>
      <c r="F321" s="58" t="s">
        <v>1749</v>
      </c>
      <c r="G321" s="58" t="s">
        <v>1749</v>
      </c>
      <c r="H321" s="58" t="s">
        <v>860</v>
      </c>
      <c r="I321" s="58" t="s">
        <v>760</v>
      </c>
      <c r="J321" s="58" t="s">
        <v>862</v>
      </c>
      <c r="K321" s="58">
        <v>100</v>
      </c>
      <c r="L321" s="58">
        <v>710000000</v>
      </c>
      <c r="M321" s="58" t="s">
        <v>1750</v>
      </c>
      <c r="N321" s="58" t="s">
        <v>1716</v>
      </c>
      <c r="O321" s="58" t="s">
        <v>359</v>
      </c>
      <c r="P321" s="58" t="s">
        <v>1717</v>
      </c>
      <c r="Q321" s="58" t="s">
        <v>1718</v>
      </c>
      <c r="R321" s="58"/>
      <c r="S321" s="58"/>
      <c r="T321" s="58" t="s">
        <v>1631</v>
      </c>
      <c r="U321" s="58" t="s">
        <v>1739</v>
      </c>
      <c r="V321" s="58">
        <v>0</v>
      </c>
      <c r="W321" s="58">
        <v>100</v>
      </c>
      <c r="X321" s="58">
        <v>0</v>
      </c>
      <c r="Y321" s="58" t="s">
        <v>1751</v>
      </c>
      <c r="Z321" s="58" t="s">
        <v>888</v>
      </c>
      <c r="AA321" s="60">
        <v>54750</v>
      </c>
      <c r="AB321" s="60">
        <v>430</v>
      </c>
      <c r="AC321" s="60">
        <f t="shared" si="206"/>
        <v>23542500</v>
      </c>
      <c r="AD321" s="60">
        <f t="shared" si="207"/>
        <v>26367600.000000004</v>
      </c>
      <c r="AE321" s="60">
        <v>54750</v>
      </c>
      <c r="AF321" s="60">
        <v>451.5</v>
      </c>
      <c r="AG321" s="60">
        <f t="shared" si="208"/>
        <v>24719625</v>
      </c>
      <c r="AH321" s="60">
        <f t="shared" si="196"/>
        <v>27685980.000000004</v>
      </c>
      <c r="AI321" s="60">
        <v>54750</v>
      </c>
      <c r="AJ321" s="60">
        <v>467.3</v>
      </c>
      <c r="AK321" s="60">
        <f t="shared" si="209"/>
        <v>25584675</v>
      </c>
      <c r="AL321" s="60">
        <f t="shared" si="197"/>
        <v>28654836.000000004</v>
      </c>
      <c r="AM321" s="60">
        <v>54750</v>
      </c>
      <c r="AN321" s="60">
        <v>483.66</v>
      </c>
      <c r="AO321" s="60">
        <f t="shared" si="210"/>
        <v>26480385</v>
      </c>
      <c r="AP321" s="60">
        <f t="shared" si="198"/>
        <v>29658031.200000003</v>
      </c>
      <c r="AQ321" s="60">
        <v>54750</v>
      </c>
      <c r="AR321" s="60">
        <v>500.59</v>
      </c>
      <c r="AS321" s="60">
        <f t="shared" si="211"/>
        <v>27407302.5</v>
      </c>
      <c r="AT321" s="60">
        <f t="shared" si="199"/>
        <v>30696178.800000004</v>
      </c>
      <c r="AU321" s="60"/>
      <c r="AV321" s="60"/>
      <c r="AW321" s="60">
        <f t="shared" si="212"/>
        <v>0</v>
      </c>
      <c r="AX321" s="60">
        <f t="shared" si="200"/>
        <v>0</v>
      </c>
      <c r="AY321" s="60"/>
      <c r="AZ321" s="60"/>
      <c r="BA321" s="60">
        <f t="shared" si="213"/>
        <v>0</v>
      </c>
      <c r="BB321" s="60">
        <f t="shared" si="201"/>
        <v>0</v>
      </c>
      <c r="BC321" s="60"/>
      <c r="BD321" s="60"/>
      <c r="BE321" s="60">
        <f t="shared" si="214"/>
        <v>0</v>
      </c>
      <c r="BF321" s="60">
        <f t="shared" si="202"/>
        <v>0</v>
      </c>
      <c r="BG321" s="60"/>
      <c r="BH321" s="60"/>
      <c r="BI321" s="60">
        <f t="shared" si="215"/>
        <v>0</v>
      </c>
      <c r="BJ321" s="60">
        <f t="shared" si="203"/>
        <v>0</v>
      </c>
      <c r="BK321" s="60"/>
      <c r="BL321" s="60"/>
      <c r="BM321" s="60">
        <f t="shared" si="216"/>
        <v>0</v>
      </c>
      <c r="BN321" s="60">
        <f t="shared" si="204"/>
        <v>0</v>
      </c>
      <c r="BO321" s="60"/>
      <c r="BP321" s="60"/>
      <c r="BQ321" s="60">
        <f t="shared" si="217"/>
        <v>0</v>
      </c>
      <c r="BR321" s="60">
        <f t="shared" si="218"/>
        <v>0</v>
      </c>
      <c r="BS321" s="60"/>
      <c r="BT321" s="60"/>
      <c r="BU321" s="60">
        <f t="shared" si="219"/>
        <v>0</v>
      </c>
      <c r="BV321" s="60">
        <f t="shared" si="220"/>
        <v>0</v>
      </c>
      <c r="BW321" s="60"/>
      <c r="BX321" s="60"/>
      <c r="BY321" s="60">
        <f t="shared" si="221"/>
        <v>0</v>
      </c>
      <c r="BZ321" s="60">
        <f t="shared" si="222"/>
        <v>0</v>
      </c>
      <c r="CA321" s="60"/>
      <c r="CB321" s="60"/>
      <c r="CC321" s="60">
        <f t="shared" si="223"/>
        <v>0</v>
      </c>
      <c r="CD321" s="60">
        <f t="shared" si="224"/>
        <v>0</v>
      </c>
      <c r="CE321" s="60"/>
      <c r="CF321" s="60"/>
      <c r="CG321" s="60">
        <f t="shared" si="225"/>
        <v>0</v>
      </c>
      <c r="CH321" s="60">
        <f t="shared" si="226"/>
        <v>0</v>
      </c>
      <c r="CI321" s="60"/>
      <c r="CJ321" s="60"/>
      <c r="CK321" s="60">
        <f t="shared" si="227"/>
        <v>0</v>
      </c>
      <c r="CL321" s="60">
        <f t="shared" si="228"/>
        <v>0</v>
      </c>
      <c r="CM321" s="60"/>
      <c r="CN321" s="60"/>
      <c r="CO321" s="60">
        <f t="shared" si="229"/>
        <v>0</v>
      </c>
      <c r="CP321" s="60">
        <f t="shared" si="230"/>
        <v>0</v>
      </c>
      <c r="CQ321" s="60"/>
      <c r="CR321" s="60"/>
      <c r="CS321" s="60">
        <f t="shared" si="231"/>
        <v>0</v>
      </c>
      <c r="CT321" s="60">
        <f t="shared" si="232"/>
        <v>0</v>
      </c>
      <c r="CU321" s="60"/>
      <c r="CV321" s="60"/>
      <c r="CW321" s="60">
        <f t="shared" si="233"/>
        <v>0</v>
      </c>
      <c r="CX321" s="60">
        <f t="shared" si="234"/>
        <v>0</v>
      </c>
      <c r="CY321" s="60"/>
      <c r="CZ321" s="60"/>
      <c r="DA321" s="60">
        <f t="shared" si="235"/>
        <v>0</v>
      </c>
      <c r="DB321" s="60">
        <f t="shared" si="236"/>
        <v>0</v>
      </c>
      <c r="DC321" s="60"/>
      <c r="DD321" s="60"/>
      <c r="DE321" s="60">
        <f t="shared" si="237"/>
        <v>0</v>
      </c>
      <c r="DF321" s="60">
        <f t="shared" si="238"/>
        <v>0</v>
      </c>
      <c r="DG321" s="60"/>
      <c r="DH321" s="60"/>
      <c r="DI321" s="60">
        <f t="shared" si="239"/>
        <v>0</v>
      </c>
      <c r="DJ321" s="60">
        <f t="shared" si="240"/>
        <v>0</v>
      </c>
      <c r="DK321" s="60"/>
      <c r="DL321" s="60"/>
      <c r="DM321" s="60">
        <f t="shared" si="241"/>
        <v>0</v>
      </c>
      <c r="DN321" s="60">
        <f t="shared" si="242"/>
        <v>0</v>
      </c>
      <c r="DO321" s="60"/>
      <c r="DP321" s="60"/>
      <c r="DQ321" s="60">
        <f t="shared" si="243"/>
        <v>0</v>
      </c>
      <c r="DR321" s="60">
        <f t="shared" si="244"/>
        <v>0</v>
      </c>
      <c r="DS321" s="60"/>
      <c r="DT321" s="60"/>
      <c r="DU321" s="60">
        <f t="shared" si="245"/>
        <v>0</v>
      </c>
      <c r="DV321" s="60">
        <f t="shared" si="246"/>
        <v>0</v>
      </c>
      <c r="DW321" s="60"/>
      <c r="DX321" s="60"/>
      <c r="DY321" s="60">
        <f t="shared" si="247"/>
        <v>0</v>
      </c>
      <c r="DZ321" s="60">
        <f t="shared" si="248"/>
        <v>0</v>
      </c>
      <c r="EA321" s="60"/>
      <c r="EB321" s="60"/>
      <c r="EC321" s="60">
        <f t="shared" si="249"/>
        <v>0</v>
      </c>
      <c r="ED321" s="60">
        <f t="shared" si="250"/>
        <v>0</v>
      </c>
      <c r="EE321" s="60"/>
      <c r="EF321" s="60"/>
      <c r="EG321" s="60"/>
      <c r="EH321" s="60"/>
      <c r="EI321" s="60"/>
      <c r="EJ321" s="60"/>
      <c r="EK321" s="60"/>
      <c r="EL321" s="60"/>
      <c r="EM321" s="60">
        <f t="shared" si="205"/>
        <v>273750</v>
      </c>
      <c r="EN321" s="60">
        <v>0</v>
      </c>
      <c r="EO321" s="60">
        <v>0</v>
      </c>
      <c r="EP321" s="61" t="s">
        <v>1534</v>
      </c>
      <c r="EQ321" s="58" t="s">
        <v>1754</v>
      </c>
      <c r="ER321" s="61" t="s">
        <v>1755</v>
      </c>
      <c r="ES321" s="58"/>
      <c r="ET321" s="58"/>
      <c r="EU321" s="58"/>
      <c r="EV321" s="58"/>
      <c r="EW321" s="58"/>
      <c r="EX321" s="58"/>
      <c r="EY321" s="58"/>
      <c r="EZ321" s="58"/>
      <c r="FA321" s="58"/>
    </row>
    <row r="322" spans="1:157" ht="19.5" customHeight="1">
      <c r="A322" s="63"/>
      <c r="B322" s="63" t="s">
        <v>1776</v>
      </c>
      <c r="C322" s="63"/>
      <c r="D322" s="58" t="s">
        <v>2132</v>
      </c>
      <c r="E322" s="58" t="s">
        <v>1748</v>
      </c>
      <c r="F322" s="58" t="s">
        <v>1749</v>
      </c>
      <c r="G322" s="58" t="s">
        <v>1749</v>
      </c>
      <c r="H322" s="58" t="s">
        <v>860</v>
      </c>
      <c r="I322" s="58" t="s">
        <v>760</v>
      </c>
      <c r="J322" s="58" t="s">
        <v>862</v>
      </c>
      <c r="K322" s="58">
        <v>100</v>
      </c>
      <c r="L322" s="58">
        <v>710000000</v>
      </c>
      <c r="M322" s="58" t="s">
        <v>1750</v>
      </c>
      <c r="N322" s="58" t="s">
        <v>1716</v>
      </c>
      <c r="O322" s="58" t="s">
        <v>359</v>
      </c>
      <c r="P322" s="58" t="s">
        <v>1717</v>
      </c>
      <c r="Q322" s="58" t="s">
        <v>1718</v>
      </c>
      <c r="R322" s="58"/>
      <c r="S322" s="58"/>
      <c r="T322" s="58" t="s">
        <v>1631</v>
      </c>
      <c r="U322" s="58" t="s">
        <v>1739</v>
      </c>
      <c r="V322" s="58">
        <v>0</v>
      </c>
      <c r="W322" s="58">
        <v>100</v>
      </c>
      <c r="X322" s="58">
        <v>0</v>
      </c>
      <c r="Y322" s="58" t="s">
        <v>1751</v>
      </c>
      <c r="Z322" s="58" t="s">
        <v>888</v>
      </c>
      <c r="AA322" s="60">
        <v>43681.84</v>
      </c>
      <c r="AB322" s="60">
        <v>430</v>
      </c>
      <c r="AC322" s="60">
        <f t="shared" si="206"/>
        <v>18783191.2</v>
      </c>
      <c r="AD322" s="60">
        <f t="shared" si="207"/>
        <v>21037174.144</v>
      </c>
      <c r="AE322" s="60">
        <v>54750</v>
      </c>
      <c r="AF322" s="60">
        <v>451.5</v>
      </c>
      <c r="AG322" s="60">
        <f t="shared" si="208"/>
        <v>24719625</v>
      </c>
      <c r="AH322" s="60">
        <f t="shared" si="196"/>
        <v>27685980.000000004</v>
      </c>
      <c r="AI322" s="60">
        <v>54750</v>
      </c>
      <c r="AJ322" s="60">
        <v>467.3</v>
      </c>
      <c r="AK322" s="60">
        <f t="shared" si="209"/>
        <v>25584675</v>
      </c>
      <c r="AL322" s="60">
        <f t="shared" si="197"/>
        <v>28654836.000000004</v>
      </c>
      <c r="AM322" s="60">
        <v>54750</v>
      </c>
      <c r="AN322" s="60">
        <v>483.66</v>
      </c>
      <c r="AO322" s="60">
        <f t="shared" si="210"/>
        <v>26480385</v>
      </c>
      <c r="AP322" s="60">
        <f t="shared" si="198"/>
        <v>29658031.200000003</v>
      </c>
      <c r="AQ322" s="60">
        <v>54750</v>
      </c>
      <c r="AR322" s="60">
        <v>500.59</v>
      </c>
      <c r="AS322" s="60">
        <f t="shared" si="211"/>
        <v>27407302.5</v>
      </c>
      <c r="AT322" s="60">
        <f t="shared" si="199"/>
        <v>30696178.800000004</v>
      </c>
      <c r="AU322" s="60"/>
      <c r="AV322" s="60"/>
      <c r="AW322" s="60">
        <f t="shared" si="212"/>
        <v>0</v>
      </c>
      <c r="AX322" s="60">
        <f t="shared" si="200"/>
        <v>0</v>
      </c>
      <c r="AY322" s="60"/>
      <c r="AZ322" s="60"/>
      <c r="BA322" s="60">
        <f t="shared" si="213"/>
        <v>0</v>
      </c>
      <c r="BB322" s="60">
        <f t="shared" si="201"/>
        <v>0</v>
      </c>
      <c r="BC322" s="60"/>
      <c r="BD322" s="60"/>
      <c r="BE322" s="60">
        <f t="shared" si="214"/>
        <v>0</v>
      </c>
      <c r="BF322" s="60">
        <f t="shared" si="202"/>
        <v>0</v>
      </c>
      <c r="BG322" s="60"/>
      <c r="BH322" s="60"/>
      <c r="BI322" s="60">
        <f t="shared" si="215"/>
        <v>0</v>
      </c>
      <c r="BJ322" s="60">
        <f t="shared" si="203"/>
        <v>0</v>
      </c>
      <c r="BK322" s="60"/>
      <c r="BL322" s="60"/>
      <c r="BM322" s="60">
        <f t="shared" si="216"/>
        <v>0</v>
      </c>
      <c r="BN322" s="60">
        <f t="shared" si="204"/>
        <v>0</v>
      </c>
      <c r="BO322" s="60"/>
      <c r="BP322" s="60"/>
      <c r="BQ322" s="60">
        <f t="shared" si="217"/>
        <v>0</v>
      </c>
      <c r="BR322" s="60">
        <f t="shared" si="218"/>
        <v>0</v>
      </c>
      <c r="BS322" s="60"/>
      <c r="BT322" s="60"/>
      <c r="BU322" s="60">
        <f t="shared" si="219"/>
        <v>0</v>
      </c>
      <c r="BV322" s="60">
        <f t="shared" si="220"/>
        <v>0</v>
      </c>
      <c r="BW322" s="60"/>
      <c r="BX322" s="60"/>
      <c r="BY322" s="60">
        <f t="shared" si="221"/>
        <v>0</v>
      </c>
      <c r="BZ322" s="60">
        <f t="shared" si="222"/>
        <v>0</v>
      </c>
      <c r="CA322" s="60"/>
      <c r="CB322" s="60"/>
      <c r="CC322" s="60">
        <f t="shared" si="223"/>
        <v>0</v>
      </c>
      <c r="CD322" s="60">
        <f t="shared" si="224"/>
        <v>0</v>
      </c>
      <c r="CE322" s="60"/>
      <c r="CF322" s="60"/>
      <c r="CG322" s="60">
        <f t="shared" si="225"/>
        <v>0</v>
      </c>
      <c r="CH322" s="60">
        <f t="shared" si="226"/>
        <v>0</v>
      </c>
      <c r="CI322" s="60"/>
      <c r="CJ322" s="60"/>
      <c r="CK322" s="60">
        <f t="shared" si="227"/>
        <v>0</v>
      </c>
      <c r="CL322" s="60">
        <f t="shared" si="228"/>
        <v>0</v>
      </c>
      <c r="CM322" s="60"/>
      <c r="CN322" s="60"/>
      <c r="CO322" s="60">
        <f t="shared" si="229"/>
        <v>0</v>
      </c>
      <c r="CP322" s="60">
        <f t="shared" si="230"/>
        <v>0</v>
      </c>
      <c r="CQ322" s="60"/>
      <c r="CR322" s="60"/>
      <c r="CS322" s="60">
        <f t="shared" si="231"/>
        <v>0</v>
      </c>
      <c r="CT322" s="60">
        <f t="shared" si="232"/>
        <v>0</v>
      </c>
      <c r="CU322" s="60"/>
      <c r="CV322" s="60"/>
      <c r="CW322" s="60">
        <f t="shared" si="233"/>
        <v>0</v>
      </c>
      <c r="CX322" s="60">
        <f t="shared" si="234"/>
        <v>0</v>
      </c>
      <c r="CY322" s="60"/>
      <c r="CZ322" s="60"/>
      <c r="DA322" s="60">
        <f t="shared" si="235"/>
        <v>0</v>
      </c>
      <c r="DB322" s="60">
        <f t="shared" si="236"/>
        <v>0</v>
      </c>
      <c r="DC322" s="60"/>
      <c r="DD322" s="60"/>
      <c r="DE322" s="60">
        <f t="shared" si="237"/>
        <v>0</v>
      </c>
      <c r="DF322" s="60">
        <f t="shared" si="238"/>
        <v>0</v>
      </c>
      <c r="DG322" s="60"/>
      <c r="DH322" s="60"/>
      <c r="DI322" s="60">
        <f t="shared" si="239"/>
        <v>0</v>
      </c>
      <c r="DJ322" s="60">
        <f t="shared" si="240"/>
        <v>0</v>
      </c>
      <c r="DK322" s="60"/>
      <c r="DL322" s="60"/>
      <c r="DM322" s="60">
        <f t="shared" si="241"/>
        <v>0</v>
      </c>
      <c r="DN322" s="60">
        <f t="shared" si="242"/>
        <v>0</v>
      </c>
      <c r="DO322" s="60"/>
      <c r="DP322" s="60"/>
      <c r="DQ322" s="60">
        <f t="shared" si="243"/>
        <v>0</v>
      </c>
      <c r="DR322" s="60">
        <f t="shared" si="244"/>
        <v>0</v>
      </c>
      <c r="DS322" s="60"/>
      <c r="DT322" s="60"/>
      <c r="DU322" s="60">
        <f t="shared" si="245"/>
        <v>0</v>
      </c>
      <c r="DV322" s="60">
        <f t="shared" si="246"/>
        <v>0</v>
      </c>
      <c r="DW322" s="60"/>
      <c r="DX322" s="60"/>
      <c r="DY322" s="60">
        <f t="shared" si="247"/>
        <v>0</v>
      </c>
      <c r="DZ322" s="60">
        <f t="shared" si="248"/>
        <v>0</v>
      </c>
      <c r="EA322" s="60"/>
      <c r="EB322" s="60"/>
      <c r="EC322" s="60">
        <f t="shared" si="249"/>
        <v>0</v>
      </c>
      <c r="ED322" s="60">
        <f t="shared" si="250"/>
        <v>0</v>
      </c>
      <c r="EE322" s="60"/>
      <c r="EF322" s="60"/>
      <c r="EG322" s="60"/>
      <c r="EH322" s="60"/>
      <c r="EI322" s="60"/>
      <c r="EJ322" s="60"/>
      <c r="EK322" s="60"/>
      <c r="EL322" s="60"/>
      <c r="EM322" s="60">
        <f t="shared" si="205"/>
        <v>262681.83999999997</v>
      </c>
      <c r="EN322" s="60">
        <v>0</v>
      </c>
      <c r="EO322" s="60">
        <v>0</v>
      </c>
      <c r="EP322" s="61" t="s">
        <v>1534</v>
      </c>
      <c r="EQ322" s="58" t="s">
        <v>1754</v>
      </c>
      <c r="ER322" s="61" t="s">
        <v>1755</v>
      </c>
      <c r="ES322" s="58"/>
      <c r="ET322" s="58"/>
      <c r="EU322" s="58"/>
      <c r="EV322" s="58"/>
      <c r="EW322" s="58"/>
      <c r="EX322" s="58"/>
      <c r="EY322" s="58"/>
      <c r="EZ322" s="58"/>
      <c r="FA322" s="58"/>
    </row>
    <row r="323" spans="1:157" ht="19.5" customHeight="1">
      <c r="A323" s="63"/>
      <c r="B323" s="63" t="s">
        <v>1776</v>
      </c>
      <c r="C323" s="63"/>
      <c r="D323" s="58" t="s">
        <v>2210</v>
      </c>
      <c r="E323" s="58" t="s">
        <v>1748</v>
      </c>
      <c r="F323" s="58" t="s">
        <v>1749</v>
      </c>
      <c r="G323" s="58" t="s">
        <v>1749</v>
      </c>
      <c r="H323" s="58" t="s">
        <v>860</v>
      </c>
      <c r="I323" s="58" t="s">
        <v>760</v>
      </c>
      <c r="J323" s="58" t="s">
        <v>862</v>
      </c>
      <c r="K323" s="58">
        <v>100</v>
      </c>
      <c r="L323" s="58">
        <v>710000000</v>
      </c>
      <c r="M323" s="58" t="s">
        <v>1750</v>
      </c>
      <c r="N323" s="58" t="s">
        <v>1716</v>
      </c>
      <c r="O323" s="58" t="s">
        <v>359</v>
      </c>
      <c r="P323" s="58" t="s">
        <v>1717</v>
      </c>
      <c r="Q323" s="58" t="s">
        <v>1718</v>
      </c>
      <c r="R323" s="58"/>
      <c r="S323" s="58"/>
      <c r="T323" s="58" t="s">
        <v>1631</v>
      </c>
      <c r="U323" s="58" t="s">
        <v>1918</v>
      </c>
      <c r="V323" s="58">
        <v>0</v>
      </c>
      <c r="W323" s="58">
        <v>100</v>
      </c>
      <c r="X323" s="58">
        <v>0</v>
      </c>
      <c r="Y323" s="58" t="s">
        <v>1751</v>
      </c>
      <c r="Z323" s="58" t="s">
        <v>888</v>
      </c>
      <c r="AA323" s="60">
        <v>43681.84</v>
      </c>
      <c r="AB323" s="60">
        <v>430</v>
      </c>
      <c r="AC323" s="60">
        <f t="shared" si="206"/>
        <v>18783191.2</v>
      </c>
      <c r="AD323" s="60">
        <f t="shared" si="207"/>
        <v>21037174.144</v>
      </c>
      <c r="AE323" s="60">
        <v>54750</v>
      </c>
      <c r="AF323" s="60">
        <v>0</v>
      </c>
      <c r="AG323" s="60">
        <f t="shared" si="208"/>
        <v>0</v>
      </c>
      <c r="AH323" s="60">
        <f t="shared" si="196"/>
        <v>0</v>
      </c>
      <c r="AI323" s="60">
        <v>54750</v>
      </c>
      <c r="AJ323" s="60">
        <v>0</v>
      </c>
      <c r="AK323" s="60">
        <f t="shared" si="209"/>
        <v>0</v>
      </c>
      <c r="AL323" s="60">
        <f t="shared" si="197"/>
        <v>0</v>
      </c>
      <c r="AM323" s="60">
        <v>54750</v>
      </c>
      <c r="AN323" s="60">
        <v>0</v>
      </c>
      <c r="AO323" s="60">
        <f t="shared" si="210"/>
        <v>0</v>
      </c>
      <c r="AP323" s="60">
        <f t="shared" si="198"/>
        <v>0</v>
      </c>
      <c r="AQ323" s="60">
        <v>54750</v>
      </c>
      <c r="AR323" s="60">
        <v>0</v>
      </c>
      <c r="AS323" s="60">
        <f t="shared" si="211"/>
        <v>0</v>
      </c>
      <c r="AT323" s="60">
        <f t="shared" si="199"/>
        <v>0</v>
      </c>
      <c r="AU323" s="60"/>
      <c r="AV323" s="60"/>
      <c r="AW323" s="60">
        <f t="shared" si="212"/>
        <v>0</v>
      </c>
      <c r="AX323" s="60">
        <f t="shared" si="200"/>
        <v>0</v>
      </c>
      <c r="AY323" s="60"/>
      <c r="AZ323" s="60"/>
      <c r="BA323" s="60">
        <f t="shared" si="213"/>
        <v>0</v>
      </c>
      <c r="BB323" s="60">
        <f t="shared" si="201"/>
        <v>0</v>
      </c>
      <c r="BC323" s="60"/>
      <c r="BD323" s="60"/>
      <c r="BE323" s="60">
        <f t="shared" si="214"/>
        <v>0</v>
      </c>
      <c r="BF323" s="60">
        <f t="shared" si="202"/>
        <v>0</v>
      </c>
      <c r="BG323" s="60"/>
      <c r="BH323" s="60"/>
      <c r="BI323" s="60">
        <f t="shared" si="215"/>
        <v>0</v>
      </c>
      <c r="BJ323" s="60">
        <f t="shared" si="203"/>
        <v>0</v>
      </c>
      <c r="BK323" s="60"/>
      <c r="BL323" s="60"/>
      <c r="BM323" s="60">
        <f t="shared" si="216"/>
        <v>0</v>
      </c>
      <c r="BN323" s="60">
        <f t="shared" si="204"/>
        <v>0</v>
      </c>
      <c r="BO323" s="60"/>
      <c r="BP323" s="60"/>
      <c r="BQ323" s="60">
        <f t="shared" si="217"/>
        <v>0</v>
      </c>
      <c r="BR323" s="60">
        <f t="shared" si="218"/>
        <v>0</v>
      </c>
      <c r="BS323" s="60"/>
      <c r="BT323" s="60"/>
      <c r="BU323" s="60">
        <f t="shared" si="219"/>
        <v>0</v>
      </c>
      <c r="BV323" s="60">
        <f t="shared" si="220"/>
        <v>0</v>
      </c>
      <c r="BW323" s="60"/>
      <c r="BX323" s="60"/>
      <c r="BY323" s="60">
        <f t="shared" si="221"/>
        <v>0</v>
      </c>
      <c r="BZ323" s="60">
        <f t="shared" si="222"/>
        <v>0</v>
      </c>
      <c r="CA323" s="60"/>
      <c r="CB323" s="60"/>
      <c r="CC323" s="60">
        <f t="shared" si="223"/>
        <v>0</v>
      </c>
      <c r="CD323" s="60">
        <f t="shared" si="224"/>
        <v>0</v>
      </c>
      <c r="CE323" s="60"/>
      <c r="CF323" s="60"/>
      <c r="CG323" s="60">
        <f t="shared" si="225"/>
        <v>0</v>
      </c>
      <c r="CH323" s="60">
        <f t="shared" si="226"/>
        <v>0</v>
      </c>
      <c r="CI323" s="60"/>
      <c r="CJ323" s="60"/>
      <c r="CK323" s="60">
        <f t="shared" si="227"/>
        <v>0</v>
      </c>
      <c r="CL323" s="60">
        <f t="shared" si="228"/>
        <v>0</v>
      </c>
      <c r="CM323" s="60"/>
      <c r="CN323" s="60"/>
      <c r="CO323" s="60">
        <f t="shared" si="229"/>
        <v>0</v>
      </c>
      <c r="CP323" s="60">
        <f t="shared" si="230"/>
        <v>0</v>
      </c>
      <c r="CQ323" s="60"/>
      <c r="CR323" s="60"/>
      <c r="CS323" s="60">
        <f t="shared" si="231"/>
        <v>0</v>
      </c>
      <c r="CT323" s="60">
        <f t="shared" si="232"/>
        <v>0</v>
      </c>
      <c r="CU323" s="60"/>
      <c r="CV323" s="60"/>
      <c r="CW323" s="60">
        <f t="shared" si="233"/>
        <v>0</v>
      </c>
      <c r="CX323" s="60">
        <f t="shared" si="234"/>
        <v>0</v>
      </c>
      <c r="CY323" s="60"/>
      <c r="CZ323" s="60"/>
      <c r="DA323" s="60">
        <f t="shared" si="235"/>
        <v>0</v>
      </c>
      <c r="DB323" s="60">
        <f t="shared" si="236"/>
        <v>0</v>
      </c>
      <c r="DC323" s="60"/>
      <c r="DD323" s="60"/>
      <c r="DE323" s="60">
        <f t="shared" si="237"/>
        <v>0</v>
      </c>
      <c r="DF323" s="60">
        <f t="shared" si="238"/>
        <v>0</v>
      </c>
      <c r="DG323" s="60"/>
      <c r="DH323" s="60"/>
      <c r="DI323" s="60">
        <f t="shared" si="239"/>
        <v>0</v>
      </c>
      <c r="DJ323" s="60">
        <f t="shared" si="240"/>
        <v>0</v>
      </c>
      <c r="DK323" s="60"/>
      <c r="DL323" s="60"/>
      <c r="DM323" s="60">
        <f t="shared" si="241"/>
        <v>0</v>
      </c>
      <c r="DN323" s="60">
        <f t="shared" si="242"/>
        <v>0</v>
      </c>
      <c r="DO323" s="60"/>
      <c r="DP323" s="60"/>
      <c r="DQ323" s="60">
        <f t="shared" si="243"/>
        <v>0</v>
      </c>
      <c r="DR323" s="60">
        <f t="shared" si="244"/>
        <v>0</v>
      </c>
      <c r="DS323" s="60"/>
      <c r="DT323" s="60"/>
      <c r="DU323" s="60">
        <f t="shared" si="245"/>
        <v>0</v>
      </c>
      <c r="DV323" s="60">
        <f t="shared" si="246"/>
        <v>0</v>
      </c>
      <c r="DW323" s="60"/>
      <c r="DX323" s="60"/>
      <c r="DY323" s="60">
        <f t="shared" si="247"/>
        <v>0</v>
      </c>
      <c r="DZ323" s="60">
        <f t="shared" si="248"/>
        <v>0</v>
      </c>
      <c r="EA323" s="60"/>
      <c r="EB323" s="60"/>
      <c r="EC323" s="60">
        <f t="shared" si="249"/>
        <v>0</v>
      </c>
      <c r="ED323" s="60">
        <f t="shared" si="250"/>
        <v>0</v>
      </c>
      <c r="EE323" s="60"/>
      <c r="EF323" s="60"/>
      <c r="EG323" s="60"/>
      <c r="EH323" s="60"/>
      <c r="EI323" s="60"/>
      <c r="EJ323" s="60"/>
      <c r="EK323" s="60"/>
      <c r="EL323" s="60"/>
      <c r="EM323" s="60">
        <f t="shared" si="205"/>
        <v>262681.83999999997</v>
      </c>
      <c r="EN323" s="60">
        <f>SUM(AW323,AS323,AO323,AG323,AC323,AK323)</f>
        <v>18783191.2</v>
      </c>
      <c r="EO323" s="60">
        <f>IF(Z323="С НДС",EN323*1.12,EN323)</f>
        <v>21037174.144</v>
      </c>
      <c r="EP323" s="61" t="s">
        <v>1534</v>
      </c>
      <c r="EQ323" s="58" t="s">
        <v>1754</v>
      </c>
      <c r="ER323" s="61" t="s">
        <v>1755</v>
      </c>
      <c r="ES323" s="58"/>
      <c r="ET323" s="58"/>
      <c r="EU323" s="58"/>
      <c r="EV323" s="58"/>
      <c r="EW323" s="58"/>
      <c r="EX323" s="58"/>
      <c r="EY323" s="58"/>
      <c r="EZ323" s="58"/>
      <c r="FA323" s="58"/>
    </row>
    <row r="324" spans="1:157" ht="19.5" customHeight="1">
      <c r="A324" s="63"/>
      <c r="B324" s="63" t="s">
        <v>1593</v>
      </c>
      <c r="C324" s="63"/>
      <c r="D324" s="58" t="s">
        <v>1730</v>
      </c>
      <c r="E324" s="58" t="s">
        <v>1756</v>
      </c>
      <c r="F324" s="58" t="s">
        <v>1757</v>
      </c>
      <c r="G324" s="58" t="s">
        <v>1757</v>
      </c>
      <c r="H324" s="58" t="s">
        <v>860</v>
      </c>
      <c r="I324" s="58" t="s">
        <v>760</v>
      </c>
      <c r="J324" s="58" t="s">
        <v>862</v>
      </c>
      <c r="K324" s="58">
        <v>100</v>
      </c>
      <c r="L324" s="58">
        <v>710000000</v>
      </c>
      <c r="M324" s="58" t="s">
        <v>1750</v>
      </c>
      <c r="N324" s="58" t="s">
        <v>1716</v>
      </c>
      <c r="O324" s="58" t="s">
        <v>359</v>
      </c>
      <c r="P324" s="58" t="s">
        <v>1717</v>
      </c>
      <c r="Q324" s="58" t="s">
        <v>1718</v>
      </c>
      <c r="R324" s="58"/>
      <c r="S324" s="58"/>
      <c r="T324" s="58" t="s">
        <v>1631</v>
      </c>
      <c r="U324" s="58" t="s">
        <v>1739</v>
      </c>
      <c r="V324" s="58">
        <v>0</v>
      </c>
      <c r="W324" s="58">
        <v>100</v>
      </c>
      <c r="X324" s="58">
        <v>0</v>
      </c>
      <c r="Y324" s="58" t="s">
        <v>1758</v>
      </c>
      <c r="Z324" s="58" t="s">
        <v>888</v>
      </c>
      <c r="AA324" s="60">
        <v>77327</v>
      </c>
      <c r="AB324" s="60">
        <v>3156</v>
      </c>
      <c r="AC324" s="60">
        <f t="shared" si="206"/>
        <v>244044012</v>
      </c>
      <c r="AD324" s="60">
        <f t="shared" si="207"/>
        <v>273329293.44</v>
      </c>
      <c r="AE324" s="60">
        <v>82739.89</v>
      </c>
      <c r="AF324" s="60">
        <v>3313.8</v>
      </c>
      <c r="AG324" s="60">
        <f t="shared" si="208"/>
        <v>274183447.482</v>
      </c>
      <c r="AH324" s="60">
        <f t="shared" si="196"/>
        <v>307085461.17984</v>
      </c>
      <c r="AI324" s="60">
        <v>88531.68</v>
      </c>
      <c r="AJ324" s="60">
        <v>3429.78</v>
      </c>
      <c r="AK324" s="60">
        <f t="shared" si="209"/>
        <v>303644185.4304</v>
      </c>
      <c r="AL324" s="60">
        <f t="shared" si="197"/>
        <v>340081487.682048</v>
      </c>
      <c r="AM324" s="60">
        <v>94728.9</v>
      </c>
      <c r="AN324" s="60">
        <v>3549.82</v>
      </c>
      <c r="AO324" s="60">
        <f t="shared" si="210"/>
        <v>336270543.798</v>
      </c>
      <c r="AP324" s="60">
        <f t="shared" si="198"/>
        <v>376623009.05376</v>
      </c>
      <c r="AQ324" s="60">
        <v>101360</v>
      </c>
      <c r="AR324" s="60">
        <v>3674.06</v>
      </c>
      <c r="AS324" s="60">
        <f t="shared" si="211"/>
        <v>372402721.6</v>
      </c>
      <c r="AT324" s="60">
        <f t="shared" si="199"/>
        <v>417091048.1920001</v>
      </c>
      <c r="AU324" s="60"/>
      <c r="AV324" s="60"/>
      <c r="AW324" s="60">
        <f t="shared" si="212"/>
        <v>0</v>
      </c>
      <c r="AX324" s="60">
        <f t="shared" si="200"/>
        <v>0</v>
      </c>
      <c r="AY324" s="60"/>
      <c r="AZ324" s="60"/>
      <c r="BA324" s="60">
        <f t="shared" si="213"/>
        <v>0</v>
      </c>
      <c r="BB324" s="60">
        <f t="shared" si="201"/>
        <v>0</v>
      </c>
      <c r="BC324" s="60"/>
      <c r="BD324" s="60"/>
      <c r="BE324" s="60">
        <f t="shared" si="214"/>
        <v>0</v>
      </c>
      <c r="BF324" s="60">
        <f t="shared" si="202"/>
        <v>0</v>
      </c>
      <c r="BG324" s="60"/>
      <c r="BH324" s="60"/>
      <c r="BI324" s="60">
        <f t="shared" si="215"/>
        <v>0</v>
      </c>
      <c r="BJ324" s="60">
        <f t="shared" si="203"/>
        <v>0</v>
      </c>
      <c r="BK324" s="60"/>
      <c r="BL324" s="60"/>
      <c r="BM324" s="60">
        <f t="shared" si="216"/>
        <v>0</v>
      </c>
      <c r="BN324" s="60">
        <f t="shared" si="204"/>
        <v>0</v>
      </c>
      <c r="BO324" s="60"/>
      <c r="BP324" s="60"/>
      <c r="BQ324" s="60">
        <f t="shared" si="217"/>
        <v>0</v>
      </c>
      <c r="BR324" s="60">
        <f t="shared" si="218"/>
        <v>0</v>
      </c>
      <c r="BS324" s="60"/>
      <c r="BT324" s="60"/>
      <c r="BU324" s="60">
        <f t="shared" si="219"/>
        <v>0</v>
      </c>
      <c r="BV324" s="60">
        <f t="shared" si="220"/>
        <v>0</v>
      </c>
      <c r="BW324" s="60"/>
      <c r="BX324" s="60"/>
      <c r="BY324" s="60">
        <f t="shared" si="221"/>
        <v>0</v>
      </c>
      <c r="BZ324" s="60">
        <f t="shared" si="222"/>
        <v>0</v>
      </c>
      <c r="CA324" s="60"/>
      <c r="CB324" s="60"/>
      <c r="CC324" s="60">
        <f t="shared" si="223"/>
        <v>0</v>
      </c>
      <c r="CD324" s="60">
        <f t="shared" si="224"/>
        <v>0</v>
      </c>
      <c r="CE324" s="60"/>
      <c r="CF324" s="60"/>
      <c r="CG324" s="60">
        <f t="shared" si="225"/>
        <v>0</v>
      </c>
      <c r="CH324" s="60">
        <f t="shared" si="226"/>
        <v>0</v>
      </c>
      <c r="CI324" s="60"/>
      <c r="CJ324" s="60"/>
      <c r="CK324" s="60">
        <f t="shared" si="227"/>
        <v>0</v>
      </c>
      <c r="CL324" s="60">
        <f t="shared" si="228"/>
        <v>0</v>
      </c>
      <c r="CM324" s="60"/>
      <c r="CN324" s="60"/>
      <c r="CO324" s="60">
        <f t="shared" si="229"/>
        <v>0</v>
      </c>
      <c r="CP324" s="60">
        <f t="shared" si="230"/>
        <v>0</v>
      </c>
      <c r="CQ324" s="60"/>
      <c r="CR324" s="60"/>
      <c r="CS324" s="60">
        <f t="shared" si="231"/>
        <v>0</v>
      </c>
      <c r="CT324" s="60">
        <f t="shared" si="232"/>
        <v>0</v>
      </c>
      <c r="CU324" s="60"/>
      <c r="CV324" s="60"/>
      <c r="CW324" s="60">
        <f t="shared" si="233"/>
        <v>0</v>
      </c>
      <c r="CX324" s="60">
        <f t="shared" si="234"/>
        <v>0</v>
      </c>
      <c r="CY324" s="60"/>
      <c r="CZ324" s="60"/>
      <c r="DA324" s="60">
        <f t="shared" si="235"/>
        <v>0</v>
      </c>
      <c r="DB324" s="60">
        <f t="shared" si="236"/>
        <v>0</v>
      </c>
      <c r="DC324" s="60"/>
      <c r="DD324" s="60"/>
      <c r="DE324" s="60">
        <f t="shared" si="237"/>
        <v>0</v>
      </c>
      <c r="DF324" s="60">
        <f t="shared" si="238"/>
        <v>0</v>
      </c>
      <c r="DG324" s="60"/>
      <c r="DH324" s="60"/>
      <c r="DI324" s="60">
        <f t="shared" si="239"/>
        <v>0</v>
      </c>
      <c r="DJ324" s="60">
        <f t="shared" si="240"/>
        <v>0</v>
      </c>
      <c r="DK324" s="60"/>
      <c r="DL324" s="60"/>
      <c r="DM324" s="60">
        <f t="shared" si="241"/>
        <v>0</v>
      </c>
      <c r="DN324" s="60">
        <f t="shared" si="242"/>
        <v>0</v>
      </c>
      <c r="DO324" s="60"/>
      <c r="DP324" s="60"/>
      <c r="DQ324" s="60">
        <f t="shared" si="243"/>
        <v>0</v>
      </c>
      <c r="DR324" s="60">
        <f t="shared" si="244"/>
        <v>0</v>
      </c>
      <c r="DS324" s="60"/>
      <c r="DT324" s="60"/>
      <c r="DU324" s="60">
        <f t="shared" si="245"/>
        <v>0</v>
      </c>
      <c r="DV324" s="60">
        <f t="shared" si="246"/>
        <v>0</v>
      </c>
      <c r="DW324" s="60"/>
      <c r="DX324" s="60"/>
      <c r="DY324" s="60">
        <f t="shared" si="247"/>
        <v>0</v>
      </c>
      <c r="DZ324" s="60">
        <f t="shared" si="248"/>
        <v>0</v>
      </c>
      <c r="EA324" s="60"/>
      <c r="EB324" s="60"/>
      <c r="EC324" s="60">
        <f t="shared" si="249"/>
        <v>0</v>
      </c>
      <c r="ED324" s="60">
        <f t="shared" si="250"/>
        <v>0</v>
      </c>
      <c r="EE324" s="60"/>
      <c r="EF324" s="60"/>
      <c r="EG324" s="60"/>
      <c r="EH324" s="60"/>
      <c r="EI324" s="60"/>
      <c r="EJ324" s="60"/>
      <c r="EK324" s="60"/>
      <c r="EL324" s="60"/>
      <c r="EM324" s="60">
        <f t="shared" si="205"/>
        <v>444687.47</v>
      </c>
      <c r="EN324" s="60">
        <v>0</v>
      </c>
      <c r="EO324" s="60">
        <v>0</v>
      </c>
      <c r="EP324" s="61" t="s">
        <v>1534</v>
      </c>
      <c r="EQ324" s="58" t="s">
        <v>1759</v>
      </c>
      <c r="ER324" s="61" t="s">
        <v>1760</v>
      </c>
      <c r="ES324" s="58"/>
      <c r="ET324" s="58"/>
      <c r="EU324" s="58"/>
      <c r="EV324" s="58"/>
      <c r="EW324" s="58"/>
      <c r="EX324" s="58"/>
      <c r="EY324" s="58"/>
      <c r="EZ324" s="58"/>
      <c r="FA324" s="58"/>
    </row>
    <row r="325" spans="1:157" ht="19.5" customHeight="1">
      <c r="A325" s="63"/>
      <c r="B325" s="63" t="s">
        <v>1776</v>
      </c>
      <c r="C325" s="63"/>
      <c r="D325" s="58" t="s">
        <v>2133</v>
      </c>
      <c r="E325" s="58" t="s">
        <v>1756</v>
      </c>
      <c r="F325" s="58" t="s">
        <v>1757</v>
      </c>
      <c r="G325" s="58" t="s">
        <v>1757</v>
      </c>
      <c r="H325" s="58" t="s">
        <v>860</v>
      </c>
      <c r="I325" s="58" t="s">
        <v>760</v>
      </c>
      <c r="J325" s="58" t="s">
        <v>862</v>
      </c>
      <c r="K325" s="58">
        <v>100</v>
      </c>
      <c r="L325" s="58">
        <v>710000000</v>
      </c>
      <c r="M325" s="58" t="s">
        <v>1750</v>
      </c>
      <c r="N325" s="58" t="s">
        <v>1716</v>
      </c>
      <c r="O325" s="58" t="s">
        <v>359</v>
      </c>
      <c r="P325" s="58" t="s">
        <v>1717</v>
      </c>
      <c r="Q325" s="58" t="s">
        <v>1718</v>
      </c>
      <c r="R325" s="58"/>
      <c r="S325" s="58"/>
      <c r="T325" s="58" t="s">
        <v>1631</v>
      </c>
      <c r="U325" s="58" t="s">
        <v>1739</v>
      </c>
      <c r="V325" s="58">
        <v>0</v>
      </c>
      <c r="W325" s="58">
        <v>100</v>
      </c>
      <c r="X325" s="58">
        <v>0</v>
      </c>
      <c r="Y325" s="58" t="s">
        <v>1758</v>
      </c>
      <c r="Z325" s="58" t="s">
        <v>888</v>
      </c>
      <c r="AA325" s="60">
        <v>40489</v>
      </c>
      <c r="AB325" s="60">
        <v>3156</v>
      </c>
      <c r="AC325" s="60">
        <f t="shared" si="206"/>
        <v>127783284</v>
      </c>
      <c r="AD325" s="60">
        <f t="shared" si="207"/>
        <v>143117278.08</v>
      </c>
      <c r="AE325" s="60">
        <v>82739.89</v>
      </c>
      <c r="AF325" s="60">
        <v>3313.8</v>
      </c>
      <c r="AG325" s="60">
        <f t="shared" si="208"/>
        <v>274183447.482</v>
      </c>
      <c r="AH325" s="60">
        <f t="shared" si="196"/>
        <v>307085461.17984</v>
      </c>
      <c r="AI325" s="60">
        <v>88531.68</v>
      </c>
      <c r="AJ325" s="60">
        <v>3429.78</v>
      </c>
      <c r="AK325" s="60">
        <f t="shared" si="209"/>
        <v>303644185.4304</v>
      </c>
      <c r="AL325" s="60">
        <f t="shared" si="197"/>
        <v>340081487.682048</v>
      </c>
      <c r="AM325" s="60">
        <v>94728.9</v>
      </c>
      <c r="AN325" s="60">
        <v>3549.82</v>
      </c>
      <c r="AO325" s="60">
        <f t="shared" si="210"/>
        <v>336270543.798</v>
      </c>
      <c r="AP325" s="60">
        <f t="shared" si="198"/>
        <v>376623009.05376</v>
      </c>
      <c r="AQ325" s="60">
        <v>101360</v>
      </c>
      <c r="AR325" s="60">
        <v>3674.06</v>
      </c>
      <c r="AS325" s="60">
        <f t="shared" si="211"/>
        <v>372402721.6</v>
      </c>
      <c r="AT325" s="60">
        <f t="shared" si="199"/>
        <v>417091048.1920001</v>
      </c>
      <c r="AU325" s="60"/>
      <c r="AV325" s="60"/>
      <c r="AW325" s="60">
        <f t="shared" si="212"/>
        <v>0</v>
      </c>
      <c r="AX325" s="60">
        <f t="shared" si="200"/>
        <v>0</v>
      </c>
      <c r="AY325" s="60"/>
      <c r="AZ325" s="60"/>
      <c r="BA325" s="60">
        <f t="shared" si="213"/>
        <v>0</v>
      </c>
      <c r="BB325" s="60">
        <f t="shared" si="201"/>
        <v>0</v>
      </c>
      <c r="BC325" s="60"/>
      <c r="BD325" s="60"/>
      <c r="BE325" s="60">
        <f t="shared" si="214"/>
        <v>0</v>
      </c>
      <c r="BF325" s="60">
        <f t="shared" si="202"/>
        <v>0</v>
      </c>
      <c r="BG325" s="60"/>
      <c r="BH325" s="60"/>
      <c r="BI325" s="60">
        <f t="shared" si="215"/>
        <v>0</v>
      </c>
      <c r="BJ325" s="60">
        <f t="shared" si="203"/>
        <v>0</v>
      </c>
      <c r="BK325" s="60"/>
      <c r="BL325" s="60"/>
      <c r="BM325" s="60">
        <f t="shared" si="216"/>
        <v>0</v>
      </c>
      <c r="BN325" s="60">
        <f t="shared" si="204"/>
        <v>0</v>
      </c>
      <c r="BO325" s="60"/>
      <c r="BP325" s="60"/>
      <c r="BQ325" s="60">
        <f t="shared" si="217"/>
        <v>0</v>
      </c>
      <c r="BR325" s="60">
        <f t="shared" si="218"/>
        <v>0</v>
      </c>
      <c r="BS325" s="60"/>
      <c r="BT325" s="60"/>
      <c r="BU325" s="60">
        <f t="shared" si="219"/>
        <v>0</v>
      </c>
      <c r="BV325" s="60">
        <f t="shared" si="220"/>
        <v>0</v>
      </c>
      <c r="BW325" s="60"/>
      <c r="BX325" s="60"/>
      <c r="BY325" s="60">
        <f t="shared" si="221"/>
        <v>0</v>
      </c>
      <c r="BZ325" s="60">
        <f t="shared" si="222"/>
        <v>0</v>
      </c>
      <c r="CA325" s="60"/>
      <c r="CB325" s="60"/>
      <c r="CC325" s="60">
        <f t="shared" si="223"/>
        <v>0</v>
      </c>
      <c r="CD325" s="60">
        <f t="shared" si="224"/>
        <v>0</v>
      </c>
      <c r="CE325" s="60"/>
      <c r="CF325" s="60"/>
      <c r="CG325" s="60">
        <f t="shared" si="225"/>
        <v>0</v>
      </c>
      <c r="CH325" s="60">
        <f t="shared" si="226"/>
        <v>0</v>
      </c>
      <c r="CI325" s="60"/>
      <c r="CJ325" s="60"/>
      <c r="CK325" s="60">
        <f t="shared" si="227"/>
        <v>0</v>
      </c>
      <c r="CL325" s="60">
        <f t="shared" si="228"/>
        <v>0</v>
      </c>
      <c r="CM325" s="60"/>
      <c r="CN325" s="60"/>
      <c r="CO325" s="60">
        <f t="shared" si="229"/>
        <v>0</v>
      </c>
      <c r="CP325" s="60">
        <f t="shared" si="230"/>
        <v>0</v>
      </c>
      <c r="CQ325" s="60"/>
      <c r="CR325" s="60"/>
      <c r="CS325" s="60">
        <f t="shared" si="231"/>
        <v>0</v>
      </c>
      <c r="CT325" s="60">
        <f t="shared" si="232"/>
        <v>0</v>
      </c>
      <c r="CU325" s="60"/>
      <c r="CV325" s="60"/>
      <c r="CW325" s="60">
        <f t="shared" si="233"/>
        <v>0</v>
      </c>
      <c r="CX325" s="60">
        <f t="shared" si="234"/>
        <v>0</v>
      </c>
      <c r="CY325" s="60"/>
      <c r="CZ325" s="60"/>
      <c r="DA325" s="60">
        <f t="shared" si="235"/>
        <v>0</v>
      </c>
      <c r="DB325" s="60">
        <f t="shared" si="236"/>
        <v>0</v>
      </c>
      <c r="DC325" s="60"/>
      <c r="DD325" s="60"/>
      <c r="DE325" s="60">
        <f t="shared" si="237"/>
        <v>0</v>
      </c>
      <c r="DF325" s="60">
        <f t="shared" si="238"/>
        <v>0</v>
      </c>
      <c r="DG325" s="60"/>
      <c r="DH325" s="60"/>
      <c r="DI325" s="60">
        <f t="shared" si="239"/>
        <v>0</v>
      </c>
      <c r="DJ325" s="60">
        <f t="shared" si="240"/>
        <v>0</v>
      </c>
      <c r="DK325" s="60"/>
      <c r="DL325" s="60"/>
      <c r="DM325" s="60">
        <f t="shared" si="241"/>
        <v>0</v>
      </c>
      <c r="DN325" s="60">
        <f t="shared" si="242"/>
        <v>0</v>
      </c>
      <c r="DO325" s="60"/>
      <c r="DP325" s="60"/>
      <c r="DQ325" s="60">
        <f t="shared" si="243"/>
        <v>0</v>
      </c>
      <c r="DR325" s="60">
        <f t="shared" si="244"/>
        <v>0</v>
      </c>
      <c r="DS325" s="60"/>
      <c r="DT325" s="60"/>
      <c r="DU325" s="60">
        <f t="shared" si="245"/>
        <v>0</v>
      </c>
      <c r="DV325" s="60">
        <f t="shared" si="246"/>
        <v>0</v>
      </c>
      <c r="DW325" s="60"/>
      <c r="DX325" s="60"/>
      <c r="DY325" s="60">
        <f t="shared" si="247"/>
        <v>0</v>
      </c>
      <c r="DZ325" s="60">
        <f t="shared" si="248"/>
        <v>0</v>
      </c>
      <c r="EA325" s="60"/>
      <c r="EB325" s="60"/>
      <c r="EC325" s="60">
        <f t="shared" si="249"/>
        <v>0</v>
      </c>
      <c r="ED325" s="60">
        <f t="shared" si="250"/>
        <v>0</v>
      </c>
      <c r="EE325" s="60"/>
      <c r="EF325" s="60"/>
      <c r="EG325" s="60"/>
      <c r="EH325" s="60"/>
      <c r="EI325" s="60"/>
      <c r="EJ325" s="60"/>
      <c r="EK325" s="60"/>
      <c r="EL325" s="60"/>
      <c r="EM325" s="60">
        <f t="shared" si="205"/>
        <v>407849.47</v>
      </c>
      <c r="EN325" s="60">
        <v>0</v>
      </c>
      <c r="EO325" s="60">
        <v>0</v>
      </c>
      <c r="EP325" s="61" t="s">
        <v>1534</v>
      </c>
      <c r="EQ325" s="58" t="s">
        <v>1759</v>
      </c>
      <c r="ER325" s="61" t="s">
        <v>1760</v>
      </c>
      <c r="ES325" s="58"/>
      <c r="ET325" s="58"/>
      <c r="EU325" s="58"/>
      <c r="EV325" s="58"/>
      <c r="EW325" s="58"/>
      <c r="EX325" s="58"/>
      <c r="EY325" s="58"/>
      <c r="EZ325" s="58"/>
      <c r="FA325" s="58"/>
    </row>
    <row r="326" spans="1:157" ht="19.5" customHeight="1">
      <c r="A326" s="63"/>
      <c r="B326" s="63" t="s">
        <v>1776</v>
      </c>
      <c r="C326" s="63"/>
      <c r="D326" s="58" t="s">
        <v>2211</v>
      </c>
      <c r="E326" s="58" t="s">
        <v>1756</v>
      </c>
      <c r="F326" s="58" t="s">
        <v>1757</v>
      </c>
      <c r="G326" s="58" t="s">
        <v>1757</v>
      </c>
      <c r="H326" s="58" t="s">
        <v>860</v>
      </c>
      <c r="I326" s="58" t="s">
        <v>760</v>
      </c>
      <c r="J326" s="58" t="s">
        <v>862</v>
      </c>
      <c r="K326" s="58">
        <v>100</v>
      </c>
      <c r="L326" s="58">
        <v>710000000</v>
      </c>
      <c r="M326" s="58" t="s">
        <v>1750</v>
      </c>
      <c r="N326" s="58" t="s">
        <v>1716</v>
      </c>
      <c r="O326" s="58" t="s">
        <v>359</v>
      </c>
      <c r="P326" s="58" t="s">
        <v>1717</v>
      </c>
      <c r="Q326" s="58" t="s">
        <v>1718</v>
      </c>
      <c r="R326" s="58"/>
      <c r="S326" s="58"/>
      <c r="T326" s="58" t="s">
        <v>1631</v>
      </c>
      <c r="U326" s="58" t="s">
        <v>1918</v>
      </c>
      <c r="V326" s="58">
        <v>0</v>
      </c>
      <c r="W326" s="58">
        <v>100</v>
      </c>
      <c r="X326" s="58">
        <v>0</v>
      </c>
      <c r="Y326" s="58" t="s">
        <v>1758</v>
      </c>
      <c r="Z326" s="58" t="s">
        <v>888</v>
      </c>
      <c r="AA326" s="60">
        <v>40489</v>
      </c>
      <c r="AB326" s="60">
        <v>3156</v>
      </c>
      <c r="AC326" s="60">
        <f t="shared" si="206"/>
        <v>127783284</v>
      </c>
      <c r="AD326" s="60">
        <f t="shared" si="207"/>
        <v>143117278.08</v>
      </c>
      <c r="AE326" s="60">
        <v>82739.89</v>
      </c>
      <c r="AF326" s="60">
        <v>0</v>
      </c>
      <c r="AG326" s="60">
        <f t="shared" si="208"/>
        <v>0</v>
      </c>
      <c r="AH326" s="60">
        <f t="shared" si="196"/>
        <v>0</v>
      </c>
      <c r="AI326" s="60">
        <v>88531.68</v>
      </c>
      <c r="AJ326" s="60">
        <v>0</v>
      </c>
      <c r="AK326" s="60">
        <f t="shared" si="209"/>
        <v>0</v>
      </c>
      <c r="AL326" s="60">
        <f t="shared" si="197"/>
        <v>0</v>
      </c>
      <c r="AM326" s="60">
        <v>94728.9</v>
      </c>
      <c r="AN326" s="60">
        <v>0</v>
      </c>
      <c r="AO326" s="60">
        <f t="shared" si="210"/>
        <v>0</v>
      </c>
      <c r="AP326" s="60">
        <f t="shared" si="198"/>
        <v>0</v>
      </c>
      <c r="AQ326" s="60">
        <v>101360</v>
      </c>
      <c r="AR326" s="60">
        <v>0</v>
      </c>
      <c r="AS326" s="60">
        <f t="shared" si="211"/>
        <v>0</v>
      </c>
      <c r="AT326" s="60">
        <f t="shared" si="199"/>
        <v>0</v>
      </c>
      <c r="AU326" s="60"/>
      <c r="AV326" s="60"/>
      <c r="AW326" s="60">
        <f t="shared" si="212"/>
        <v>0</v>
      </c>
      <c r="AX326" s="60">
        <f t="shared" si="200"/>
        <v>0</v>
      </c>
      <c r="AY326" s="60"/>
      <c r="AZ326" s="60"/>
      <c r="BA326" s="60">
        <f t="shared" si="213"/>
        <v>0</v>
      </c>
      <c r="BB326" s="60">
        <f t="shared" si="201"/>
        <v>0</v>
      </c>
      <c r="BC326" s="60"/>
      <c r="BD326" s="60"/>
      <c r="BE326" s="60">
        <f t="shared" si="214"/>
        <v>0</v>
      </c>
      <c r="BF326" s="60">
        <f t="shared" si="202"/>
        <v>0</v>
      </c>
      <c r="BG326" s="60"/>
      <c r="BH326" s="60"/>
      <c r="BI326" s="60">
        <f t="shared" si="215"/>
        <v>0</v>
      </c>
      <c r="BJ326" s="60">
        <f t="shared" si="203"/>
        <v>0</v>
      </c>
      <c r="BK326" s="60"/>
      <c r="BL326" s="60"/>
      <c r="BM326" s="60">
        <f t="shared" si="216"/>
        <v>0</v>
      </c>
      <c r="BN326" s="60">
        <f t="shared" si="204"/>
        <v>0</v>
      </c>
      <c r="BO326" s="60"/>
      <c r="BP326" s="60"/>
      <c r="BQ326" s="60">
        <f t="shared" si="217"/>
        <v>0</v>
      </c>
      <c r="BR326" s="60">
        <f t="shared" si="218"/>
        <v>0</v>
      </c>
      <c r="BS326" s="60"/>
      <c r="BT326" s="60"/>
      <c r="BU326" s="60">
        <f t="shared" si="219"/>
        <v>0</v>
      </c>
      <c r="BV326" s="60">
        <f t="shared" si="220"/>
        <v>0</v>
      </c>
      <c r="BW326" s="60"/>
      <c r="BX326" s="60"/>
      <c r="BY326" s="60">
        <f t="shared" si="221"/>
        <v>0</v>
      </c>
      <c r="BZ326" s="60">
        <f t="shared" si="222"/>
        <v>0</v>
      </c>
      <c r="CA326" s="60"/>
      <c r="CB326" s="60"/>
      <c r="CC326" s="60">
        <f t="shared" si="223"/>
        <v>0</v>
      </c>
      <c r="CD326" s="60">
        <f t="shared" si="224"/>
        <v>0</v>
      </c>
      <c r="CE326" s="60"/>
      <c r="CF326" s="60"/>
      <c r="CG326" s="60">
        <f t="shared" si="225"/>
        <v>0</v>
      </c>
      <c r="CH326" s="60">
        <f t="shared" si="226"/>
        <v>0</v>
      </c>
      <c r="CI326" s="60"/>
      <c r="CJ326" s="60"/>
      <c r="CK326" s="60">
        <f t="shared" si="227"/>
        <v>0</v>
      </c>
      <c r="CL326" s="60">
        <f t="shared" si="228"/>
        <v>0</v>
      </c>
      <c r="CM326" s="60"/>
      <c r="CN326" s="60"/>
      <c r="CO326" s="60">
        <f t="shared" si="229"/>
        <v>0</v>
      </c>
      <c r="CP326" s="60">
        <f t="shared" si="230"/>
        <v>0</v>
      </c>
      <c r="CQ326" s="60"/>
      <c r="CR326" s="60"/>
      <c r="CS326" s="60">
        <f t="shared" si="231"/>
        <v>0</v>
      </c>
      <c r="CT326" s="60">
        <f t="shared" si="232"/>
        <v>0</v>
      </c>
      <c r="CU326" s="60"/>
      <c r="CV326" s="60"/>
      <c r="CW326" s="60">
        <f t="shared" si="233"/>
        <v>0</v>
      </c>
      <c r="CX326" s="60">
        <f t="shared" si="234"/>
        <v>0</v>
      </c>
      <c r="CY326" s="60"/>
      <c r="CZ326" s="60"/>
      <c r="DA326" s="60">
        <f t="shared" si="235"/>
        <v>0</v>
      </c>
      <c r="DB326" s="60">
        <f t="shared" si="236"/>
        <v>0</v>
      </c>
      <c r="DC326" s="60"/>
      <c r="DD326" s="60"/>
      <c r="DE326" s="60">
        <f t="shared" si="237"/>
        <v>0</v>
      </c>
      <c r="DF326" s="60">
        <f t="shared" si="238"/>
        <v>0</v>
      </c>
      <c r="DG326" s="60"/>
      <c r="DH326" s="60"/>
      <c r="DI326" s="60">
        <f t="shared" si="239"/>
        <v>0</v>
      </c>
      <c r="DJ326" s="60">
        <f t="shared" si="240"/>
        <v>0</v>
      </c>
      <c r="DK326" s="60"/>
      <c r="DL326" s="60"/>
      <c r="DM326" s="60">
        <f t="shared" si="241"/>
        <v>0</v>
      </c>
      <c r="DN326" s="60">
        <f t="shared" si="242"/>
        <v>0</v>
      </c>
      <c r="DO326" s="60"/>
      <c r="DP326" s="60"/>
      <c r="DQ326" s="60">
        <f t="shared" si="243"/>
        <v>0</v>
      </c>
      <c r="DR326" s="60">
        <f t="shared" si="244"/>
        <v>0</v>
      </c>
      <c r="DS326" s="60"/>
      <c r="DT326" s="60"/>
      <c r="DU326" s="60">
        <f t="shared" si="245"/>
        <v>0</v>
      </c>
      <c r="DV326" s="60">
        <f t="shared" si="246"/>
        <v>0</v>
      </c>
      <c r="DW326" s="60"/>
      <c r="DX326" s="60"/>
      <c r="DY326" s="60">
        <f t="shared" si="247"/>
        <v>0</v>
      </c>
      <c r="DZ326" s="60">
        <f t="shared" si="248"/>
        <v>0</v>
      </c>
      <c r="EA326" s="60"/>
      <c r="EB326" s="60"/>
      <c r="EC326" s="60">
        <f t="shared" si="249"/>
        <v>0</v>
      </c>
      <c r="ED326" s="60">
        <f t="shared" si="250"/>
        <v>0</v>
      </c>
      <c r="EE326" s="60"/>
      <c r="EF326" s="60"/>
      <c r="EG326" s="60"/>
      <c r="EH326" s="60"/>
      <c r="EI326" s="60"/>
      <c r="EJ326" s="60"/>
      <c r="EK326" s="60"/>
      <c r="EL326" s="60"/>
      <c r="EM326" s="60">
        <f t="shared" si="205"/>
        <v>407849.47</v>
      </c>
      <c r="EN326" s="60">
        <f>SUM(AW326,AS326,AO326,AG326,AC326,AK326)</f>
        <v>127783284</v>
      </c>
      <c r="EO326" s="60">
        <f>IF(Z326="С НДС",EN326*1.12,EN326)</f>
        <v>143117278.08</v>
      </c>
      <c r="EP326" s="61" t="s">
        <v>1534</v>
      </c>
      <c r="EQ326" s="58" t="s">
        <v>1759</v>
      </c>
      <c r="ER326" s="61" t="s">
        <v>1760</v>
      </c>
      <c r="ES326" s="58"/>
      <c r="ET326" s="58"/>
      <c r="EU326" s="58"/>
      <c r="EV326" s="58"/>
      <c r="EW326" s="58"/>
      <c r="EX326" s="58"/>
      <c r="EY326" s="58"/>
      <c r="EZ326" s="58"/>
      <c r="FA326" s="58"/>
    </row>
    <row r="327" spans="1:157" ht="19.5" customHeight="1">
      <c r="A327" s="63"/>
      <c r="B327" s="63" t="s">
        <v>1593</v>
      </c>
      <c r="C327" s="63"/>
      <c r="D327" s="58" t="s">
        <v>1731</v>
      </c>
      <c r="E327" s="58" t="s">
        <v>1756</v>
      </c>
      <c r="F327" s="58" t="s">
        <v>1757</v>
      </c>
      <c r="G327" s="58" t="s">
        <v>1757</v>
      </c>
      <c r="H327" s="58" t="s">
        <v>860</v>
      </c>
      <c r="I327" s="58" t="s">
        <v>760</v>
      </c>
      <c r="J327" s="58" t="s">
        <v>862</v>
      </c>
      <c r="K327" s="58">
        <v>100</v>
      </c>
      <c r="L327" s="58">
        <v>710000000</v>
      </c>
      <c r="M327" s="58" t="s">
        <v>1750</v>
      </c>
      <c r="N327" s="58" t="s">
        <v>1716</v>
      </c>
      <c r="O327" s="58" t="s">
        <v>359</v>
      </c>
      <c r="P327" s="58" t="s">
        <v>1717</v>
      </c>
      <c r="Q327" s="58" t="s">
        <v>1718</v>
      </c>
      <c r="R327" s="58"/>
      <c r="S327" s="58"/>
      <c r="T327" s="58" t="s">
        <v>1631</v>
      </c>
      <c r="U327" s="58" t="s">
        <v>1739</v>
      </c>
      <c r="V327" s="58">
        <v>0</v>
      </c>
      <c r="W327" s="58">
        <v>100</v>
      </c>
      <c r="X327" s="58">
        <v>0</v>
      </c>
      <c r="Y327" s="58" t="s">
        <v>1758</v>
      </c>
      <c r="Z327" s="58" t="s">
        <v>888</v>
      </c>
      <c r="AA327" s="60">
        <v>220</v>
      </c>
      <c r="AB327" s="60">
        <v>1445</v>
      </c>
      <c r="AC327" s="60">
        <f t="shared" si="206"/>
        <v>317900</v>
      </c>
      <c r="AD327" s="60">
        <f t="shared" si="207"/>
        <v>356048.00000000006</v>
      </c>
      <c r="AE327" s="60">
        <v>235.4</v>
      </c>
      <c r="AF327" s="60">
        <v>1517.25</v>
      </c>
      <c r="AG327" s="60">
        <f t="shared" si="208"/>
        <v>357160.65</v>
      </c>
      <c r="AH327" s="60">
        <f t="shared" si="196"/>
        <v>400019.9280000001</v>
      </c>
      <c r="AI327" s="60">
        <v>251.88</v>
      </c>
      <c r="AJ327" s="60">
        <v>1570.35</v>
      </c>
      <c r="AK327" s="60">
        <f t="shared" si="209"/>
        <v>395539.758</v>
      </c>
      <c r="AL327" s="60">
        <f t="shared" si="197"/>
        <v>443004.52896</v>
      </c>
      <c r="AM327" s="60">
        <v>269.51</v>
      </c>
      <c r="AN327" s="60">
        <v>1625.31</v>
      </c>
      <c r="AO327" s="60">
        <f t="shared" si="210"/>
        <v>438037.29809999996</v>
      </c>
      <c r="AP327" s="60">
        <f t="shared" si="198"/>
        <v>490601.773872</v>
      </c>
      <c r="AQ327" s="60">
        <v>288</v>
      </c>
      <c r="AR327" s="60">
        <v>1682.2</v>
      </c>
      <c r="AS327" s="60">
        <f t="shared" si="211"/>
        <v>484473.60000000003</v>
      </c>
      <c r="AT327" s="60">
        <f t="shared" si="199"/>
        <v>542610.4320000001</v>
      </c>
      <c r="AU327" s="60"/>
      <c r="AV327" s="60"/>
      <c r="AW327" s="60">
        <f t="shared" si="212"/>
        <v>0</v>
      </c>
      <c r="AX327" s="60">
        <f t="shared" si="200"/>
        <v>0</v>
      </c>
      <c r="AY327" s="60"/>
      <c r="AZ327" s="60"/>
      <c r="BA327" s="60">
        <f t="shared" si="213"/>
        <v>0</v>
      </c>
      <c r="BB327" s="60">
        <f t="shared" si="201"/>
        <v>0</v>
      </c>
      <c r="BC327" s="60"/>
      <c r="BD327" s="60"/>
      <c r="BE327" s="60">
        <f t="shared" si="214"/>
        <v>0</v>
      </c>
      <c r="BF327" s="60">
        <f t="shared" si="202"/>
        <v>0</v>
      </c>
      <c r="BG327" s="60"/>
      <c r="BH327" s="60"/>
      <c r="BI327" s="60">
        <f t="shared" si="215"/>
        <v>0</v>
      </c>
      <c r="BJ327" s="60">
        <f t="shared" si="203"/>
        <v>0</v>
      </c>
      <c r="BK327" s="60"/>
      <c r="BL327" s="60"/>
      <c r="BM327" s="60">
        <f t="shared" si="216"/>
        <v>0</v>
      </c>
      <c r="BN327" s="60">
        <f t="shared" si="204"/>
        <v>0</v>
      </c>
      <c r="BO327" s="60"/>
      <c r="BP327" s="60"/>
      <c r="BQ327" s="60">
        <f t="shared" si="217"/>
        <v>0</v>
      </c>
      <c r="BR327" s="60">
        <f t="shared" si="218"/>
        <v>0</v>
      </c>
      <c r="BS327" s="60"/>
      <c r="BT327" s="60"/>
      <c r="BU327" s="60">
        <f t="shared" si="219"/>
        <v>0</v>
      </c>
      <c r="BV327" s="60">
        <f t="shared" si="220"/>
        <v>0</v>
      </c>
      <c r="BW327" s="60"/>
      <c r="BX327" s="60"/>
      <c r="BY327" s="60">
        <f t="shared" si="221"/>
        <v>0</v>
      </c>
      <c r="BZ327" s="60">
        <f t="shared" si="222"/>
        <v>0</v>
      </c>
      <c r="CA327" s="60"/>
      <c r="CB327" s="60"/>
      <c r="CC327" s="60">
        <f t="shared" si="223"/>
        <v>0</v>
      </c>
      <c r="CD327" s="60">
        <f t="shared" si="224"/>
        <v>0</v>
      </c>
      <c r="CE327" s="60"/>
      <c r="CF327" s="60"/>
      <c r="CG327" s="60">
        <f t="shared" si="225"/>
        <v>0</v>
      </c>
      <c r="CH327" s="60">
        <f t="shared" si="226"/>
        <v>0</v>
      </c>
      <c r="CI327" s="60"/>
      <c r="CJ327" s="60"/>
      <c r="CK327" s="60">
        <f t="shared" si="227"/>
        <v>0</v>
      </c>
      <c r="CL327" s="60">
        <f t="shared" si="228"/>
        <v>0</v>
      </c>
      <c r="CM327" s="60"/>
      <c r="CN327" s="60"/>
      <c r="CO327" s="60">
        <f t="shared" si="229"/>
        <v>0</v>
      </c>
      <c r="CP327" s="60">
        <f t="shared" si="230"/>
        <v>0</v>
      </c>
      <c r="CQ327" s="60"/>
      <c r="CR327" s="60"/>
      <c r="CS327" s="60">
        <f t="shared" si="231"/>
        <v>0</v>
      </c>
      <c r="CT327" s="60">
        <f t="shared" si="232"/>
        <v>0</v>
      </c>
      <c r="CU327" s="60"/>
      <c r="CV327" s="60"/>
      <c r="CW327" s="60">
        <f t="shared" si="233"/>
        <v>0</v>
      </c>
      <c r="CX327" s="60">
        <f t="shared" si="234"/>
        <v>0</v>
      </c>
      <c r="CY327" s="60"/>
      <c r="CZ327" s="60"/>
      <c r="DA327" s="60">
        <f t="shared" si="235"/>
        <v>0</v>
      </c>
      <c r="DB327" s="60">
        <f t="shared" si="236"/>
        <v>0</v>
      </c>
      <c r="DC327" s="60"/>
      <c r="DD327" s="60"/>
      <c r="DE327" s="60">
        <f t="shared" si="237"/>
        <v>0</v>
      </c>
      <c r="DF327" s="60">
        <f t="shared" si="238"/>
        <v>0</v>
      </c>
      <c r="DG327" s="60"/>
      <c r="DH327" s="60"/>
      <c r="DI327" s="60">
        <f t="shared" si="239"/>
        <v>0</v>
      </c>
      <c r="DJ327" s="60">
        <f t="shared" si="240"/>
        <v>0</v>
      </c>
      <c r="DK327" s="60"/>
      <c r="DL327" s="60"/>
      <c r="DM327" s="60">
        <f t="shared" si="241"/>
        <v>0</v>
      </c>
      <c r="DN327" s="60">
        <f t="shared" si="242"/>
        <v>0</v>
      </c>
      <c r="DO327" s="60"/>
      <c r="DP327" s="60"/>
      <c r="DQ327" s="60">
        <f t="shared" si="243"/>
        <v>0</v>
      </c>
      <c r="DR327" s="60">
        <f t="shared" si="244"/>
        <v>0</v>
      </c>
      <c r="DS327" s="60"/>
      <c r="DT327" s="60"/>
      <c r="DU327" s="60">
        <f t="shared" si="245"/>
        <v>0</v>
      </c>
      <c r="DV327" s="60">
        <f t="shared" si="246"/>
        <v>0</v>
      </c>
      <c r="DW327" s="60"/>
      <c r="DX327" s="60"/>
      <c r="DY327" s="60">
        <f t="shared" si="247"/>
        <v>0</v>
      </c>
      <c r="DZ327" s="60">
        <f t="shared" si="248"/>
        <v>0</v>
      </c>
      <c r="EA327" s="60"/>
      <c r="EB327" s="60"/>
      <c r="EC327" s="60">
        <f t="shared" si="249"/>
        <v>0</v>
      </c>
      <c r="ED327" s="60">
        <f t="shared" si="250"/>
        <v>0</v>
      </c>
      <c r="EE327" s="60"/>
      <c r="EF327" s="60"/>
      <c r="EG327" s="60"/>
      <c r="EH327" s="60"/>
      <c r="EI327" s="60"/>
      <c r="EJ327" s="60"/>
      <c r="EK327" s="60"/>
      <c r="EL327" s="60"/>
      <c r="EM327" s="60">
        <f t="shared" si="205"/>
        <v>1264.79</v>
      </c>
      <c r="EN327" s="60">
        <v>0</v>
      </c>
      <c r="EO327" s="60">
        <v>0</v>
      </c>
      <c r="EP327" s="61" t="s">
        <v>1534</v>
      </c>
      <c r="EQ327" s="58" t="s">
        <v>1761</v>
      </c>
      <c r="ER327" s="61" t="s">
        <v>1762</v>
      </c>
      <c r="ES327" s="58"/>
      <c r="ET327" s="58"/>
      <c r="EU327" s="58"/>
      <c r="EV327" s="58"/>
      <c r="EW327" s="58"/>
      <c r="EX327" s="58"/>
      <c r="EY327" s="58"/>
      <c r="EZ327" s="58"/>
      <c r="FA327" s="58"/>
    </row>
    <row r="328" spans="1:157" ht="19.5" customHeight="1">
      <c r="A328" s="63"/>
      <c r="B328" s="63" t="s">
        <v>1776</v>
      </c>
      <c r="C328" s="63"/>
      <c r="D328" s="58" t="s">
        <v>2134</v>
      </c>
      <c r="E328" s="58" t="s">
        <v>1756</v>
      </c>
      <c r="F328" s="58" t="s">
        <v>1757</v>
      </c>
      <c r="G328" s="58" t="s">
        <v>1757</v>
      </c>
      <c r="H328" s="58" t="s">
        <v>860</v>
      </c>
      <c r="I328" s="58" t="s">
        <v>760</v>
      </c>
      <c r="J328" s="58" t="s">
        <v>862</v>
      </c>
      <c r="K328" s="58">
        <v>100</v>
      </c>
      <c r="L328" s="58">
        <v>710000000</v>
      </c>
      <c r="M328" s="58" t="s">
        <v>1750</v>
      </c>
      <c r="N328" s="58" t="s">
        <v>1716</v>
      </c>
      <c r="O328" s="58" t="s">
        <v>359</v>
      </c>
      <c r="P328" s="58" t="s">
        <v>1717</v>
      </c>
      <c r="Q328" s="58" t="s">
        <v>1718</v>
      </c>
      <c r="R328" s="58"/>
      <c r="S328" s="58"/>
      <c r="T328" s="58" t="s">
        <v>1631</v>
      </c>
      <c r="U328" s="58" t="s">
        <v>1739</v>
      </c>
      <c r="V328" s="58">
        <v>0</v>
      </c>
      <c r="W328" s="58">
        <v>100</v>
      </c>
      <c r="X328" s="58">
        <v>0</v>
      </c>
      <c r="Y328" s="58" t="s">
        <v>1758</v>
      </c>
      <c r="Z328" s="58" t="s">
        <v>888</v>
      </c>
      <c r="AA328" s="60">
        <v>73</v>
      </c>
      <c r="AB328" s="60">
        <v>1445</v>
      </c>
      <c r="AC328" s="60">
        <f t="shared" si="206"/>
        <v>105485</v>
      </c>
      <c r="AD328" s="60">
        <f t="shared" si="207"/>
        <v>118143.20000000001</v>
      </c>
      <c r="AE328" s="60">
        <v>235.4</v>
      </c>
      <c r="AF328" s="60">
        <v>1517.25</v>
      </c>
      <c r="AG328" s="60">
        <f t="shared" si="208"/>
        <v>357160.65</v>
      </c>
      <c r="AH328" s="60">
        <f t="shared" si="196"/>
        <v>400019.9280000001</v>
      </c>
      <c r="AI328" s="60">
        <v>251.88</v>
      </c>
      <c r="AJ328" s="60">
        <v>1570.35</v>
      </c>
      <c r="AK328" s="60">
        <f t="shared" si="209"/>
        <v>395539.758</v>
      </c>
      <c r="AL328" s="60">
        <f t="shared" si="197"/>
        <v>443004.52896</v>
      </c>
      <c r="AM328" s="60">
        <v>269.51</v>
      </c>
      <c r="AN328" s="60">
        <v>1625.31</v>
      </c>
      <c r="AO328" s="60">
        <f t="shared" si="210"/>
        <v>438037.29809999996</v>
      </c>
      <c r="AP328" s="60">
        <f t="shared" si="198"/>
        <v>490601.773872</v>
      </c>
      <c r="AQ328" s="60">
        <v>288</v>
      </c>
      <c r="AR328" s="60">
        <v>1682.2</v>
      </c>
      <c r="AS328" s="60">
        <f t="shared" si="211"/>
        <v>484473.60000000003</v>
      </c>
      <c r="AT328" s="60">
        <f t="shared" si="199"/>
        <v>542610.4320000001</v>
      </c>
      <c r="AU328" s="60"/>
      <c r="AV328" s="60"/>
      <c r="AW328" s="60">
        <f t="shared" si="212"/>
        <v>0</v>
      </c>
      <c r="AX328" s="60">
        <f t="shared" si="200"/>
        <v>0</v>
      </c>
      <c r="AY328" s="60"/>
      <c r="AZ328" s="60"/>
      <c r="BA328" s="60">
        <f t="shared" si="213"/>
        <v>0</v>
      </c>
      <c r="BB328" s="60">
        <f t="shared" si="201"/>
        <v>0</v>
      </c>
      <c r="BC328" s="60"/>
      <c r="BD328" s="60"/>
      <c r="BE328" s="60">
        <f t="shared" si="214"/>
        <v>0</v>
      </c>
      <c r="BF328" s="60">
        <f t="shared" si="202"/>
        <v>0</v>
      </c>
      <c r="BG328" s="60"/>
      <c r="BH328" s="60"/>
      <c r="BI328" s="60">
        <f t="shared" si="215"/>
        <v>0</v>
      </c>
      <c r="BJ328" s="60">
        <f t="shared" si="203"/>
        <v>0</v>
      </c>
      <c r="BK328" s="60"/>
      <c r="BL328" s="60"/>
      <c r="BM328" s="60">
        <f t="shared" si="216"/>
        <v>0</v>
      </c>
      <c r="BN328" s="60">
        <f t="shared" si="204"/>
        <v>0</v>
      </c>
      <c r="BO328" s="60"/>
      <c r="BP328" s="60"/>
      <c r="BQ328" s="60">
        <f t="shared" si="217"/>
        <v>0</v>
      </c>
      <c r="BR328" s="60">
        <f t="shared" si="218"/>
        <v>0</v>
      </c>
      <c r="BS328" s="60"/>
      <c r="BT328" s="60"/>
      <c r="BU328" s="60">
        <f t="shared" si="219"/>
        <v>0</v>
      </c>
      <c r="BV328" s="60">
        <f t="shared" si="220"/>
        <v>0</v>
      </c>
      <c r="BW328" s="60"/>
      <c r="BX328" s="60"/>
      <c r="BY328" s="60">
        <f t="shared" si="221"/>
        <v>0</v>
      </c>
      <c r="BZ328" s="60">
        <f t="shared" si="222"/>
        <v>0</v>
      </c>
      <c r="CA328" s="60"/>
      <c r="CB328" s="60"/>
      <c r="CC328" s="60">
        <f t="shared" si="223"/>
        <v>0</v>
      </c>
      <c r="CD328" s="60">
        <f t="shared" si="224"/>
        <v>0</v>
      </c>
      <c r="CE328" s="60"/>
      <c r="CF328" s="60"/>
      <c r="CG328" s="60">
        <f t="shared" si="225"/>
        <v>0</v>
      </c>
      <c r="CH328" s="60">
        <f t="shared" si="226"/>
        <v>0</v>
      </c>
      <c r="CI328" s="60"/>
      <c r="CJ328" s="60"/>
      <c r="CK328" s="60">
        <f t="shared" si="227"/>
        <v>0</v>
      </c>
      <c r="CL328" s="60">
        <f t="shared" si="228"/>
        <v>0</v>
      </c>
      <c r="CM328" s="60"/>
      <c r="CN328" s="60"/>
      <c r="CO328" s="60">
        <f t="shared" si="229"/>
        <v>0</v>
      </c>
      <c r="CP328" s="60">
        <f t="shared" si="230"/>
        <v>0</v>
      </c>
      <c r="CQ328" s="60"/>
      <c r="CR328" s="60"/>
      <c r="CS328" s="60">
        <f t="shared" si="231"/>
        <v>0</v>
      </c>
      <c r="CT328" s="60">
        <f t="shared" si="232"/>
        <v>0</v>
      </c>
      <c r="CU328" s="60"/>
      <c r="CV328" s="60"/>
      <c r="CW328" s="60">
        <f t="shared" si="233"/>
        <v>0</v>
      </c>
      <c r="CX328" s="60">
        <f t="shared" si="234"/>
        <v>0</v>
      </c>
      <c r="CY328" s="60"/>
      <c r="CZ328" s="60"/>
      <c r="DA328" s="60">
        <f t="shared" si="235"/>
        <v>0</v>
      </c>
      <c r="DB328" s="60">
        <f t="shared" si="236"/>
        <v>0</v>
      </c>
      <c r="DC328" s="60"/>
      <c r="DD328" s="60"/>
      <c r="DE328" s="60">
        <f t="shared" si="237"/>
        <v>0</v>
      </c>
      <c r="DF328" s="60">
        <f t="shared" si="238"/>
        <v>0</v>
      </c>
      <c r="DG328" s="60"/>
      <c r="DH328" s="60"/>
      <c r="DI328" s="60">
        <f t="shared" si="239"/>
        <v>0</v>
      </c>
      <c r="DJ328" s="60">
        <f t="shared" si="240"/>
        <v>0</v>
      </c>
      <c r="DK328" s="60"/>
      <c r="DL328" s="60"/>
      <c r="DM328" s="60">
        <f t="shared" si="241"/>
        <v>0</v>
      </c>
      <c r="DN328" s="60">
        <f t="shared" si="242"/>
        <v>0</v>
      </c>
      <c r="DO328" s="60"/>
      <c r="DP328" s="60"/>
      <c r="DQ328" s="60">
        <f t="shared" si="243"/>
        <v>0</v>
      </c>
      <c r="DR328" s="60">
        <f t="shared" si="244"/>
        <v>0</v>
      </c>
      <c r="DS328" s="60"/>
      <c r="DT328" s="60"/>
      <c r="DU328" s="60">
        <f t="shared" si="245"/>
        <v>0</v>
      </c>
      <c r="DV328" s="60">
        <f t="shared" si="246"/>
        <v>0</v>
      </c>
      <c r="DW328" s="60"/>
      <c r="DX328" s="60"/>
      <c r="DY328" s="60">
        <f t="shared" si="247"/>
        <v>0</v>
      </c>
      <c r="DZ328" s="60">
        <f t="shared" si="248"/>
        <v>0</v>
      </c>
      <c r="EA328" s="60"/>
      <c r="EB328" s="60"/>
      <c r="EC328" s="60">
        <f t="shared" si="249"/>
        <v>0</v>
      </c>
      <c r="ED328" s="60">
        <f t="shared" si="250"/>
        <v>0</v>
      </c>
      <c r="EE328" s="60"/>
      <c r="EF328" s="60"/>
      <c r="EG328" s="60"/>
      <c r="EH328" s="60"/>
      <c r="EI328" s="60"/>
      <c r="EJ328" s="60"/>
      <c r="EK328" s="60"/>
      <c r="EL328" s="60"/>
      <c r="EM328" s="60">
        <f t="shared" si="205"/>
        <v>1117.79</v>
      </c>
      <c r="EN328" s="60">
        <v>0</v>
      </c>
      <c r="EO328" s="60">
        <v>0</v>
      </c>
      <c r="EP328" s="61" t="s">
        <v>1534</v>
      </c>
      <c r="EQ328" s="58" t="s">
        <v>1761</v>
      </c>
      <c r="ER328" s="61" t="s">
        <v>1762</v>
      </c>
      <c r="ES328" s="58"/>
      <c r="ET328" s="58"/>
      <c r="EU328" s="58"/>
      <c r="EV328" s="58"/>
      <c r="EW328" s="58"/>
      <c r="EX328" s="58"/>
      <c r="EY328" s="58"/>
      <c r="EZ328" s="58"/>
      <c r="FA328" s="58"/>
    </row>
    <row r="329" spans="1:157" ht="19.5" customHeight="1">
      <c r="A329" s="63"/>
      <c r="B329" s="63" t="s">
        <v>1776</v>
      </c>
      <c r="C329" s="63"/>
      <c r="D329" s="58" t="s">
        <v>2212</v>
      </c>
      <c r="E329" s="58" t="s">
        <v>1756</v>
      </c>
      <c r="F329" s="58" t="s">
        <v>1757</v>
      </c>
      <c r="G329" s="58" t="s">
        <v>1757</v>
      </c>
      <c r="H329" s="58" t="s">
        <v>860</v>
      </c>
      <c r="I329" s="58" t="s">
        <v>760</v>
      </c>
      <c r="J329" s="58" t="s">
        <v>862</v>
      </c>
      <c r="K329" s="58">
        <v>100</v>
      </c>
      <c r="L329" s="58">
        <v>710000000</v>
      </c>
      <c r="M329" s="58" t="s">
        <v>1750</v>
      </c>
      <c r="N329" s="58" t="s">
        <v>1716</v>
      </c>
      <c r="O329" s="58" t="s">
        <v>359</v>
      </c>
      <c r="P329" s="58" t="s">
        <v>1717</v>
      </c>
      <c r="Q329" s="58" t="s">
        <v>1718</v>
      </c>
      <c r="R329" s="58"/>
      <c r="S329" s="58"/>
      <c r="T329" s="58" t="s">
        <v>1631</v>
      </c>
      <c r="U329" s="58" t="s">
        <v>1918</v>
      </c>
      <c r="V329" s="58">
        <v>0</v>
      </c>
      <c r="W329" s="58">
        <v>100</v>
      </c>
      <c r="X329" s="58">
        <v>0</v>
      </c>
      <c r="Y329" s="58" t="s">
        <v>1758</v>
      </c>
      <c r="Z329" s="58" t="s">
        <v>888</v>
      </c>
      <c r="AA329" s="60">
        <v>73</v>
      </c>
      <c r="AB329" s="60">
        <v>1445</v>
      </c>
      <c r="AC329" s="60">
        <f t="shared" si="206"/>
        <v>105485</v>
      </c>
      <c r="AD329" s="60">
        <f t="shared" si="207"/>
        <v>118143.20000000001</v>
      </c>
      <c r="AE329" s="60">
        <v>235.4</v>
      </c>
      <c r="AF329" s="60">
        <v>1517.25</v>
      </c>
      <c r="AG329" s="60">
        <v>0</v>
      </c>
      <c r="AH329" s="60">
        <f t="shared" si="196"/>
        <v>0</v>
      </c>
      <c r="AI329" s="60">
        <v>251.88</v>
      </c>
      <c r="AJ329" s="60">
        <v>0</v>
      </c>
      <c r="AK329" s="60">
        <f t="shared" si="209"/>
        <v>0</v>
      </c>
      <c r="AL329" s="60">
        <f t="shared" si="197"/>
        <v>0</v>
      </c>
      <c r="AM329" s="60">
        <v>269.51</v>
      </c>
      <c r="AN329" s="60">
        <v>0</v>
      </c>
      <c r="AO329" s="60">
        <f t="shared" si="210"/>
        <v>0</v>
      </c>
      <c r="AP329" s="60">
        <f t="shared" si="198"/>
        <v>0</v>
      </c>
      <c r="AQ329" s="60">
        <v>288</v>
      </c>
      <c r="AR329" s="60">
        <v>0</v>
      </c>
      <c r="AS329" s="60">
        <f t="shared" si="211"/>
        <v>0</v>
      </c>
      <c r="AT329" s="60">
        <f t="shared" si="199"/>
        <v>0</v>
      </c>
      <c r="AU329" s="60"/>
      <c r="AV329" s="60"/>
      <c r="AW329" s="60">
        <f t="shared" si="212"/>
        <v>0</v>
      </c>
      <c r="AX329" s="60">
        <f t="shared" si="200"/>
        <v>0</v>
      </c>
      <c r="AY329" s="60"/>
      <c r="AZ329" s="60"/>
      <c r="BA329" s="60">
        <f t="shared" si="213"/>
        <v>0</v>
      </c>
      <c r="BB329" s="60">
        <f t="shared" si="201"/>
        <v>0</v>
      </c>
      <c r="BC329" s="60"/>
      <c r="BD329" s="60"/>
      <c r="BE329" s="60">
        <f t="shared" si="214"/>
        <v>0</v>
      </c>
      <c r="BF329" s="60">
        <f t="shared" si="202"/>
        <v>0</v>
      </c>
      <c r="BG329" s="60"/>
      <c r="BH329" s="60"/>
      <c r="BI329" s="60">
        <f t="shared" si="215"/>
        <v>0</v>
      </c>
      <c r="BJ329" s="60">
        <f t="shared" si="203"/>
        <v>0</v>
      </c>
      <c r="BK329" s="60"/>
      <c r="BL329" s="60"/>
      <c r="BM329" s="60">
        <f t="shared" si="216"/>
        <v>0</v>
      </c>
      <c r="BN329" s="60">
        <f t="shared" si="204"/>
        <v>0</v>
      </c>
      <c r="BO329" s="60"/>
      <c r="BP329" s="60"/>
      <c r="BQ329" s="60">
        <f t="shared" si="217"/>
        <v>0</v>
      </c>
      <c r="BR329" s="60">
        <f t="shared" si="218"/>
        <v>0</v>
      </c>
      <c r="BS329" s="60"/>
      <c r="BT329" s="60"/>
      <c r="BU329" s="60">
        <f t="shared" si="219"/>
        <v>0</v>
      </c>
      <c r="BV329" s="60">
        <f t="shared" si="220"/>
        <v>0</v>
      </c>
      <c r="BW329" s="60"/>
      <c r="BX329" s="60"/>
      <c r="BY329" s="60">
        <f t="shared" si="221"/>
        <v>0</v>
      </c>
      <c r="BZ329" s="60">
        <f t="shared" si="222"/>
        <v>0</v>
      </c>
      <c r="CA329" s="60"/>
      <c r="CB329" s="60"/>
      <c r="CC329" s="60">
        <f t="shared" si="223"/>
        <v>0</v>
      </c>
      <c r="CD329" s="60">
        <f t="shared" si="224"/>
        <v>0</v>
      </c>
      <c r="CE329" s="60"/>
      <c r="CF329" s="60"/>
      <c r="CG329" s="60">
        <f t="shared" si="225"/>
        <v>0</v>
      </c>
      <c r="CH329" s="60">
        <f t="shared" si="226"/>
        <v>0</v>
      </c>
      <c r="CI329" s="60"/>
      <c r="CJ329" s="60"/>
      <c r="CK329" s="60">
        <f t="shared" si="227"/>
        <v>0</v>
      </c>
      <c r="CL329" s="60">
        <f t="shared" si="228"/>
        <v>0</v>
      </c>
      <c r="CM329" s="60"/>
      <c r="CN329" s="60"/>
      <c r="CO329" s="60">
        <f t="shared" si="229"/>
        <v>0</v>
      </c>
      <c r="CP329" s="60">
        <f t="shared" si="230"/>
        <v>0</v>
      </c>
      <c r="CQ329" s="60"/>
      <c r="CR329" s="60"/>
      <c r="CS329" s="60">
        <f t="shared" si="231"/>
        <v>0</v>
      </c>
      <c r="CT329" s="60">
        <f t="shared" si="232"/>
        <v>0</v>
      </c>
      <c r="CU329" s="60"/>
      <c r="CV329" s="60"/>
      <c r="CW329" s="60">
        <f t="shared" si="233"/>
        <v>0</v>
      </c>
      <c r="CX329" s="60">
        <f t="shared" si="234"/>
        <v>0</v>
      </c>
      <c r="CY329" s="60"/>
      <c r="CZ329" s="60"/>
      <c r="DA329" s="60">
        <f t="shared" si="235"/>
        <v>0</v>
      </c>
      <c r="DB329" s="60">
        <f t="shared" si="236"/>
        <v>0</v>
      </c>
      <c r="DC329" s="60"/>
      <c r="DD329" s="60"/>
      <c r="DE329" s="60">
        <f t="shared" si="237"/>
        <v>0</v>
      </c>
      <c r="DF329" s="60">
        <f t="shared" si="238"/>
        <v>0</v>
      </c>
      <c r="DG329" s="60"/>
      <c r="DH329" s="60"/>
      <c r="DI329" s="60">
        <f t="shared" si="239"/>
        <v>0</v>
      </c>
      <c r="DJ329" s="60">
        <f t="shared" si="240"/>
        <v>0</v>
      </c>
      <c r="DK329" s="60"/>
      <c r="DL329" s="60"/>
      <c r="DM329" s="60">
        <f t="shared" si="241"/>
        <v>0</v>
      </c>
      <c r="DN329" s="60">
        <f t="shared" si="242"/>
        <v>0</v>
      </c>
      <c r="DO329" s="60"/>
      <c r="DP329" s="60"/>
      <c r="DQ329" s="60">
        <f t="shared" si="243"/>
        <v>0</v>
      </c>
      <c r="DR329" s="60">
        <f t="shared" si="244"/>
        <v>0</v>
      </c>
      <c r="DS329" s="60"/>
      <c r="DT329" s="60"/>
      <c r="DU329" s="60">
        <f t="shared" si="245"/>
        <v>0</v>
      </c>
      <c r="DV329" s="60">
        <f t="shared" si="246"/>
        <v>0</v>
      </c>
      <c r="DW329" s="60"/>
      <c r="DX329" s="60"/>
      <c r="DY329" s="60">
        <f t="shared" si="247"/>
        <v>0</v>
      </c>
      <c r="DZ329" s="60">
        <f t="shared" si="248"/>
        <v>0</v>
      </c>
      <c r="EA329" s="60"/>
      <c r="EB329" s="60"/>
      <c r="EC329" s="60">
        <f t="shared" si="249"/>
        <v>0</v>
      </c>
      <c r="ED329" s="60">
        <f t="shared" si="250"/>
        <v>0</v>
      </c>
      <c r="EE329" s="60"/>
      <c r="EF329" s="60"/>
      <c r="EG329" s="60"/>
      <c r="EH329" s="60"/>
      <c r="EI329" s="60"/>
      <c r="EJ329" s="60"/>
      <c r="EK329" s="60"/>
      <c r="EL329" s="60"/>
      <c r="EM329" s="60">
        <f t="shared" si="205"/>
        <v>1117.79</v>
      </c>
      <c r="EN329" s="60">
        <f>SUM(AW329,AS329,AO329,AG329,AC329,AK329)</f>
        <v>105485</v>
      </c>
      <c r="EO329" s="60">
        <f>IF(Z329="С НДС",EN329*1.12,EN329)</f>
        <v>118143.20000000001</v>
      </c>
      <c r="EP329" s="61" t="s">
        <v>1534</v>
      </c>
      <c r="EQ329" s="58" t="s">
        <v>1761</v>
      </c>
      <c r="ER329" s="61" t="s">
        <v>1762</v>
      </c>
      <c r="ES329" s="58"/>
      <c r="ET329" s="58"/>
      <c r="EU329" s="58"/>
      <c r="EV329" s="58"/>
      <c r="EW329" s="58"/>
      <c r="EX329" s="58"/>
      <c r="EY329" s="58"/>
      <c r="EZ329" s="58"/>
      <c r="FA329" s="58"/>
    </row>
    <row r="330" spans="1:157" ht="19.5" customHeight="1">
      <c r="A330" s="63"/>
      <c r="B330" s="63" t="s">
        <v>1593</v>
      </c>
      <c r="C330" s="63"/>
      <c r="D330" s="58" t="s">
        <v>1732</v>
      </c>
      <c r="E330" s="58" t="s">
        <v>1756</v>
      </c>
      <c r="F330" s="58" t="s">
        <v>1757</v>
      </c>
      <c r="G330" s="58" t="s">
        <v>1757</v>
      </c>
      <c r="H330" s="58" t="s">
        <v>860</v>
      </c>
      <c r="I330" s="58" t="s">
        <v>760</v>
      </c>
      <c r="J330" s="58" t="s">
        <v>862</v>
      </c>
      <c r="K330" s="58">
        <v>100</v>
      </c>
      <c r="L330" s="58">
        <v>710000000</v>
      </c>
      <c r="M330" s="58" t="s">
        <v>1750</v>
      </c>
      <c r="N330" s="58" t="s">
        <v>1716</v>
      </c>
      <c r="O330" s="58" t="s">
        <v>359</v>
      </c>
      <c r="P330" s="58" t="s">
        <v>1717</v>
      </c>
      <c r="Q330" s="58" t="s">
        <v>1718</v>
      </c>
      <c r="R330" s="58"/>
      <c r="S330" s="58"/>
      <c r="T330" s="58" t="s">
        <v>1631</v>
      </c>
      <c r="U330" s="58" t="s">
        <v>1739</v>
      </c>
      <c r="V330" s="58">
        <v>0</v>
      </c>
      <c r="W330" s="58">
        <v>100</v>
      </c>
      <c r="X330" s="58">
        <v>0</v>
      </c>
      <c r="Y330" s="58" t="s">
        <v>1758</v>
      </c>
      <c r="Z330" s="58" t="s">
        <v>888</v>
      </c>
      <c r="AA330" s="60">
        <v>79133</v>
      </c>
      <c r="AB330" s="60">
        <v>1733</v>
      </c>
      <c r="AC330" s="60">
        <f t="shared" si="206"/>
        <v>137137489</v>
      </c>
      <c r="AD330" s="60">
        <f t="shared" si="207"/>
        <v>153593987.68</v>
      </c>
      <c r="AE330" s="60">
        <v>84672.31</v>
      </c>
      <c r="AF330" s="60">
        <v>1819.65</v>
      </c>
      <c r="AG330" s="60">
        <f aca="true" t="shared" si="251" ref="AG330:AG338">AE330*AF330</f>
        <v>154073968.8915</v>
      </c>
      <c r="AH330" s="60">
        <f t="shared" si="196"/>
        <v>172562845.15848002</v>
      </c>
      <c r="AI330" s="60">
        <v>90599.37</v>
      </c>
      <c r="AJ330" s="60">
        <v>1883.34</v>
      </c>
      <c r="AK330" s="60">
        <f t="shared" si="209"/>
        <v>170629417.4958</v>
      </c>
      <c r="AL330" s="60">
        <f t="shared" si="197"/>
        <v>191104947.595296</v>
      </c>
      <c r="AM330" s="60">
        <v>96941.33</v>
      </c>
      <c r="AN330" s="60">
        <v>1949.26</v>
      </c>
      <c r="AO330" s="60">
        <f t="shared" si="210"/>
        <v>188963856.9158</v>
      </c>
      <c r="AP330" s="60">
        <f t="shared" si="198"/>
        <v>211639519.74569604</v>
      </c>
      <c r="AQ330" s="60">
        <v>103727</v>
      </c>
      <c r="AR330" s="60">
        <v>2017.48</v>
      </c>
      <c r="AS330" s="60">
        <f t="shared" si="211"/>
        <v>209267147.96</v>
      </c>
      <c r="AT330" s="60">
        <f t="shared" si="199"/>
        <v>234379205.71520004</v>
      </c>
      <c r="AU330" s="60"/>
      <c r="AV330" s="60"/>
      <c r="AW330" s="60">
        <f t="shared" si="212"/>
        <v>0</v>
      </c>
      <c r="AX330" s="60">
        <f t="shared" si="200"/>
        <v>0</v>
      </c>
      <c r="AY330" s="60"/>
      <c r="AZ330" s="60"/>
      <c r="BA330" s="60">
        <f t="shared" si="213"/>
        <v>0</v>
      </c>
      <c r="BB330" s="60">
        <f t="shared" si="201"/>
        <v>0</v>
      </c>
      <c r="BC330" s="60"/>
      <c r="BD330" s="60"/>
      <c r="BE330" s="60">
        <f t="shared" si="214"/>
        <v>0</v>
      </c>
      <c r="BF330" s="60">
        <f t="shared" si="202"/>
        <v>0</v>
      </c>
      <c r="BG330" s="60"/>
      <c r="BH330" s="60"/>
      <c r="BI330" s="60">
        <f t="shared" si="215"/>
        <v>0</v>
      </c>
      <c r="BJ330" s="60">
        <f t="shared" si="203"/>
        <v>0</v>
      </c>
      <c r="BK330" s="60"/>
      <c r="BL330" s="60"/>
      <c r="BM330" s="60">
        <f t="shared" si="216"/>
        <v>0</v>
      </c>
      <c r="BN330" s="60">
        <f t="shared" si="204"/>
        <v>0</v>
      </c>
      <c r="BO330" s="60"/>
      <c r="BP330" s="60"/>
      <c r="BQ330" s="60">
        <f t="shared" si="217"/>
        <v>0</v>
      </c>
      <c r="BR330" s="60">
        <f t="shared" si="218"/>
        <v>0</v>
      </c>
      <c r="BS330" s="60"/>
      <c r="BT330" s="60"/>
      <c r="BU330" s="60">
        <f t="shared" si="219"/>
        <v>0</v>
      </c>
      <c r="BV330" s="60">
        <f t="shared" si="220"/>
        <v>0</v>
      </c>
      <c r="BW330" s="60"/>
      <c r="BX330" s="60"/>
      <c r="BY330" s="60">
        <f t="shared" si="221"/>
        <v>0</v>
      </c>
      <c r="BZ330" s="60">
        <f t="shared" si="222"/>
        <v>0</v>
      </c>
      <c r="CA330" s="60"/>
      <c r="CB330" s="60"/>
      <c r="CC330" s="60">
        <f t="shared" si="223"/>
        <v>0</v>
      </c>
      <c r="CD330" s="60">
        <f t="shared" si="224"/>
        <v>0</v>
      </c>
      <c r="CE330" s="60"/>
      <c r="CF330" s="60"/>
      <c r="CG330" s="60">
        <f t="shared" si="225"/>
        <v>0</v>
      </c>
      <c r="CH330" s="60">
        <f t="shared" si="226"/>
        <v>0</v>
      </c>
      <c r="CI330" s="60"/>
      <c r="CJ330" s="60"/>
      <c r="CK330" s="60">
        <f t="shared" si="227"/>
        <v>0</v>
      </c>
      <c r="CL330" s="60">
        <f t="shared" si="228"/>
        <v>0</v>
      </c>
      <c r="CM330" s="60"/>
      <c r="CN330" s="60"/>
      <c r="CO330" s="60">
        <f t="shared" si="229"/>
        <v>0</v>
      </c>
      <c r="CP330" s="60">
        <f t="shared" si="230"/>
        <v>0</v>
      </c>
      <c r="CQ330" s="60"/>
      <c r="CR330" s="60"/>
      <c r="CS330" s="60">
        <f t="shared" si="231"/>
        <v>0</v>
      </c>
      <c r="CT330" s="60">
        <f t="shared" si="232"/>
        <v>0</v>
      </c>
      <c r="CU330" s="60"/>
      <c r="CV330" s="60"/>
      <c r="CW330" s="60">
        <f t="shared" si="233"/>
        <v>0</v>
      </c>
      <c r="CX330" s="60">
        <f t="shared" si="234"/>
        <v>0</v>
      </c>
      <c r="CY330" s="60"/>
      <c r="CZ330" s="60"/>
      <c r="DA330" s="60">
        <f t="shared" si="235"/>
        <v>0</v>
      </c>
      <c r="DB330" s="60">
        <f t="shared" si="236"/>
        <v>0</v>
      </c>
      <c r="DC330" s="60"/>
      <c r="DD330" s="60"/>
      <c r="DE330" s="60">
        <f t="shared" si="237"/>
        <v>0</v>
      </c>
      <c r="DF330" s="60">
        <f t="shared" si="238"/>
        <v>0</v>
      </c>
      <c r="DG330" s="60"/>
      <c r="DH330" s="60"/>
      <c r="DI330" s="60">
        <f t="shared" si="239"/>
        <v>0</v>
      </c>
      <c r="DJ330" s="60">
        <f t="shared" si="240"/>
        <v>0</v>
      </c>
      <c r="DK330" s="60"/>
      <c r="DL330" s="60"/>
      <c r="DM330" s="60">
        <f t="shared" si="241"/>
        <v>0</v>
      </c>
      <c r="DN330" s="60">
        <f t="shared" si="242"/>
        <v>0</v>
      </c>
      <c r="DO330" s="60"/>
      <c r="DP330" s="60"/>
      <c r="DQ330" s="60">
        <f t="shared" si="243"/>
        <v>0</v>
      </c>
      <c r="DR330" s="60">
        <f t="shared" si="244"/>
        <v>0</v>
      </c>
      <c r="DS330" s="60"/>
      <c r="DT330" s="60"/>
      <c r="DU330" s="60">
        <f t="shared" si="245"/>
        <v>0</v>
      </c>
      <c r="DV330" s="60">
        <f t="shared" si="246"/>
        <v>0</v>
      </c>
      <c r="DW330" s="60"/>
      <c r="DX330" s="60"/>
      <c r="DY330" s="60">
        <f t="shared" si="247"/>
        <v>0</v>
      </c>
      <c r="DZ330" s="60">
        <f t="shared" si="248"/>
        <v>0</v>
      </c>
      <c r="EA330" s="60"/>
      <c r="EB330" s="60"/>
      <c r="EC330" s="60">
        <f t="shared" si="249"/>
        <v>0</v>
      </c>
      <c r="ED330" s="60">
        <f t="shared" si="250"/>
        <v>0</v>
      </c>
      <c r="EE330" s="60"/>
      <c r="EF330" s="60"/>
      <c r="EG330" s="60"/>
      <c r="EH330" s="60"/>
      <c r="EI330" s="60"/>
      <c r="EJ330" s="60"/>
      <c r="EK330" s="60"/>
      <c r="EL330" s="60"/>
      <c r="EM330" s="60">
        <f t="shared" si="205"/>
        <v>455073.01</v>
      </c>
      <c r="EN330" s="60">
        <v>0</v>
      </c>
      <c r="EO330" s="60">
        <v>0</v>
      </c>
      <c r="EP330" s="61" t="s">
        <v>1534</v>
      </c>
      <c r="EQ330" s="58" t="s">
        <v>1763</v>
      </c>
      <c r="ER330" s="61" t="s">
        <v>1764</v>
      </c>
      <c r="ES330" s="58"/>
      <c r="ET330" s="58"/>
      <c r="EU330" s="58"/>
      <c r="EV330" s="58"/>
      <c r="EW330" s="58"/>
      <c r="EX330" s="58"/>
      <c r="EY330" s="58"/>
      <c r="EZ330" s="58"/>
      <c r="FA330" s="58"/>
    </row>
    <row r="331" spans="1:157" ht="19.5" customHeight="1">
      <c r="A331" s="63"/>
      <c r="B331" s="63" t="s">
        <v>1776</v>
      </c>
      <c r="C331" s="63"/>
      <c r="D331" s="58" t="s">
        <v>2135</v>
      </c>
      <c r="E331" s="58" t="s">
        <v>1756</v>
      </c>
      <c r="F331" s="58" t="s">
        <v>1757</v>
      </c>
      <c r="G331" s="58" t="s">
        <v>1757</v>
      </c>
      <c r="H331" s="58" t="s">
        <v>860</v>
      </c>
      <c r="I331" s="58" t="s">
        <v>760</v>
      </c>
      <c r="J331" s="58" t="s">
        <v>862</v>
      </c>
      <c r="K331" s="58">
        <v>100</v>
      </c>
      <c r="L331" s="58">
        <v>710000000</v>
      </c>
      <c r="M331" s="58" t="s">
        <v>1750</v>
      </c>
      <c r="N331" s="58" t="s">
        <v>1716</v>
      </c>
      <c r="O331" s="58" t="s">
        <v>359</v>
      </c>
      <c r="P331" s="58" t="s">
        <v>1717</v>
      </c>
      <c r="Q331" s="58" t="s">
        <v>1718</v>
      </c>
      <c r="R331" s="58"/>
      <c r="S331" s="58"/>
      <c r="T331" s="58" t="s">
        <v>1631</v>
      </c>
      <c r="U331" s="58" t="s">
        <v>1739</v>
      </c>
      <c r="V331" s="58">
        <v>0</v>
      </c>
      <c r="W331" s="58">
        <v>100</v>
      </c>
      <c r="X331" s="58">
        <v>0</v>
      </c>
      <c r="Y331" s="58" t="s">
        <v>1758</v>
      </c>
      <c r="Z331" s="58" t="s">
        <v>888</v>
      </c>
      <c r="AA331" s="60">
        <v>37355</v>
      </c>
      <c r="AB331" s="60">
        <v>1733</v>
      </c>
      <c r="AC331" s="60">
        <f t="shared" si="206"/>
        <v>64736215</v>
      </c>
      <c r="AD331" s="60">
        <f t="shared" si="207"/>
        <v>72504560.80000001</v>
      </c>
      <c r="AE331" s="60">
        <v>84672.31</v>
      </c>
      <c r="AF331" s="60">
        <v>1819.65</v>
      </c>
      <c r="AG331" s="60">
        <f t="shared" si="251"/>
        <v>154073968.8915</v>
      </c>
      <c r="AH331" s="60">
        <f t="shared" si="196"/>
        <v>172562845.15848002</v>
      </c>
      <c r="AI331" s="60">
        <v>90599.37</v>
      </c>
      <c r="AJ331" s="60">
        <v>1883.34</v>
      </c>
      <c r="AK331" s="60">
        <f t="shared" si="209"/>
        <v>170629417.4958</v>
      </c>
      <c r="AL331" s="60">
        <f t="shared" si="197"/>
        <v>191104947.595296</v>
      </c>
      <c r="AM331" s="60">
        <v>96941.33</v>
      </c>
      <c r="AN331" s="60">
        <v>1949.26</v>
      </c>
      <c r="AO331" s="60">
        <f t="shared" si="210"/>
        <v>188963856.9158</v>
      </c>
      <c r="AP331" s="60">
        <f t="shared" si="198"/>
        <v>211639519.74569604</v>
      </c>
      <c r="AQ331" s="60">
        <v>103727</v>
      </c>
      <c r="AR331" s="60">
        <v>2017.48</v>
      </c>
      <c r="AS331" s="60">
        <f t="shared" si="211"/>
        <v>209267147.96</v>
      </c>
      <c r="AT331" s="60">
        <f t="shared" si="199"/>
        <v>234379205.71520004</v>
      </c>
      <c r="AU331" s="60"/>
      <c r="AV331" s="60"/>
      <c r="AW331" s="60">
        <f t="shared" si="212"/>
        <v>0</v>
      </c>
      <c r="AX331" s="60">
        <f t="shared" si="200"/>
        <v>0</v>
      </c>
      <c r="AY331" s="60"/>
      <c r="AZ331" s="60"/>
      <c r="BA331" s="60">
        <f t="shared" si="213"/>
        <v>0</v>
      </c>
      <c r="BB331" s="60">
        <f t="shared" si="201"/>
        <v>0</v>
      </c>
      <c r="BC331" s="60"/>
      <c r="BD331" s="60"/>
      <c r="BE331" s="60">
        <f t="shared" si="214"/>
        <v>0</v>
      </c>
      <c r="BF331" s="60">
        <f t="shared" si="202"/>
        <v>0</v>
      </c>
      <c r="BG331" s="60"/>
      <c r="BH331" s="60"/>
      <c r="BI331" s="60">
        <f t="shared" si="215"/>
        <v>0</v>
      </c>
      <c r="BJ331" s="60">
        <f t="shared" si="203"/>
        <v>0</v>
      </c>
      <c r="BK331" s="60"/>
      <c r="BL331" s="60"/>
      <c r="BM331" s="60">
        <f t="shared" si="216"/>
        <v>0</v>
      </c>
      <c r="BN331" s="60">
        <f t="shared" si="204"/>
        <v>0</v>
      </c>
      <c r="BO331" s="60"/>
      <c r="BP331" s="60"/>
      <c r="BQ331" s="60">
        <f t="shared" si="217"/>
        <v>0</v>
      </c>
      <c r="BR331" s="60">
        <f t="shared" si="218"/>
        <v>0</v>
      </c>
      <c r="BS331" s="60"/>
      <c r="BT331" s="60"/>
      <c r="BU331" s="60">
        <f t="shared" si="219"/>
        <v>0</v>
      </c>
      <c r="BV331" s="60">
        <f t="shared" si="220"/>
        <v>0</v>
      </c>
      <c r="BW331" s="60"/>
      <c r="BX331" s="60"/>
      <c r="BY331" s="60">
        <f t="shared" si="221"/>
        <v>0</v>
      </c>
      <c r="BZ331" s="60">
        <f t="shared" si="222"/>
        <v>0</v>
      </c>
      <c r="CA331" s="60"/>
      <c r="CB331" s="60"/>
      <c r="CC331" s="60">
        <f t="shared" si="223"/>
        <v>0</v>
      </c>
      <c r="CD331" s="60">
        <f t="shared" si="224"/>
        <v>0</v>
      </c>
      <c r="CE331" s="60"/>
      <c r="CF331" s="60"/>
      <c r="CG331" s="60">
        <f t="shared" si="225"/>
        <v>0</v>
      </c>
      <c r="CH331" s="60">
        <f t="shared" si="226"/>
        <v>0</v>
      </c>
      <c r="CI331" s="60"/>
      <c r="CJ331" s="60"/>
      <c r="CK331" s="60">
        <f t="shared" si="227"/>
        <v>0</v>
      </c>
      <c r="CL331" s="60">
        <f t="shared" si="228"/>
        <v>0</v>
      </c>
      <c r="CM331" s="60"/>
      <c r="CN331" s="60"/>
      <c r="CO331" s="60">
        <f t="shared" si="229"/>
        <v>0</v>
      </c>
      <c r="CP331" s="60">
        <f t="shared" si="230"/>
        <v>0</v>
      </c>
      <c r="CQ331" s="60"/>
      <c r="CR331" s="60"/>
      <c r="CS331" s="60">
        <f t="shared" si="231"/>
        <v>0</v>
      </c>
      <c r="CT331" s="60">
        <f t="shared" si="232"/>
        <v>0</v>
      </c>
      <c r="CU331" s="60"/>
      <c r="CV331" s="60"/>
      <c r="CW331" s="60">
        <f t="shared" si="233"/>
        <v>0</v>
      </c>
      <c r="CX331" s="60">
        <f t="shared" si="234"/>
        <v>0</v>
      </c>
      <c r="CY331" s="60"/>
      <c r="CZ331" s="60"/>
      <c r="DA331" s="60">
        <f t="shared" si="235"/>
        <v>0</v>
      </c>
      <c r="DB331" s="60">
        <f t="shared" si="236"/>
        <v>0</v>
      </c>
      <c r="DC331" s="60"/>
      <c r="DD331" s="60"/>
      <c r="DE331" s="60">
        <f t="shared" si="237"/>
        <v>0</v>
      </c>
      <c r="DF331" s="60">
        <f t="shared" si="238"/>
        <v>0</v>
      </c>
      <c r="DG331" s="60"/>
      <c r="DH331" s="60"/>
      <c r="DI331" s="60">
        <f t="shared" si="239"/>
        <v>0</v>
      </c>
      <c r="DJ331" s="60">
        <f t="shared" si="240"/>
        <v>0</v>
      </c>
      <c r="DK331" s="60"/>
      <c r="DL331" s="60"/>
      <c r="DM331" s="60">
        <f t="shared" si="241"/>
        <v>0</v>
      </c>
      <c r="DN331" s="60">
        <f t="shared" si="242"/>
        <v>0</v>
      </c>
      <c r="DO331" s="60"/>
      <c r="DP331" s="60"/>
      <c r="DQ331" s="60">
        <f t="shared" si="243"/>
        <v>0</v>
      </c>
      <c r="DR331" s="60">
        <f t="shared" si="244"/>
        <v>0</v>
      </c>
      <c r="DS331" s="60"/>
      <c r="DT331" s="60"/>
      <c r="DU331" s="60">
        <f t="shared" si="245"/>
        <v>0</v>
      </c>
      <c r="DV331" s="60">
        <f t="shared" si="246"/>
        <v>0</v>
      </c>
      <c r="DW331" s="60"/>
      <c r="DX331" s="60"/>
      <c r="DY331" s="60">
        <f t="shared" si="247"/>
        <v>0</v>
      </c>
      <c r="DZ331" s="60">
        <f t="shared" si="248"/>
        <v>0</v>
      </c>
      <c r="EA331" s="60"/>
      <c r="EB331" s="60"/>
      <c r="EC331" s="60">
        <f t="shared" si="249"/>
        <v>0</v>
      </c>
      <c r="ED331" s="60">
        <f t="shared" si="250"/>
        <v>0</v>
      </c>
      <c r="EE331" s="60"/>
      <c r="EF331" s="60"/>
      <c r="EG331" s="60"/>
      <c r="EH331" s="60"/>
      <c r="EI331" s="60"/>
      <c r="EJ331" s="60"/>
      <c r="EK331" s="60"/>
      <c r="EL331" s="60"/>
      <c r="EM331" s="60">
        <f t="shared" si="205"/>
        <v>413295.01</v>
      </c>
      <c r="EN331" s="60">
        <v>0</v>
      </c>
      <c r="EO331" s="60">
        <v>0</v>
      </c>
      <c r="EP331" s="61" t="s">
        <v>1534</v>
      </c>
      <c r="EQ331" s="58" t="s">
        <v>1763</v>
      </c>
      <c r="ER331" s="61" t="s">
        <v>1764</v>
      </c>
      <c r="ES331" s="58"/>
      <c r="ET331" s="58"/>
      <c r="EU331" s="58"/>
      <c r="EV331" s="58"/>
      <c r="EW331" s="58"/>
      <c r="EX331" s="58"/>
      <c r="EY331" s="58"/>
      <c r="EZ331" s="58"/>
      <c r="FA331" s="58"/>
    </row>
    <row r="332" spans="1:157" ht="19.5" customHeight="1">
      <c r="A332" s="63"/>
      <c r="B332" s="63" t="s">
        <v>1776</v>
      </c>
      <c r="C332" s="63"/>
      <c r="D332" s="58" t="s">
        <v>2213</v>
      </c>
      <c r="E332" s="58" t="s">
        <v>1756</v>
      </c>
      <c r="F332" s="58" t="s">
        <v>1757</v>
      </c>
      <c r="G332" s="58" t="s">
        <v>1757</v>
      </c>
      <c r="H332" s="58" t="s">
        <v>860</v>
      </c>
      <c r="I332" s="58" t="s">
        <v>760</v>
      </c>
      <c r="J332" s="58" t="s">
        <v>862</v>
      </c>
      <c r="K332" s="58">
        <v>100</v>
      </c>
      <c r="L332" s="58">
        <v>710000000</v>
      </c>
      <c r="M332" s="58" t="s">
        <v>1750</v>
      </c>
      <c r="N332" s="58" t="s">
        <v>1716</v>
      </c>
      <c r="O332" s="58" t="s">
        <v>359</v>
      </c>
      <c r="P332" s="58" t="s">
        <v>1717</v>
      </c>
      <c r="Q332" s="58" t="s">
        <v>1718</v>
      </c>
      <c r="R332" s="58"/>
      <c r="S332" s="58"/>
      <c r="T332" s="58" t="s">
        <v>1631</v>
      </c>
      <c r="U332" s="58" t="s">
        <v>1918</v>
      </c>
      <c r="V332" s="58">
        <v>0</v>
      </c>
      <c r="W332" s="58">
        <v>100</v>
      </c>
      <c r="X332" s="58">
        <v>0</v>
      </c>
      <c r="Y332" s="58" t="s">
        <v>1758</v>
      </c>
      <c r="Z332" s="58" t="s">
        <v>888</v>
      </c>
      <c r="AA332" s="60">
        <v>37355</v>
      </c>
      <c r="AB332" s="60">
        <v>1733</v>
      </c>
      <c r="AC332" s="60">
        <f t="shared" si="206"/>
        <v>64736215</v>
      </c>
      <c r="AD332" s="60">
        <f t="shared" si="207"/>
        <v>72504560.80000001</v>
      </c>
      <c r="AE332" s="60">
        <v>84672.31</v>
      </c>
      <c r="AF332" s="60">
        <v>0</v>
      </c>
      <c r="AG332" s="60">
        <f t="shared" si="251"/>
        <v>0</v>
      </c>
      <c r="AH332" s="60">
        <f t="shared" si="196"/>
        <v>0</v>
      </c>
      <c r="AI332" s="60">
        <v>90599.37</v>
      </c>
      <c r="AJ332" s="60">
        <v>0</v>
      </c>
      <c r="AK332" s="60">
        <f t="shared" si="209"/>
        <v>0</v>
      </c>
      <c r="AL332" s="60">
        <f t="shared" si="197"/>
        <v>0</v>
      </c>
      <c r="AM332" s="60">
        <v>0</v>
      </c>
      <c r="AN332" s="60">
        <v>1949.26</v>
      </c>
      <c r="AO332" s="60">
        <f t="shared" si="210"/>
        <v>0</v>
      </c>
      <c r="AP332" s="60">
        <f t="shared" si="198"/>
        <v>0</v>
      </c>
      <c r="AQ332" s="60">
        <v>103727</v>
      </c>
      <c r="AR332" s="60">
        <v>0</v>
      </c>
      <c r="AS332" s="60">
        <f t="shared" si="211"/>
        <v>0</v>
      </c>
      <c r="AT332" s="60">
        <f t="shared" si="199"/>
        <v>0</v>
      </c>
      <c r="AU332" s="60"/>
      <c r="AV332" s="60"/>
      <c r="AW332" s="60">
        <f t="shared" si="212"/>
        <v>0</v>
      </c>
      <c r="AX332" s="60">
        <f t="shared" si="200"/>
        <v>0</v>
      </c>
      <c r="AY332" s="60"/>
      <c r="AZ332" s="60"/>
      <c r="BA332" s="60">
        <f t="shared" si="213"/>
        <v>0</v>
      </c>
      <c r="BB332" s="60">
        <f t="shared" si="201"/>
        <v>0</v>
      </c>
      <c r="BC332" s="60"/>
      <c r="BD332" s="60"/>
      <c r="BE332" s="60">
        <f t="shared" si="214"/>
        <v>0</v>
      </c>
      <c r="BF332" s="60">
        <f t="shared" si="202"/>
        <v>0</v>
      </c>
      <c r="BG332" s="60"/>
      <c r="BH332" s="60"/>
      <c r="BI332" s="60">
        <f t="shared" si="215"/>
        <v>0</v>
      </c>
      <c r="BJ332" s="60">
        <f t="shared" si="203"/>
        <v>0</v>
      </c>
      <c r="BK332" s="60"/>
      <c r="BL332" s="60"/>
      <c r="BM332" s="60">
        <f t="shared" si="216"/>
        <v>0</v>
      </c>
      <c r="BN332" s="60">
        <f t="shared" si="204"/>
        <v>0</v>
      </c>
      <c r="BO332" s="60"/>
      <c r="BP332" s="60"/>
      <c r="BQ332" s="60">
        <f t="shared" si="217"/>
        <v>0</v>
      </c>
      <c r="BR332" s="60">
        <f t="shared" si="218"/>
        <v>0</v>
      </c>
      <c r="BS332" s="60"/>
      <c r="BT332" s="60"/>
      <c r="BU332" s="60">
        <f t="shared" si="219"/>
        <v>0</v>
      </c>
      <c r="BV332" s="60">
        <f t="shared" si="220"/>
        <v>0</v>
      </c>
      <c r="BW332" s="60"/>
      <c r="BX332" s="60"/>
      <c r="BY332" s="60">
        <f t="shared" si="221"/>
        <v>0</v>
      </c>
      <c r="BZ332" s="60">
        <f t="shared" si="222"/>
        <v>0</v>
      </c>
      <c r="CA332" s="60"/>
      <c r="CB332" s="60"/>
      <c r="CC332" s="60">
        <f t="shared" si="223"/>
        <v>0</v>
      </c>
      <c r="CD332" s="60">
        <f t="shared" si="224"/>
        <v>0</v>
      </c>
      <c r="CE332" s="60"/>
      <c r="CF332" s="60"/>
      <c r="CG332" s="60">
        <f t="shared" si="225"/>
        <v>0</v>
      </c>
      <c r="CH332" s="60">
        <f t="shared" si="226"/>
        <v>0</v>
      </c>
      <c r="CI332" s="60"/>
      <c r="CJ332" s="60"/>
      <c r="CK332" s="60">
        <f t="shared" si="227"/>
        <v>0</v>
      </c>
      <c r="CL332" s="60">
        <f t="shared" si="228"/>
        <v>0</v>
      </c>
      <c r="CM332" s="60"/>
      <c r="CN332" s="60"/>
      <c r="CO332" s="60">
        <f t="shared" si="229"/>
        <v>0</v>
      </c>
      <c r="CP332" s="60">
        <f t="shared" si="230"/>
        <v>0</v>
      </c>
      <c r="CQ332" s="60"/>
      <c r="CR332" s="60"/>
      <c r="CS332" s="60">
        <f t="shared" si="231"/>
        <v>0</v>
      </c>
      <c r="CT332" s="60">
        <f t="shared" si="232"/>
        <v>0</v>
      </c>
      <c r="CU332" s="60"/>
      <c r="CV332" s="60"/>
      <c r="CW332" s="60">
        <f t="shared" si="233"/>
        <v>0</v>
      </c>
      <c r="CX332" s="60">
        <f t="shared" si="234"/>
        <v>0</v>
      </c>
      <c r="CY332" s="60"/>
      <c r="CZ332" s="60"/>
      <c r="DA332" s="60">
        <f t="shared" si="235"/>
        <v>0</v>
      </c>
      <c r="DB332" s="60">
        <f t="shared" si="236"/>
        <v>0</v>
      </c>
      <c r="DC332" s="60"/>
      <c r="DD332" s="60"/>
      <c r="DE332" s="60">
        <f t="shared" si="237"/>
        <v>0</v>
      </c>
      <c r="DF332" s="60">
        <f t="shared" si="238"/>
        <v>0</v>
      </c>
      <c r="DG332" s="60"/>
      <c r="DH332" s="60"/>
      <c r="DI332" s="60">
        <f t="shared" si="239"/>
        <v>0</v>
      </c>
      <c r="DJ332" s="60">
        <f t="shared" si="240"/>
        <v>0</v>
      </c>
      <c r="DK332" s="60"/>
      <c r="DL332" s="60"/>
      <c r="DM332" s="60">
        <f t="shared" si="241"/>
        <v>0</v>
      </c>
      <c r="DN332" s="60">
        <f t="shared" si="242"/>
        <v>0</v>
      </c>
      <c r="DO332" s="60"/>
      <c r="DP332" s="60"/>
      <c r="DQ332" s="60">
        <f t="shared" si="243"/>
        <v>0</v>
      </c>
      <c r="DR332" s="60">
        <f t="shared" si="244"/>
        <v>0</v>
      </c>
      <c r="DS332" s="60"/>
      <c r="DT332" s="60"/>
      <c r="DU332" s="60">
        <f t="shared" si="245"/>
        <v>0</v>
      </c>
      <c r="DV332" s="60">
        <f t="shared" si="246"/>
        <v>0</v>
      </c>
      <c r="DW332" s="60"/>
      <c r="DX332" s="60"/>
      <c r="DY332" s="60">
        <f t="shared" si="247"/>
        <v>0</v>
      </c>
      <c r="DZ332" s="60">
        <f t="shared" si="248"/>
        <v>0</v>
      </c>
      <c r="EA332" s="60"/>
      <c r="EB332" s="60"/>
      <c r="EC332" s="60">
        <f t="shared" si="249"/>
        <v>0</v>
      </c>
      <c r="ED332" s="60">
        <f t="shared" si="250"/>
        <v>0</v>
      </c>
      <c r="EE332" s="60"/>
      <c r="EF332" s="60"/>
      <c r="EG332" s="60"/>
      <c r="EH332" s="60"/>
      <c r="EI332" s="60"/>
      <c r="EJ332" s="60"/>
      <c r="EK332" s="60"/>
      <c r="EL332" s="60"/>
      <c r="EM332" s="60">
        <f t="shared" si="205"/>
        <v>316353.68</v>
      </c>
      <c r="EN332" s="60">
        <f>SUM(AW332,AS332,AO332,AG332,AC332,AK332)</f>
        <v>64736215</v>
      </c>
      <c r="EO332" s="60">
        <f>IF(Z332="С НДС",EN332*1.12,EN332)</f>
        <v>72504560.80000001</v>
      </c>
      <c r="EP332" s="61" t="s">
        <v>1534</v>
      </c>
      <c r="EQ332" s="58" t="s">
        <v>1763</v>
      </c>
      <c r="ER332" s="61" t="s">
        <v>1764</v>
      </c>
      <c r="ES332" s="58"/>
      <c r="ET332" s="58"/>
      <c r="EU332" s="58"/>
      <c r="EV332" s="58"/>
      <c r="EW332" s="58"/>
      <c r="EX332" s="58"/>
      <c r="EY332" s="58"/>
      <c r="EZ332" s="58"/>
      <c r="FA332" s="58"/>
    </row>
    <row r="333" spans="1:157" ht="19.5" customHeight="1">
      <c r="A333" s="63"/>
      <c r="B333" s="63" t="s">
        <v>1593</v>
      </c>
      <c r="C333" s="63"/>
      <c r="D333" s="58" t="s">
        <v>1733</v>
      </c>
      <c r="E333" s="58" t="s">
        <v>1756</v>
      </c>
      <c r="F333" s="58" t="s">
        <v>1757</v>
      </c>
      <c r="G333" s="58" t="s">
        <v>1757</v>
      </c>
      <c r="H333" s="58" t="s">
        <v>860</v>
      </c>
      <c r="I333" s="58" t="s">
        <v>760</v>
      </c>
      <c r="J333" s="58" t="s">
        <v>862</v>
      </c>
      <c r="K333" s="58">
        <v>100</v>
      </c>
      <c r="L333" s="58">
        <v>710000000</v>
      </c>
      <c r="M333" s="58" t="s">
        <v>1750</v>
      </c>
      <c r="N333" s="58" t="s">
        <v>1716</v>
      </c>
      <c r="O333" s="58" t="s">
        <v>359</v>
      </c>
      <c r="P333" s="58" t="s">
        <v>1717</v>
      </c>
      <c r="Q333" s="58" t="s">
        <v>1718</v>
      </c>
      <c r="R333" s="58"/>
      <c r="S333" s="58"/>
      <c r="T333" s="58" t="s">
        <v>1631</v>
      </c>
      <c r="U333" s="58" t="s">
        <v>1739</v>
      </c>
      <c r="V333" s="58">
        <v>0</v>
      </c>
      <c r="W333" s="58">
        <v>100</v>
      </c>
      <c r="X333" s="58">
        <v>0</v>
      </c>
      <c r="Y333" s="58" t="s">
        <v>1758</v>
      </c>
      <c r="Z333" s="58" t="s">
        <v>888</v>
      </c>
      <c r="AA333" s="60">
        <v>379</v>
      </c>
      <c r="AB333" s="60">
        <v>6864</v>
      </c>
      <c r="AC333" s="60">
        <f t="shared" si="206"/>
        <v>2601456</v>
      </c>
      <c r="AD333" s="60">
        <f t="shared" si="207"/>
        <v>2913630.72</v>
      </c>
      <c r="AE333" s="60">
        <v>405.53</v>
      </c>
      <c r="AF333" s="60">
        <v>7207.2</v>
      </c>
      <c r="AG333" s="60">
        <f t="shared" si="251"/>
        <v>2922735.8159999996</v>
      </c>
      <c r="AH333" s="60">
        <f t="shared" si="196"/>
        <v>3273464.11392</v>
      </c>
      <c r="AI333" s="60">
        <v>433.92</v>
      </c>
      <c r="AJ333" s="60">
        <v>7459.45</v>
      </c>
      <c r="AK333" s="60">
        <f t="shared" si="209"/>
        <v>3236804.544</v>
      </c>
      <c r="AL333" s="60">
        <f t="shared" si="197"/>
        <v>3625221.0892800004</v>
      </c>
      <c r="AM333" s="60">
        <v>464.29</v>
      </c>
      <c r="AN333" s="60">
        <v>7720.53</v>
      </c>
      <c r="AO333" s="60">
        <f t="shared" si="210"/>
        <v>3584564.8737</v>
      </c>
      <c r="AP333" s="60">
        <f t="shared" si="198"/>
        <v>4014712.6585440002</v>
      </c>
      <c r="AQ333" s="60">
        <v>497</v>
      </c>
      <c r="AR333" s="60">
        <v>7990.75</v>
      </c>
      <c r="AS333" s="60">
        <f t="shared" si="211"/>
        <v>3971402.75</v>
      </c>
      <c r="AT333" s="60">
        <f t="shared" si="199"/>
        <v>4447971.08</v>
      </c>
      <c r="AU333" s="60"/>
      <c r="AV333" s="60"/>
      <c r="AW333" s="60">
        <f t="shared" si="212"/>
        <v>0</v>
      </c>
      <c r="AX333" s="60">
        <f t="shared" si="200"/>
        <v>0</v>
      </c>
      <c r="AY333" s="60"/>
      <c r="AZ333" s="60"/>
      <c r="BA333" s="60">
        <f t="shared" si="213"/>
        <v>0</v>
      </c>
      <c r="BB333" s="60">
        <f t="shared" si="201"/>
        <v>0</v>
      </c>
      <c r="BC333" s="60"/>
      <c r="BD333" s="60"/>
      <c r="BE333" s="60">
        <f t="shared" si="214"/>
        <v>0</v>
      </c>
      <c r="BF333" s="60">
        <f t="shared" si="202"/>
        <v>0</v>
      </c>
      <c r="BG333" s="60"/>
      <c r="BH333" s="60"/>
      <c r="BI333" s="60">
        <f t="shared" si="215"/>
        <v>0</v>
      </c>
      <c r="BJ333" s="60">
        <f t="shared" si="203"/>
        <v>0</v>
      </c>
      <c r="BK333" s="60"/>
      <c r="BL333" s="60"/>
      <c r="BM333" s="60">
        <f t="shared" si="216"/>
        <v>0</v>
      </c>
      <c r="BN333" s="60">
        <f t="shared" si="204"/>
        <v>0</v>
      </c>
      <c r="BO333" s="60"/>
      <c r="BP333" s="60"/>
      <c r="BQ333" s="60">
        <f t="shared" si="217"/>
        <v>0</v>
      </c>
      <c r="BR333" s="60">
        <f t="shared" si="218"/>
        <v>0</v>
      </c>
      <c r="BS333" s="60"/>
      <c r="BT333" s="60"/>
      <c r="BU333" s="60">
        <f t="shared" si="219"/>
        <v>0</v>
      </c>
      <c r="BV333" s="60">
        <f t="shared" si="220"/>
        <v>0</v>
      </c>
      <c r="BW333" s="60"/>
      <c r="BX333" s="60"/>
      <c r="BY333" s="60">
        <f t="shared" si="221"/>
        <v>0</v>
      </c>
      <c r="BZ333" s="60">
        <f t="shared" si="222"/>
        <v>0</v>
      </c>
      <c r="CA333" s="60"/>
      <c r="CB333" s="60"/>
      <c r="CC333" s="60">
        <f t="shared" si="223"/>
        <v>0</v>
      </c>
      <c r="CD333" s="60">
        <f t="shared" si="224"/>
        <v>0</v>
      </c>
      <c r="CE333" s="60"/>
      <c r="CF333" s="60"/>
      <c r="CG333" s="60">
        <f t="shared" si="225"/>
        <v>0</v>
      </c>
      <c r="CH333" s="60">
        <f t="shared" si="226"/>
        <v>0</v>
      </c>
      <c r="CI333" s="60"/>
      <c r="CJ333" s="60"/>
      <c r="CK333" s="60">
        <f t="shared" si="227"/>
        <v>0</v>
      </c>
      <c r="CL333" s="60">
        <f t="shared" si="228"/>
        <v>0</v>
      </c>
      <c r="CM333" s="60"/>
      <c r="CN333" s="60"/>
      <c r="CO333" s="60">
        <f t="shared" si="229"/>
        <v>0</v>
      </c>
      <c r="CP333" s="60">
        <f t="shared" si="230"/>
        <v>0</v>
      </c>
      <c r="CQ333" s="60"/>
      <c r="CR333" s="60"/>
      <c r="CS333" s="60">
        <f t="shared" si="231"/>
        <v>0</v>
      </c>
      <c r="CT333" s="60">
        <f t="shared" si="232"/>
        <v>0</v>
      </c>
      <c r="CU333" s="60"/>
      <c r="CV333" s="60"/>
      <c r="CW333" s="60">
        <f t="shared" si="233"/>
        <v>0</v>
      </c>
      <c r="CX333" s="60">
        <f t="shared" si="234"/>
        <v>0</v>
      </c>
      <c r="CY333" s="60"/>
      <c r="CZ333" s="60"/>
      <c r="DA333" s="60">
        <f t="shared" si="235"/>
        <v>0</v>
      </c>
      <c r="DB333" s="60">
        <f t="shared" si="236"/>
        <v>0</v>
      </c>
      <c r="DC333" s="60"/>
      <c r="DD333" s="60"/>
      <c r="DE333" s="60">
        <f t="shared" si="237"/>
        <v>0</v>
      </c>
      <c r="DF333" s="60">
        <f t="shared" si="238"/>
        <v>0</v>
      </c>
      <c r="DG333" s="60"/>
      <c r="DH333" s="60"/>
      <c r="DI333" s="60">
        <f t="shared" si="239"/>
        <v>0</v>
      </c>
      <c r="DJ333" s="60">
        <f t="shared" si="240"/>
        <v>0</v>
      </c>
      <c r="DK333" s="60"/>
      <c r="DL333" s="60"/>
      <c r="DM333" s="60">
        <f t="shared" si="241"/>
        <v>0</v>
      </c>
      <c r="DN333" s="60">
        <f t="shared" si="242"/>
        <v>0</v>
      </c>
      <c r="DO333" s="60"/>
      <c r="DP333" s="60"/>
      <c r="DQ333" s="60">
        <f t="shared" si="243"/>
        <v>0</v>
      </c>
      <c r="DR333" s="60">
        <f t="shared" si="244"/>
        <v>0</v>
      </c>
      <c r="DS333" s="60"/>
      <c r="DT333" s="60"/>
      <c r="DU333" s="60">
        <f t="shared" si="245"/>
        <v>0</v>
      </c>
      <c r="DV333" s="60">
        <f t="shared" si="246"/>
        <v>0</v>
      </c>
      <c r="DW333" s="60"/>
      <c r="DX333" s="60"/>
      <c r="DY333" s="60">
        <f t="shared" si="247"/>
        <v>0</v>
      </c>
      <c r="DZ333" s="60">
        <f t="shared" si="248"/>
        <v>0</v>
      </c>
      <c r="EA333" s="60"/>
      <c r="EB333" s="60"/>
      <c r="EC333" s="60">
        <f t="shared" si="249"/>
        <v>0</v>
      </c>
      <c r="ED333" s="60">
        <f t="shared" si="250"/>
        <v>0</v>
      </c>
      <c r="EE333" s="60"/>
      <c r="EF333" s="60"/>
      <c r="EG333" s="60"/>
      <c r="EH333" s="60"/>
      <c r="EI333" s="60"/>
      <c r="EJ333" s="60"/>
      <c r="EK333" s="60"/>
      <c r="EL333" s="60"/>
      <c r="EM333" s="60">
        <f t="shared" si="205"/>
        <v>2179.74</v>
      </c>
      <c r="EN333" s="60">
        <v>0</v>
      </c>
      <c r="EO333" s="60">
        <v>0</v>
      </c>
      <c r="EP333" s="61" t="s">
        <v>1534</v>
      </c>
      <c r="EQ333" s="58" t="s">
        <v>1765</v>
      </c>
      <c r="ER333" s="61" t="s">
        <v>1766</v>
      </c>
      <c r="ES333" s="58"/>
      <c r="ET333" s="58"/>
      <c r="EU333" s="58"/>
      <c r="EV333" s="58"/>
      <c r="EW333" s="58"/>
      <c r="EX333" s="58"/>
      <c r="EY333" s="58"/>
      <c r="EZ333" s="58"/>
      <c r="FA333" s="58"/>
    </row>
    <row r="334" spans="1:157" ht="19.5" customHeight="1">
      <c r="A334" s="63"/>
      <c r="B334" s="63" t="s">
        <v>1776</v>
      </c>
      <c r="C334" s="63"/>
      <c r="D334" s="58" t="s">
        <v>2214</v>
      </c>
      <c r="E334" s="58" t="s">
        <v>1756</v>
      </c>
      <c r="F334" s="58" t="s">
        <v>1757</v>
      </c>
      <c r="G334" s="58" t="s">
        <v>1757</v>
      </c>
      <c r="H334" s="58" t="s">
        <v>860</v>
      </c>
      <c r="I334" s="58" t="s">
        <v>760</v>
      </c>
      <c r="J334" s="58" t="s">
        <v>862</v>
      </c>
      <c r="K334" s="58">
        <v>100</v>
      </c>
      <c r="L334" s="58">
        <v>710000000</v>
      </c>
      <c r="M334" s="58" t="s">
        <v>1750</v>
      </c>
      <c r="N334" s="58" t="s">
        <v>1716</v>
      </c>
      <c r="O334" s="58" t="s">
        <v>359</v>
      </c>
      <c r="P334" s="58" t="s">
        <v>1717</v>
      </c>
      <c r="Q334" s="58" t="s">
        <v>1718</v>
      </c>
      <c r="R334" s="58"/>
      <c r="S334" s="58"/>
      <c r="T334" s="58" t="s">
        <v>1631</v>
      </c>
      <c r="U334" s="58" t="s">
        <v>1739</v>
      </c>
      <c r="V334" s="58">
        <v>0</v>
      </c>
      <c r="W334" s="58">
        <v>100</v>
      </c>
      <c r="X334" s="58">
        <v>0</v>
      </c>
      <c r="Y334" s="58" t="s">
        <v>1758</v>
      </c>
      <c r="Z334" s="58" t="s">
        <v>888</v>
      </c>
      <c r="AA334" s="60">
        <v>74</v>
      </c>
      <c r="AB334" s="60">
        <v>6864</v>
      </c>
      <c r="AC334" s="60">
        <f t="shared" si="206"/>
        <v>507936</v>
      </c>
      <c r="AD334" s="60">
        <f t="shared" si="207"/>
        <v>568888.3200000001</v>
      </c>
      <c r="AE334" s="60">
        <v>405.53</v>
      </c>
      <c r="AF334" s="60">
        <v>7207.2</v>
      </c>
      <c r="AG334" s="60">
        <f t="shared" si="251"/>
        <v>2922735.8159999996</v>
      </c>
      <c r="AH334" s="60">
        <f t="shared" si="196"/>
        <v>3273464.11392</v>
      </c>
      <c r="AI334" s="60">
        <v>433.92</v>
      </c>
      <c r="AJ334" s="60">
        <v>7459.45</v>
      </c>
      <c r="AK334" s="60">
        <f t="shared" si="209"/>
        <v>3236804.544</v>
      </c>
      <c r="AL334" s="60">
        <f t="shared" si="197"/>
        <v>3625221.0892800004</v>
      </c>
      <c r="AM334" s="60">
        <v>464.29</v>
      </c>
      <c r="AN334" s="60">
        <v>7720.53</v>
      </c>
      <c r="AO334" s="60">
        <f t="shared" si="210"/>
        <v>3584564.8737</v>
      </c>
      <c r="AP334" s="60">
        <f t="shared" si="198"/>
        <v>4014712.6585440002</v>
      </c>
      <c r="AQ334" s="60">
        <v>497</v>
      </c>
      <c r="AR334" s="60">
        <v>7990.75</v>
      </c>
      <c r="AS334" s="60">
        <f t="shared" si="211"/>
        <v>3971402.75</v>
      </c>
      <c r="AT334" s="60">
        <f t="shared" si="199"/>
        <v>4447971.08</v>
      </c>
      <c r="AU334" s="60"/>
      <c r="AV334" s="60"/>
      <c r="AW334" s="60">
        <f t="shared" si="212"/>
        <v>0</v>
      </c>
      <c r="AX334" s="60">
        <f t="shared" si="200"/>
        <v>0</v>
      </c>
      <c r="AY334" s="60"/>
      <c r="AZ334" s="60"/>
      <c r="BA334" s="60">
        <f t="shared" si="213"/>
        <v>0</v>
      </c>
      <c r="BB334" s="60">
        <f t="shared" si="201"/>
        <v>0</v>
      </c>
      <c r="BC334" s="60"/>
      <c r="BD334" s="60"/>
      <c r="BE334" s="60">
        <f t="shared" si="214"/>
        <v>0</v>
      </c>
      <c r="BF334" s="60">
        <f t="shared" si="202"/>
        <v>0</v>
      </c>
      <c r="BG334" s="60"/>
      <c r="BH334" s="60"/>
      <c r="BI334" s="60">
        <f t="shared" si="215"/>
        <v>0</v>
      </c>
      <c r="BJ334" s="60">
        <f t="shared" si="203"/>
        <v>0</v>
      </c>
      <c r="BK334" s="60"/>
      <c r="BL334" s="60"/>
      <c r="BM334" s="60">
        <f t="shared" si="216"/>
        <v>0</v>
      </c>
      <c r="BN334" s="60">
        <f t="shared" si="204"/>
        <v>0</v>
      </c>
      <c r="BO334" s="60"/>
      <c r="BP334" s="60"/>
      <c r="BQ334" s="60">
        <f t="shared" si="217"/>
        <v>0</v>
      </c>
      <c r="BR334" s="60">
        <f t="shared" si="218"/>
        <v>0</v>
      </c>
      <c r="BS334" s="60"/>
      <c r="BT334" s="60"/>
      <c r="BU334" s="60">
        <f t="shared" si="219"/>
        <v>0</v>
      </c>
      <c r="BV334" s="60">
        <f t="shared" si="220"/>
        <v>0</v>
      </c>
      <c r="BW334" s="60"/>
      <c r="BX334" s="60"/>
      <c r="BY334" s="60">
        <f t="shared" si="221"/>
        <v>0</v>
      </c>
      <c r="BZ334" s="60">
        <f t="shared" si="222"/>
        <v>0</v>
      </c>
      <c r="CA334" s="60"/>
      <c r="CB334" s="60"/>
      <c r="CC334" s="60">
        <f t="shared" si="223"/>
        <v>0</v>
      </c>
      <c r="CD334" s="60">
        <f t="shared" si="224"/>
        <v>0</v>
      </c>
      <c r="CE334" s="60"/>
      <c r="CF334" s="60"/>
      <c r="CG334" s="60">
        <f t="shared" si="225"/>
        <v>0</v>
      </c>
      <c r="CH334" s="60">
        <f t="shared" si="226"/>
        <v>0</v>
      </c>
      <c r="CI334" s="60"/>
      <c r="CJ334" s="60"/>
      <c r="CK334" s="60">
        <f t="shared" si="227"/>
        <v>0</v>
      </c>
      <c r="CL334" s="60">
        <f t="shared" si="228"/>
        <v>0</v>
      </c>
      <c r="CM334" s="60"/>
      <c r="CN334" s="60"/>
      <c r="CO334" s="60">
        <f t="shared" si="229"/>
        <v>0</v>
      </c>
      <c r="CP334" s="60">
        <f t="shared" si="230"/>
        <v>0</v>
      </c>
      <c r="CQ334" s="60"/>
      <c r="CR334" s="60"/>
      <c r="CS334" s="60">
        <f t="shared" si="231"/>
        <v>0</v>
      </c>
      <c r="CT334" s="60">
        <f t="shared" si="232"/>
        <v>0</v>
      </c>
      <c r="CU334" s="60"/>
      <c r="CV334" s="60"/>
      <c r="CW334" s="60">
        <f t="shared" si="233"/>
        <v>0</v>
      </c>
      <c r="CX334" s="60">
        <f t="shared" si="234"/>
        <v>0</v>
      </c>
      <c r="CY334" s="60"/>
      <c r="CZ334" s="60"/>
      <c r="DA334" s="60">
        <f t="shared" si="235"/>
        <v>0</v>
      </c>
      <c r="DB334" s="60">
        <f t="shared" si="236"/>
        <v>0</v>
      </c>
      <c r="DC334" s="60"/>
      <c r="DD334" s="60"/>
      <c r="DE334" s="60">
        <f t="shared" si="237"/>
        <v>0</v>
      </c>
      <c r="DF334" s="60">
        <f t="shared" si="238"/>
        <v>0</v>
      </c>
      <c r="DG334" s="60"/>
      <c r="DH334" s="60"/>
      <c r="DI334" s="60">
        <f t="shared" si="239"/>
        <v>0</v>
      </c>
      <c r="DJ334" s="60">
        <f t="shared" si="240"/>
        <v>0</v>
      </c>
      <c r="DK334" s="60"/>
      <c r="DL334" s="60"/>
      <c r="DM334" s="60">
        <f t="shared" si="241"/>
        <v>0</v>
      </c>
      <c r="DN334" s="60">
        <f t="shared" si="242"/>
        <v>0</v>
      </c>
      <c r="DO334" s="60"/>
      <c r="DP334" s="60"/>
      <c r="DQ334" s="60">
        <f t="shared" si="243"/>
        <v>0</v>
      </c>
      <c r="DR334" s="60">
        <f t="shared" si="244"/>
        <v>0</v>
      </c>
      <c r="DS334" s="60"/>
      <c r="DT334" s="60"/>
      <c r="DU334" s="60">
        <f t="shared" si="245"/>
        <v>0</v>
      </c>
      <c r="DV334" s="60">
        <f t="shared" si="246"/>
        <v>0</v>
      </c>
      <c r="DW334" s="60"/>
      <c r="DX334" s="60"/>
      <c r="DY334" s="60">
        <f t="shared" si="247"/>
        <v>0</v>
      </c>
      <c r="DZ334" s="60">
        <f t="shared" si="248"/>
        <v>0</v>
      </c>
      <c r="EA334" s="60"/>
      <c r="EB334" s="60"/>
      <c r="EC334" s="60">
        <f t="shared" si="249"/>
        <v>0</v>
      </c>
      <c r="ED334" s="60">
        <f t="shared" si="250"/>
        <v>0</v>
      </c>
      <c r="EE334" s="60"/>
      <c r="EF334" s="60"/>
      <c r="EG334" s="60"/>
      <c r="EH334" s="60"/>
      <c r="EI334" s="60"/>
      <c r="EJ334" s="60"/>
      <c r="EK334" s="60"/>
      <c r="EL334" s="60"/>
      <c r="EM334" s="60">
        <f t="shared" si="205"/>
        <v>1874.74</v>
      </c>
      <c r="EN334" s="60">
        <v>0</v>
      </c>
      <c r="EO334" s="60">
        <v>0</v>
      </c>
      <c r="EP334" s="61" t="s">
        <v>1534</v>
      </c>
      <c r="EQ334" s="58" t="s">
        <v>1765</v>
      </c>
      <c r="ER334" s="61" t="s">
        <v>1766</v>
      </c>
      <c r="ES334" s="58"/>
      <c r="ET334" s="58"/>
      <c r="EU334" s="58"/>
      <c r="EV334" s="58"/>
      <c r="EW334" s="58"/>
      <c r="EX334" s="58"/>
      <c r="EY334" s="58"/>
      <c r="EZ334" s="58"/>
      <c r="FA334" s="58"/>
    </row>
    <row r="335" spans="1:157" ht="19.5" customHeight="1">
      <c r="A335" s="63"/>
      <c r="B335" s="63" t="s">
        <v>1776</v>
      </c>
      <c r="C335" s="63"/>
      <c r="D335" s="58" t="s">
        <v>2215</v>
      </c>
      <c r="E335" s="58" t="s">
        <v>1756</v>
      </c>
      <c r="F335" s="58" t="s">
        <v>1757</v>
      </c>
      <c r="G335" s="58" t="s">
        <v>1757</v>
      </c>
      <c r="H335" s="58" t="s">
        <v>860</v>
      </c>
      <c r="I335" s="58" t="s">
        <v>760</v>
      </c>
      <c r="J335" s="58" t="s">
        <v>862</v>
      </c>
      <c r="K335" s="58">
        <v>100</v>
      </c>
      <c r="L335" s="58">
        <v>710000000</v>
      </c>
      <c r="M335" s="58" t="s">
        <v>1750</v>
      </c>
      <c r="N335" s="58" t="s">
        <v>1716</v>
      </c>
      <c r="O335" s="58" t="s">
        <v>359</v>
      </c>
      <c r="P335" s="58" t="s">
        <v>1717</v>
      </c>
      <c r="Q335" s="58" t="s">
        <v>1718</v>
      </c>
      <c r="R335" s="58"/>
      <c r="S335" s="58"/>
      <c r="T335" s="58" t="s">
        <v>1631</v>
      </c>
      <c r="U335" s="58" t="s">
        <v>1918</v>
      </c>
      <c r="V335" s="58">
        <v>0</v>
      </c>
      <c r="W335" s="58">
        <v>100</v>
      </c>
      <c r="X335" s="58">
        <v>0</v>
      </c>
      <c r="Y335" s="58" t="s">
        <v>1758</v>
      </c>
      <c r="Z335" s="58" t="s">
        <v>888</v>
      </c>
      <c r="AA335" s="60">
        <v>74</v>
      </c>
      <c r="AB335" s="60">
        <v>6864</v>
      </c>
      <c r="AC335" s="60">
        <f t="shared" si="206"/>
        <v>507936</v>
      </c>
      <c r="AD335" s="60">
        <f t="shared" si="207"/>
        <v>568888.3200000001</v>
      </c>
      <c r="AE335" s="60">
        <v>405.53</v>
      </c>
      <c r="AF335" s="60">
        <v>0</v>
      </c>
      <c r="AG335" s="60">
        <f t="shared" si="251"/>
        <v>0</v>
      </c>
      <c r="AH335" s="60">
        <f t="shared" si="196"/>
        <v>0</v>
      </c>
      <c r="AI335" s="60">
        <v>433.92</v>
      </c>
      <c r="AJ335" s="60">
        <v>0</v>
      </c>
      <c r="AK335" s="60">
        <f t="shared" si="209"/>
        <v>0</v>
      </c>
      <c r="AL335" s="60">
        <f t="shared" si="197"/>
        <v>0</v>
      </c>
      <c r="AM335" s="60">
        <v>464.29</v>
      </c>
      <c r="AN335" s="60">
        <v>0</v>
      </c>
      <c r="AO335" s="60">
        <f t="shared" si="210"/>
        <v>0</v>
      </c>
      <c r="AP335" s="60">
        <f t="shared" si="198"/>
        <v>0</v>
      </c>
      <c r="AQ335" s="60">
        <v>497</v>
      </c>
      <c r="AR335" s="60">
        <v>0</v>
      </c>
      <c r="AS335" s="60">
        <f t="shared" si="211"/>
        <v>0</v>
      </c>
      <c r="AT335" s="60">
        <f t="shared" si="199"/>
        <v>0</v>
      </c>
      <c r="AU335" s="60"/>
      <c r="AV335" s="60"/>
      <c r="AW335" s="60">
        <f t="shared" si="212"/>
        <v>0</v>
      </c>
      <c r="AX335" s="60">
        <f t="shared" si="200"/>
        <v>0</v>
      </c>
      <c r="AY335" s="60"/>
      <c r="AZ335" s="60"/>
      <c r="BA335" s="60">
        <f t="shared" si="213"/>
        <v>0</v>
      </c>
      <c r="BB335" s="60">
        <f t="shared" si="201"/>
        <v>0</v>
      </c>
      <c r="BC335" s="60"/>
      <c r="BD335" s="60"/>
      <c r="BE335" s="60">
        <f t="shared" si="214"/>
        <v>0</v>
      </c>
      <c r="BF335" s="60">
        <f t="shared" si="202"/>
        <v>0</v>
      </c>
      <c r="BG335" s="60"/>
      <c r="BH335" s="60"/>
      <c r="BI335" s="60">
        <f t="shared" si="215"/>
        <v>0</v>
      </c>
      <c r="BJ335" s="60">
        <f t="shared" si="203"/>
        <v>0</v>
      </c>
      <c r="BK335" s="60"/>
      <c r="BL335" s="60"/>
      <c r="BM335" s="60">
        <f t="shared" si="216"/>
        <v>0</v>
      </c>
      <c r="BN335" s="60">
        <f t="shared" si="204"/>
        <v>0</v>
      </c>
      <c r="BO335" s="60"/>
      <c r="BP335" s="60"/>
      <c r="BQ335" s="60">
        <f t="shared" si="217"/>
        <v>0</v>
      </c>
      <c r="BR335" s="60">
        <f t="shared" si="218"/>
        <v>0</v>
      </c>
      <c r="BS335" s="60"/>
      <c r="BT335" s="60"/>
      <c r="BU335" s="60">
        <f t="shared" si="219"/>
        <v>0</v>
      </c>
      <c r="BV335" s="60">
        <f t="shared" si="220"/>
        <v>0</v>
      </c>
      <c r="BW335" s="60"/>
      <c r="BX335" s="60"/>
      <c r="BY335" s="60">
        <f t="shared" si="221"/>
        <v>0</v>
      </c>
      <c r="BZ335" s="60">
        <f t="shared" si="222"/>
        <v>0</v>
      </c>
      <c r="CA335" s="60"/>
      <c r="CB335" s="60"/>
      <c r="CC335" s="60">
        <f t="shared" si="223"/>
        <v>0</v>
      </c>
      <c r="CD335" s="60">
        <f t="shared" si="224"/>
        <v>0</v>
      </c>
      <c r="CE335" s="60"/>
      <c r="CF335" s="60"/>
      <c r="CG335" s="60">
        <f t="shared" si="225"/>
        <v>0</v>
      </c>
      <c r="CH335" s="60">
        <f t="shared" si="226"/>
        <v>0</v>
      </c>
      <c r="CI335" s="60"/>
      <c r="CJ335" s="60"/>
      <c r="CK335" s="60">
        <f t="shared" si="227"/>
        <v>0</v>
      </c>
      <c r="CL335" s="60">
        <f t="shared" si="228"/>
        <v>0</v>
      </c>
      <c r="CM335" s="60"/>
      <c r="CN335" s="60"/>
      <c r="CO335" s="60">
        <f t="shared" si="229"/>
        <v>0</v>
      </c>
      <c r="CP335" s="60">
        <f t="shared" si="230"/>
        <v>0</v>
      </c>
      <c r="CQ335" s="60"/>
      <c r="CR335" s="60"/>
      <c r="CS335" s="60">
        <f t="shared" si="231"/>
        <v>0</v>
      </c>
      <c r="CT335" s="60">
        <f t="shared" si="232"/>
        <v>0</v>
      </c>
      <c r="CU335" s="60"/>
      <c r="CV335" s="60"/>
      <c r="CW335" s="60">
        <f t="shared" si="233"/>
        <v>0</v>
      </c>
      <c r="CX335" s="60">
        <f t="shared" si="234"/>
        <v>0</v>
      </c>
      <c r="CY335" s="60"/>
      <c r="CZ335" s="60"/>
      <c r="DA335" s="60">
        <f t="shared" si="235"/>
        <v>0</v>
      </c>
      <c r="DB335" s="60">
        <f t="shared" si="236"/>
        <v>0</v>
      </c>
      <c r="DC335" s="60"/>
      <c r="DD335" s="60"/>
      <c r="DE335" s="60">
        <f t="shared" si="237"/>
        <v>0</v>
      </c>
      <c r="DF335" s="60">
        <f t="shared" si="238"/>
        <v>0</v>
      </c>
      <c r="DG335" s="60"/>
      <c r="DH335" s="60"/>
      <c r="DI335" s="60">
        <f t="shared" si="239"/>
        <v>0</v>
      </c>
      <c r="DJ335" s="60">
        <f t="shared" si="240"/>
        <v>0</v>
      </c>
      <c r="DK335" s="60"/>
      <c r="DL335" s="60"/>
      <c r="DM335" s="60">
        <f t="shared" si="241"/>
        <v>0</v>
      </c>
      <c r="DN335" s="60">
        <f t="shared" si="242"/>
        <v>0</v>
      </c>
      <c r="DO335" s="60"/>
      <c r="DP335" s="60"/>
      <c r="DQ335" s="60">
        <f t="shared" si="243"/>
        <v>0</v>
      </c>
      <c r="DR335" s="60">
        <f t="shared" si="244"/>
        <v>0</v>
      </c>
      <c r="DS335" s="60"/>
      <c r="DT335" s="60"/>
      <c r="DU335" s="60">
        <f t="shared" si="245"/>
        <v>0</v>
      </c>
      <c r="DV335" s="60">
        <f t="shared" si="246"/>
        <v>0</v>
      </c>
      <c r="DW335" s="60"/>
      <c r="DX335" s="60"/>
      <c r="DY335" s="60">
        <f t="shared" si="247"/>
        <v>0</v>
      </c>
      <c r="DZ335" s="60">
        <f t="shared" si="248"/>
        <v>0</v>
      </c>
      <c r="EA335" s="60"/>
      <c r="EB335" s="60"/>
      <c r="EC335" s="60">
        <f t="shared" si="249"/>
        <v>0</v>
      </c>
      <c r="ED335" s="60">
        <f t="shared" si="250"/>
        <v>0</v>
      </c>
      <c r="EE335" s="60"/>
      <c r="EF335" s="60"/>
      <c r="EG335" s="60"/>
      <c r="EH335" s="60"/>
      <c r="EI335" s="60"/>
      <c r="EJ335" s="60"/>
      <c r="EK335" s="60"/>
      <c r="EL335" s="60"/>
      <c r="EM335" s="60">
        <f t="shared" si="205"/>
        <v>1874.74</v>
      </c>
      <c r="EN335" s="60">
        <f>SUM(AW335,AS335,AO335,AG335,AC335,AK335)</f>
        <v>507936</v>
      </c>
      <c r="EO335" s="60">
        <f>IF(Z335="С НДС",EN335*1.12,EN335)</f>
        <v>568888.3200000001</v>
      </c>
      <c r="EP335" s="61" t="s">
        <v>1534</v>
      </c>
      <c r="EQ335" s="58" t="s">
        <v>1765</v>
      </c>
      <c r="ER335" s="61" t="s">
        <v>1766</v>
      </c>
      <c r="ES335" s="58"/>
      <c r="ET335" s="58"/>
      <c r="EU335" s="58"/>
      <c r="EV335" s="58"/>
      <c r="EW335" s="58"/>
      <c r="EX335" s="58"/>
      <c r="EY335" s="58"/>
      <c r="EZ335" s="58"/>
      <c r="FA335" s="58"/>
    </row>
    <row r="336" spans="1:157" ht="19.5" customHeight="1">
      <c r="A336" s="63"/>
      <c r="B336" s="63" t="s">
        <v>1593</v>
      </c>
      <c r="C336" s="63"/>
      <c r="D336" s="58" t="s">
        <v>1734</v>
      </c>
      <c r="E336" s="58" t="s">
        <v>1756</v>
      </c>
      <c r="F336" s="58" t="s">
        <v>1757</v>
      </c>
      <c r="G336" s="58" t="s">
        <v>1757</v>
      </c>
      <c r="H336" s="58" t="s">
        <v>860</v>
      </c>
      <c r="I336" s="58" t="s">
        <v>760</v>
      </c>
      <c r="J336" s="58" t="s">
        <v>862</v>
      </c>
      <c r="K336" s="58">
        <v>100</v>
      </c>
      <c r="L336" s="58">
        <v>710000000</v>
      </c>
      <c r="M336" s="58" t="s">
        <v>1750</v>
      </c>
      <c r="N336" s="58" t="s">
        <v>1716</v>
      </c>
      <c r="O336" s="58" t="s">
        <v>359</v>
      </c>
      <c r="P336" s="58" t="s">
        <v>1717</v>
      </c>
      <c r="Q336" s="58" t="s">
        <v>1718</v>
      </c>
      <c r="R336" s="58"/>
      <c r="S336" s="58"/>
      <c r="T336" s="58" t="s">
        <v>1631</v>
      </c>
      <c r="U336" s="58" t="s">
        <v>1739</v>
      </c>
      <c r="V336" s="58">
        <v>0</v>
      </c>
      <c r="W336" s="58">
        <v>100</v>
      </c>
      <c r="X336" s="58">
        <v>0</v>
      </c>
      <c r="Y336" s="58" t="s">
        <v>1758</v>
      </c>
      <c r="Z336" s="58" t="s">
        <v>888</v>
      </c>
      <c r="AA336" s="60">
        <v>37</v>
      </c>
      <c r="AB336" s="60">
        <v>9663</v>
      </c>
      <c r="AC336" s="60">
        <f t="shared" si="206"/>
        <v>357531</v>
      </c>
      <c r="AD336" s="60">
        <f t="shared" si="207"/>
        <v>400434.72000000003</v>
      </c>
      <c r="AE336" s="60">
        <v>39.59</v>
      </c>
      <c r="AF336" s="60">
        <v>10146.15</v>
      </c>
      <c r="AG336" s="60">
        <f t="shared" si="251"/>
        <v>401686.0785</v>
      </c>
      <c r="AH336" s="60">
        <f t="shared" si="196"/>
        <v>449888.40792</v>
      </c>
      <c r="AI336" s="60">
        <v>42.36</v>
      </c>
      <c r="AJ336" s="60">
        <v>10501.27</v>
      </c>
      <c r="AK336" s="60">
        <f t="shared" si="209"/>
        <v>444833.79720000003</v>
      </c>
      <c r="AL336" s="60">
        <f t="shared" si="197"/>
        <v>498213.8528640001</v>
      </c>
      <c r="AM336" s="60">
        <v>45.33</v>
      </c>
      <c r="AN336" s="60">
        <v>10868.81</v>
      </c>
      <c r="AO336" s="60">
        <f t="shared" si="210"/>
        <v>492683.15729999996</v>
      </c>
      <c r="AP336" s="60">
        <f t="shared" si="198"/>
        <v>551805.136176</v>
      </c>
      <c r="AQ336" s="60">
        <v>48</v>
      </c>
      <c r="AR336" s="60">
        <v>11249.22</v>
      </c>
      <c r="AS336" s="60">
        <f t="shared" si="211"/>
        <v>539962.5599999999</v>
      </c>
      <c r="AT336" s="60">
        <f t="shared" si="199"/>
        <v>604758.0671999999</v>
      </c>
      <c r="AU336" s="60"/>
      <c r="AV336" s="60"/>
      <c r="AW336" s="60">
        <f t="shared" si="212"/>
        <v>0</v>
      </c>
      <c r="AX336" s="60">
        <f t="shared" si="200"/>
        <v>0</v>
      </c>
      <c r="AY336" s="60"/>
      <c r="AZ336" s="60"/>
      <c r="BA336" s="60">
        <f t="shared" si="213"/>
        <v>0</v>
      </c>
      <c r="BB336" s="60">
        <f t="shared" si="201"/>
        <v>0</v>
      </c>
      <c r="BC336" s="60"/>
      <c r="BD336" s="60"/>
      <c r="BE336" s="60">
        <f t="shared" si="214"/>
        <v>0</v>
      </c>
      <c r="BF336" s="60">
        <f t="shared" si="202"/>
        <v>0</v>
      </c>
      <c r="BG336" s="60"/>
      <c r="BH336" s="60"/>
      <c r="BI336" s="60">
        <f t="shared" si="215"/>
        <v>0</v>
      </c>
      <c r="BJ336" s="60">
        <f t="shared" si="203"/>
        <v>0</v>
      </c>
      <c r="BK336" s="60"/>
      <c r="BL336" s="60"/>
      <c r="BM336" s="60">
        <f t="shared" si="216"/>
        <v>0</v>
      </c>
      <c r="BN336" s="60">
        <f t="shared" si="204"/>
        <v>0</v>
      </c>
      <c r="BO336" s="60"/>
      <c r="BP336" s="60"/>
      <c r="BQ336" s="60">
        <f t="shared" si="217"/>
        <v>0</v>
      </c>
      <c r="BR336" s="60">
        <f t="shared" si="218"/>
        <v>0</v>
      </c>
      <c r="BS336" s="60"/>
      <c r="BT336" s="60"/>
      <c r="BU336" s="60">
        <f t="shared" si="219"/>
        <v>0</v>
      </c>
      <c r="BV336" s="60">
        <f t="shared" si="220"/>
        <v>0</v>
      </c>
      <c r="BW336" s="60"/>
      <c r="BX336" s="60"/>
      <c r="BY336" s="60">
        <f t="shared" si="221"/>
        <v>0</v>
      </c>
      <c r="BZ336" s="60">
        <f t="shared" si="222"/>
        <v>0</v>
      </c>
      <c r="CA336" s="60"/>
      <c r="CB336" s="60"/>
      <c r="CC336" s="60">
        <f t="shared" si="223"/>
        <v>0</v>
      </c>
      <c r="CD336" s="60">
        <f t="shared" si="224"/>
        <v>0</v>
      </c>
      <c r="CE336" s="60"/>
      <c r="CF336" s="60"/>
      <c r="CG336" s="60">
        <f t="shared" si="225"/>
        <v>0</v>
      </c>
      <c r="CH336" s="60">
        <f t="shared" si="226"/>
        <v>0</v>
      </c>
      <c r="CI336" s="60"/>
      <c r="CJ336" s="60"/>
      <c r="CK336" s="60">
        <f t="shared" si="227"/>
        <v>0</v>
      </c>
      <c r="CL336" s="60">
        <f t="shared" si="228"/>
        <v>0</v>
      </c>
      <c r="CM336" s="60"/>
      <c r="CN336" s="60"/>
      <c r="CO336" s="60">
        <f t="shared" si="229"/>
        <v>0</v>
      </c>
      <c r="CP336" s="60">
        <f t="shared" si="230"/>
        <v>0</v>
      </c>
      <c r="CQ336" s="60"/>
      <c r="CR336" s="60"/>
      <c r="CS336" s="60">
        <f t="shared" si="231"/>
        <v>0</v>
      </c>
      <c r="CT336" s="60">
        <f t="shared" si="232"/>
        <v>0</v>
      </c>
      <c r="CU336" s="60"/>
      <c r="CV336" s="60"/>
      <c r="CW336" s="60">
        <f t="shared" si="233"/>
        <v>0</v>
      </c>
      <c r="CX336" s="60">
        <f t="shared" si="234"/>
        <v>0</v>
      </c>
      <c r="CY336" s="60"/>
      <c r="CZ336" s="60"/>
      <c r="DA336" s="60">
        <f t="shared" si="235"/>
        <v>0</v>
      </c>
      <c r="DB336" s="60">
        <f t="shared" si="236"/>
        <v>0</v>
      </c>
      <c r="DC336" s="60"/>
      <c r="DD336" s="60"/>
      <c r="DE336" s="60">
        <f t="shared" si="237"/>
        <v>0</v>
      </c>
      <c r="DF336" s="60">
        <f t="shared" si="238"/>
        <v>0</v>
      </c>
      <c r="DG336" s="60"/>
      <c r="DH336" s="60"/>
      <c r="DI336" s="60">
        <f t="shared" si="239"/>
        <v>0</v>
      </c>
      <c r="DJ336" s="60">
        <f t="shared" si="240"/>
        <v>0</v>
      </c>
      <c r="DK336" s="60"/>
      <c r="DL336" s="60"/>
      <c r="DM336" s="60">
        <f t="shared" si="241"/>
        <v>0</v>
      </c>
      <c r="DN336" s="60">
        <f t="shared" si="242"/>
        <v>0</v>
      </c>
      <c r="DO336" s="60"/>
      <c r="DP336" s="60"/>
      <c r="DQ336" s="60">
        <f t="shared" si="243"/>
        <v>0</v>
      </c>
      <c r="DR336" s="60">
        <f t="shared" si="244"/>
        <v>0</v>
      </c>
      <c r="DS336" s="60"/>
      <c r="DT336" s="60"/>
      <c r="DU336" s="60">
        <f t="shared" si="245"/>
        <v>0</v>
      </c>
      <c r="DV336" s="60">
        <f t="shared" si="246"/>
        <v>0</v>
      </c>
      <c r="DW336" s="60"/>
      <c r="DX336" s="60"/>
      <c r="DY336" s="60">
        <f t="shared" si="247"/>
        <v>0</v>
      </c>
      <c r="DZ336" s="60">
        <f t="shared" si="248"/>
        <v>0</v>
      </c>
      <c r="EA336" s="60"/>
      <c r="EB336" s="60"/>
      <c r="EC336" s="60">
        <f t="shared" si="249"/>
        <v>0</v>
      </c>
      <c r="ED336" s="60">
        <f t="shared" si="250"/>
        <v>0</v>
      </c>
      <c r="EE336" s="60"/>
      <c r="EF336" s="60"/>
      <c r="EG336" s="60"/>
      <c r="EH336" s="60"/>
      <c r="EI336" s="60"/>
      <c r="EJ336" s="60"/>
      <c r="EK336" s="60"/>
      <c r="EL336" s="60"/>
      <c r="EM336" s="60">
        <f t="shared" si="205"/>
        <v>212.28</v>
      </c>
      <c r="EN336" s="60">
        <v>0</v>
      </c>
      <c r="EO336" s="60">
        <v>0</v>
      </c>
      <c r="EP336" s="61" t="s">
        <v>1534</v>
      </c>
      <c r="EQ336" s="58" t="s">
        <v>1767</v>
      </c>
      <c r="ER336" s="61" t="s">
        <v>1768</v>
      </c>
      <c r="ES336" s="58"/>
      <c r="ET336" s="58"/>
      <c r="EU336" s="58"/>
      <c r="EV336" s="58"/>
      <c r="EW336" s="58"/>
      <c r="EX336" s="58"/>
      <c r="EY336" s="58"/>
      <c r="EZ336" s="58"/>
      <c r="FA336" s="58"/>
    </row>
    <row r="337" spans="1:157" ht="19.5" customHeight="1">
      <c r="A337" s="63"/>
      <c r="B337" s="63" t="s">
        <v>1776</v>
      </c>
      <c r="C337" s="63"/>
      <c r="D337" s="58" t="s">
        <v>2129</v>
      </c>
      <c r="E337" s="58" t="s">
        <v>1756</v>
      </c>
      <c r="F337" s="58" t="s">
        <v>1757</v>
      </c>
      <c r="G337" s="58" t="s">
        <v>1757</v>
      </c>
      <c r="H337" s="58" t="s">
        <v>860</v>
      </c>
      <c r="I337" s="58" t="s">
        <v>760</v>
      </c>
      <c r="J337" s="58" t="s">
        <v>862</v>
      </c>
      <c r="K337" s="58">
        <v>100</v>
      </c>
      <c r="L337" s="58">
        <v>710000000</v>
      </c>
      <c r="M337" s="58" t="s">
        <v>1750</v>
      </c>
      <c r="N337" s="58" t="s">
        <v>1716</v>
      </c>
      <c r="O337" s="58" t="s">
        <v>359</v>
      </c>
      <c r="P337" s="58" t="s">
        <v>1717</v>
      </c>
      <c r="Q337" s="58" t="s">
        <v>1718</v>
      </c>
      <c r="R337" s="58"/>
      <c r="S337" s="58"/>
      <c r="T337" s="58" t="s">
        <v>1631</v>
      </c>
      <c r="U337" s="58" t="s">
        <v>1739</v>
      </c>
      <c r="V337" s="58">
        <v>0</v>
      </c>
      <c r="W337" s="58">
        <v>100</v>
      </c>
      <c r="X337" s="58">
        <v>0</v>
      </c>
      <c r="Y337" s="58" t="s">
        <v>1758</v>
      </c>
      <c r="Z337" s="58" t="s">
        <v>888</v>
      </c>
      <c r="AA337" s="60">
        <v>68</v>
      </c>
      <c r="AB337" s="60">
        <v>9663</v>
      </c>
      <c r="AC337" s="60">
        <f t="shared" si="206"/>
        <v>657084</v>
      </c>
      <c r="AD337" s="60">
        <f t="shared" si="207"/>
        <v>735934.0800000001</v>
      </c>
      <c r="AE337" s="60">
        <v>39.59</v>
      </c>
      <c r="AF337" s="60">
        <v>10146.15</v>
      </c>
      <c r="AG337" s="60">
        <f t="shared" si="251"/>
        <v>401686.0785</v>
      </c>
      <c r="AH337" s="60">
        <f t="shared" si="196"/>
        <v>449888.40792</v>
      </c>
      <c r="AI337" s="60">
        <v>42.36</v>
      </c>
      <c r="AJ337" s="60">
        <v>10501.27</v>
      </c>
      <c r="AK337" s="60">
        <f t="shared" si="209"/>
        <v>444833.79720000003</v>
      </c>
      <c r="AL337" s="60">
        <f t="shared" si="197"/>
        <v>498213.8528640001</v>
      </c>
      <c r="AM337" s="60">
        <v>45.33</v>
      </c>
      <c r="AN337" s="60">
        <v>10868.81</v>
      </c>
      <c r="AO337" s="60">
        <f t="shared" si="210"/>
        <v>492683.15729999996</v>
      </c>
      <c r="AP337" s="60">
        <f t="shared" si="198"/>
        <v>551805.136176</v>
      </c>
      <c r="AQ337" s="60">
        <v>48</v>
      </c>
      <c r="AR337" s="60">
        <v>11249.22</v>
      </c>
      <c r="AS337" s="60">
        <f t="shared" si="211"/>
        <v>539962.5599999999</v>
      </c>
      <c r="AT337" s="60">
        <f t="shared" si="199"/>
        <v>604758.0671999999</v>
      </c>
      <c r="AU337" s="60"/>
      <c r="AV337" s="60"/>
      <c r="AW337" s="60">
        <f t="shared" si="212"/>
        <v>0</v>
      </c>
      <c r="AX337" s="60">
        <f t="shared" si="200"/>
        <v>0</v>
      </c>
      <c r="AY337" s="60"/>
      <c r="AZ337" s="60"/>
      <c r="BA337" s="60">
        <f t="shared" si="213"/>
        <v>0</v>
      </c>
      <c r="BB337" s="60">
        <f t="shared" si="201"/>
        <v>0</v>
      </c>
      <c r="BC337" s="60"/>
      <c r="BD337" s="60"/>
      <c r="BE337" s="60">
        <f t="shared" si="214"/>
        <v>0</v>
      </c>
      <c r="BF337" s="60">
        <f t="shared" si="202"/>
        <v>0</v>
      </c>
      <c r="BG337" s="60"/>
      <c r="BH337" s="60"/>
      <c r="BI337" s="60">
        <f t="shared" si="215"/>
        <v>0</v>
      </c>
      <c r="BJ337" s="60">
        <f t="shared" si="203"/>
        <v>0</v>
      </c>
      <c r="BK337" s="60"/>
      <c r="BL337" s="60"/>
      <c r="BM337" s="60">
        <f t="shared" si="216"/>
        <v>0</v>
      </c>
      <c r="BN337" s="60">
        <f t="shared" si="204"/>
        <v>0</v>
      </c>
      <c r="BO337" s="60"/>
      <c r="BP337" s="60"/>
      <c r="BQ337" s="60">
        <f t="shared" si="217"/>
        <v>0</v>
      </c>
      <c r="BR337" s="60">
        <f t="shared" si="218"/>
        <v>0</v>
      </c>
      <c r="BS337" s="60"/>
      <c r="BT337" s="60"/>
      <c r="BU337" s="60">
        <f t="shared" si="219"/>
        <v>0</v>
      </c>
      <c r="BV337" s="60">
        <f t="shared" si="220"/>
        <v>0</v>
      </c>
      <c r="BW337" s="60"/>
      <c r="BX337" s="60"/>
      <c r="BY337" s="60">
        <f t="shared" si="221"/>
        <v>0</v>
      </c>
      <c r="BZ337" s="60">
        <f t="shared" si="222"/>
        <v>0</v>
      </c>
      <c r="CA337" s="60"/>
      <c r="CB337" s="60"/>
      <c r="CC337" s="60">
        <f t="shared" si="223"/>
        <v>0</v>
      </c>
      <c r="CD337" s="60">
        <f t="shared" si="224"/>
        <v>0</v>
      </c>
      <c r="CE337" s="60"/>
      <c r="CF337" s="60"/>
      <c r="CG337" s="60">
        <f t="shared" si="225"/>
        <v>0</v>
      </c>
      <c r="CH337" s="60">
        <f t="shared" si="226"/>
        <v>0</v>
      </c>
      <c r="CI337" s="60"/>
      <c r="CJ337" s="60"/>
      <c r="CK337" s="60">
        <f t="shared" si="227"/>
        <v>0</v>
      </c>
      <c r="CL337" s="60">
        <f t="shared" si="228"/>
        <v>0</v>
      </c>
      <c r="CM337" s="60"/>
      <c r="CN337" s="60"/>
      <c r="CO337" s="60">
        <f t="shared" si="229"/>
        <v>0</v>
      </c>
      <c r="CP337" s="60">
        <f t="shared" si="230"/>
        <v>0</v>
      </c>
      <c r="CQ337" s="60"/>
      <c r="CR337" s="60"/>
      <c r="CS337" s="60">
        <f t="shared" si="231"/>
        <v>0</v>
      </c>
      <c r="CT337" s="60">
        <f t="shared" si="232"/>
        <v>0</v>
      </c>
      <c r="CU337" s="60"/>
      <c r="CV337" s="60"/>
      <c r="CW337" s="60">
        <f t="shared" si="233"/>
        <v>0</v>
      </c>
      <c r="CX337" s="60">
        <f t="shared" si="234"/>
        <v>0</v>
      </c>
      <c r="CY337" s="60"/>
      <c r="CZ337" s="60"/>
      <c r="DA337" s="60">
        <f t="shared" si="235"/>
        <v>0</v>
      </c>
      <c r="DB337" s="60">
        <f t="shared" si="236"/>
        <v>0</v>
      </c>
      <c r="DC337" s="60"/>
      <c r="DD337" s="60"/>
      <c r="DE337" s="60">
        <f t="shared" si="237"/>
        <v>0</v>
      </c>
      <c r="DF337" s="60">
        <f t="shared" si="238"/>
        <v>0</v>
      </c>
      <c r="DG337" s="60"/>
      <c r="DH337" s="60"/>
      <c r="DI337" s="60">
        <f t="shared" si="239"/>
        <v>0</v>
      </c>
      <c r="DJ337" s="60">
        <f t="shared" si="240"/>
        <v>0</v>
      </c>
      <c r="DK337" s="60"/>
      <c r="DL337" s="60"/>
      <c r="DM337" s="60">
        <f t="shared" si="241"/>
        <v>0</v>
      </c>
      <c r="DN337" s="60">
        <f t="shared" si="242"/>
        <v>0</v>
      </c>
      <c r="DO337" s="60"/>
      <c r="DP337" s="60"/>
      <c r="DQ337" s="60">
        <f t="shared" si="243"/>
        <v>0</v>
      </c>
      <c r="DR337" s="60">
        <f t="shared" si="244"/>
        <v>0</v>
      </c>
      <c r="DS337" s="60"/>
      <c r="DT337" s="60"/>
      <c r="DU337" s="60">
        <f t="shared" si="245"/>
        <v>0</v>
      </c>
      <c r="DV337" s="60">
        <f t="shared" si="246"/>
        <v>0</v>
      </c>
      <c r="DW337" s="60"/>
      <c r="DX337" s="60"/>
      <c r="DY337" s="60">
        <f t="shared" si="247"/>
        <v>0</v>
      </c>
      <c r="DZ337" s="60">
        <f t="shared" si="248"/>
        <v>0</v>
      </c>
      <c r="EA337" s="60"/>
      <c r="EB337" s="60"/>
      <c r="EC337" s="60">
        <f t="shared" si="249"/>
        <v>0</v>
      </c>
      <c r="ED337" s="60">
        <f t="shared" si="250"/>
        <v>0</v>
      </c>
      <c r="EE337" s="60"/>
      <c r="EF337" s="60"/>
      <c r="EG337" s="60"/>
      <c r="EH337" s="60"/>
      <c r="EI337" s="60"/>
      <c r="EJ337" s="60"/>
      <c r="EK337" s="60"/>
      <c r="EL337" s="60"/>
      <c r="EM337" s="60">
        <f t="shared" si="205"/>
        <v>243.27999999999997</v>
      </c>
      <c r="EN337" s="60">
        <v>0</v>
      </c>
      <c r="EO337" s="60">
        <v>0</v>
      </c>
      <c r="EP337" s="61" t="s">
        <v>1534</v>
      </c>
      <c r="EQ337" s="58" t="s">
        <v>1767</v>
      </c>
      <c r="ER337" s="61" t="s">
        <v>1768</v>
      </c>
      <c r="ES337" s="58"/>
      <c r="ET337" s="58"/>
      <c r="EU337" s="58"/>
      <c r="EV337" s="58"/>
      <c r="EW337" s="58"/>
      <c r="EX337" s="58"/>
      <c r="EY337" s="58"/>
      <c r="EZ337" s="58"/>
      <c r="FA337" s="58"/>
    </row>
    <row r="338" spans="1:157" ht="19.5" customHeight="1">
      <c r="A338" s="63"/>
      <c r="B338" s="63" t="s">
        <v>1776</v>
      </c>
      <c r="C338" s="63"/>
      <c r="D338" s="58" t="s">
        <v>2216</v>
      </c>
      <c r="E338" s="58" t="s">
        <v>1756</v>
      </c>
      <c r="F338" s="58" t="s">
        <v>1757</v>
      </c>
      <c r="G338" s="58" t="s">
        <v>1757</v>
      </c>
      <c r="H338" s="58" t="s">
        <v>860</v>
      </c>
      <c r="I338" s="58" t="s">
        <v>760</v>
      </c>
      <c r="J338" s="58" t="s">
        <v>862</v>
      </c>
      <c r="K338" s="58">
        <v>100</v>
      </c>
      <c r="L338" s="58">
        <v>710000000</v>
      </c>
      <c r="M338" s="58" t="s">
        <v>1750</v>
      </c>
      <c r="N338" s="58" t="s">
        <v>1716</v>
      </c>
      <c r="O338" s="58" t="s">
        <v>359</v>
      </c>
      <c r="P338" s="58" t="s">
        <v>1717</v>
      </c>
      <c r="Q338" s="58" t="s">
        <v>1718</v>
      </c>
      <c r="R338" s="58"/>
      <c r="S338" s="58"/>
      <c r="T338" s="58" t="s">
        <v>1631</v>
      </c>
      <c r="U338" s="58" t="s">
        <v>1918</v>
      </c>
      <c r="V338" s="58">
        <v>0</v>
      </c>
      <c r="W338" s="58">
        <v>100</v>
      </c>
      <c r="X338" s="58">
        <v>0</v>
      </c>
      <c r="Y338" s="58" t="s">
        <v>1758</v>
      </c>
      <c r="Z338" s="58" t="s">
        <v>888</v>
      </c>
      <c r="AA338" s="60">
        <v>68</v>
      </c>
      <c r="AB338" s="60">
        <v>9663</v>
      </c>
      <c r="AC338" s="60">
        <f t="shared" si="206"/>
        <v>657084</v>
      </c>
      <c r="AD338" s="60">
        <f t="shared" si="207"/>
        <v>735934.0800000001</v>
      </c>
      <c r="AE338" s="60">
        <v>39.59</v>
      </c>
      <c r="AF338" s="60">
        <v>0</v>
      </c>
      <c r="AG338" s="60">
        <f t="shared" si="251"/>
        <v>0</v>
      </c>
      <c r="AH338" s="60">
        <f t="shared" si="196"/>
        <v>0</v>
      </c>
      <c r="AI338" s="60">
        <v>42.36</v>
      </c>
      <c r="AJ338" s="60">
        <v>0</v>
      </c>
      <c r="AK338" s="60">
        <f t="shared" si="209"/>
        <v>0</v>
      </c>
      <c r="AL338" s="60">
        <f t="shared" si="197"/>
        <v>0</v>
      </c>
      <c r="AM338" s="60">
        <v>45.33</v>
      </c>
      <c r="AN338" s="60">
        <v>0</v>
      </c>
      <c r="AO338" s="60">
        <f t="shared" si="210"/>
        <v>0</v>
      </c>
      <c r="AP338" s="60">
        <f t="shared" si="198"/>
        <v>0</v>
      </c>
      <c r="AQ338" s="60">
        <v>48</v>
      </c>
      <c r="AR338" s="60">
        <v>0</v>
      </c>
      <c r="AS338" s="60">
        <f t="shared" si="211"/>
        <v>0</v>
      </c>
      <c r="AT338" s="60">
        <f t="shared" si="199"/>
        <v>0</v>
      </c>
      <c r="AU338" s="60"/>
      <c r="AV338" s="60"/>
      <c r="AW338" s="60">
        <f t="shared" si="212"/>
        <v>0</v>
      </c>
      <c r="AX338" s="60">
        <f t="shared" si="200"/>
        <v>0</v>
      </c>
      <c r="AY338" s="60"/>
      <c r="AZ338" s="60"/>
      <c r="BA338" s="60">
        <f t="shared" si="213"/>
        <v>0</v>
      </c>
      <c r="BB338" s="60">
        <f t="shared" si="201"/>
        <v>0</v>
      </c>
      <c r="BC338" s="60"/>
      <c r="BD338" s="60"/>
      <c r="BE338" s="60">
        <f t="shared" si="214"/>
        <v>0</v>
      </c>
      <c r="BF338" s="60">
        <f t="shared" si="202"/>
        <v>0</v>
      </c>
      <c r="BG338" s="60"/>
      <c r="BH338" s="60"/>
      <c r="BI338" s="60">
        <f t="shared" si="215"/>
        <v>0</v>
      </c>
      <c r="BJ338" s="60">
        <f t="shared" si="203"/>
        <v>0</v>
      </c>
      <c r="BK338" s="60"/>
      <c r="BL338" s="60"/>
      <c r="BM338" s="60">
        <f t="shared" si="216"/>
        <v>0</v>
      </c>
      <c r="BN338" s="60">
        <f t="shared" si="204"/>
        <v>0</v>
      </c>
      <c r="BO338" s="60"/>
      <c r="BP338" s="60"/>
      <c r="BQ338" s="60">
        <f t="shared" si="217"/>
        <v>0</v>
      </c>
      <c r="BR338" s="60">
        <f t="shared" si="218"/>
        <v>0</v>
      </c>
      <c r="BS338" s="60"/>
      <c r="BT338" s="60"/>
      <c r="BU338" s="60">
        <f t="shared" si="219"/>
        <v>0</v>
      </c>
      <c r="BV338" s="60">
        <f t="shared" si="220"/>
        <v>0</v>
      </c>
      <c r="BW338" s="60"/>
      <c r="BX338" s="60"/>
      <c r="BY338" s="60">
        <f t="shared" si="221"/>
        <v>0</v>
      </c>
      <c r="BZ338" s="60">
        <f t="shared" si="222"/>
        <v>0</v>
      </c>
      <c r="CA338" s="60"/>
      <c r="CB338" s="60"/>
      <c r="CC338" s="60">
        <f t="shared" si="223"/>
        <v>0</v>
      </c>
      <c r="CD338" s="60">
        <f t="shared" si="224"/>
        <v>0</v>
      </c>
      <c r="CE338" s="60"/>
      <c r="CF338" s="60"/>
      <c r="CG338" s="60">
        <f t="shared" si="225"/>
        <v>0</v>
      </c>
      <c r="CH338" s="60">
        <f t="shared" si="226"/>
        <v>0</v>
      </c>
      <c r="CI338" s="60"/>
      <c r="CJ338" s="60"/>
      <c r="CK338" s="60">
        <f t="shared" si="227"/>
        <v>0</v>
      </c>
      <c r="CL338" s="60">
        <f t="shared" si="228"/>
        <v>0</v>
      </c>
      <c r="CM338" s="60"/>
      <c r="CN338" s="60"/>
      <c r="CO338" s="60">
        <f t="shared" si="229"/>
        <v>0</v>
      </c>
      <c r="CP338" s="60">
        <f t="shared" si="230"/>
        <v>0</v>
      </c>
      <c r="CQ338" s="60"/>
      <c r="CR338" s="60"/>
      <c r="CS338" s="60">
        <f t="shared" si="231"/>
        <v>0</v>
      </c>
      <c r="CT338" s="60">
        <f t="shared" si="232"/>
        <v>0</v>
      </c>
      <c r="CU338" s="60"/>
      <c r="CV338" s="60"/>
      <c r="CW338" s="60">
        <f t="shared" si="233"/>
        <v>0</v>
      </c>
      <c r="CX338" s="60">
        <f t="shared" si="234"/>
        <v>0</v>
      </c>
      <c r="CY338" s="60"/>
      <c r="CZ338" s="60"/>
      <c r="DA338" s="60">
        <f t="shared" si="235"/>
        <v>0</v>
      </c>
      <c r="DB338" s="60">
        <f t="shared" si="236"/>
        <v>0</v>
      </c>
      <c r="DC338" s="60"/>
      <c r="DD338" s="60"/>
      <c r="DE338" s="60">
        <f t="shared" si="237"/>
        <v>0</v>
      </c>
      <c r="DF338" s="60">
        <f t="shared" si="238"/>
        <v>0</v>
      </c>
      <c r="DG338" s="60"/>
      <c r="DH338" s="60"/>
      <c r="DI338" s="60">
        <f t="shared" si="239"/>
        <v>0</v>
      </c>
      <c r="DJ338" s="60">
        <f t="shared" si="240"/>
        <v>0</v>
      </c>
      <c r="DK338" s="60"/>
      <c r="DL338" s="60"/>
      <c r="DM338" s="60">
        <f t="shared" si="241"/>
        <v>0</v>
      </c>
      <c r="DN338" s="60">
        <f t="shared" si="242"/>
        <v>0</v>
      </c>
      <c r="DO338" s="60"/>
      <c r="DP338" s="60"/>
      <c r="DQ338" s="60">
        <f t="shared" si="243"/>
        <v>0</v>
      </c>
      <c r="DR338" s="60">
        <f t="shared" si="244"/>
        <v>0</v>
      </c>
      <c r="DS338" s="60"/>
      <c r="DT338" s="60"/>
      <c r="DU338" s="60">
        <f t="shared" si="245"/>
        <v>0</v>
      </c>
      <c r="DV338" s="60">
        <f t="shared" si="246"/>
        <v>0</v>
      </c>
      <c r="DW338" s="60"/>
      <c r="DX338" s="60"/>
      <c r="DY338" s="60">
        <f t="shared" si="247"/>
        <v>0</v>
      </c>
      <c r="DZ338" s="60">
        <f t="shared" si="248"/>
        <v>0</v>
      </c>
      <c r="EA338" s="60"/>
      <c r="EB338" s="60"/>
      <c r="EC338" s="60">
        <f t="shared" si="249"/>
        <v>0</v>
      </c>
      <c r="ED338" s="60">
        <f t="shared" si="250"/>
        <v>0</v>
      </c>
      <c r="EE338" s="60"/>
      <c r="EF338" s="60"/>
      <c r="EG338" s="60"/>
      <c r="EH338" s="60"/>
      <c r="EI338" s="60"/>
      <c r="EJ338" s="60"/>
      <c r="EK338" s="60"/>
      <c r="EL338" s="60"/>
      <c r="EM338" s="60">
        <f t="shared" si="205"/>
        <v>243.27999999999997</v>
      </c>
      <c r="EN338" s="60">
        <f>SUM(AW338,AS338,AO338,AG338,AC338,AK338)</f>
        <v>657084</v>
      </c>
      <c r="EO338" s="60">
        <f>IF(Z338="С НДС",EN338*1.12,EN338)</f>
        <v>735934.0800000001</v>
      </c>
      <c r="EP338" s="61" t="s">
        <v>1534</v>
      </c>
      <c r="EQ338" s="58" t="s">
        <v>1767</v>
      </c>
      <c r="ER338" s="61" t="s">
        <v>1768</v>
      </c>
      <c r="ES338" s="58"/>
      <c r="ET338" s="58"/>
      <c r="EU338" s="58"/>
      <c r="EV338" s="58"/>
      <c r="EW338" s="58"/>
      <c r="EX338" s="58"/>
      <c r="EY338" s="58"/>
      <c r="EZ338" s="58"/>
      <c r="FA338" s="58"/>
    </row>
    <row r="339" spans="1:157" ht="19.5" customHeight="1">
      <c r="A339" s="67"/>
      <c r="B339" s="58"/>
      <c r="C339" s="58"/>
      <c r="D339" s="50" t="s">
        <v>1735</v>
      </c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60"/>
      <c r="AB339" s="60"/>
      <c r="AC339" s="68">
        <f>SUM(AC213:AC338)</f>
        <v>4873571054.869999</v>
      </c>
      <c r="AD339" s="68">
        <f>SUM(AD213:AD338)</f>
        <v>5458399581.454397</v>
      </c>
      <c r="AE339" s="60"/>
      <c r="AF339" s="60"/>
      <c r="AG339" s="68">
        <f>SUM(AG213:AG338)</f>
        <v>9278714023.336002</v>
      </c>
      <c r="AH339" s="68">
        <f>SUM(AH213:AH338)</f>
        <v>10392159706.136318</v>
      </c>
      <c r="AI339" s="60"/>
      <c r="AJ339" s="60"/>
      <c r="AK339" s="68">
        <f>SUM(AK213:AK338)</f>
        <v>9365693615.5108</v>
      </c>
      <c r="AL339" s="68">
        <f>SUM(AL213:AL338)</f>
        <v>10489576849.37209</v>
      </c>
      <c r="AM339" s="60"/>
      <c r="AN339" s="60"/>
      <c r="AO339" s="68">
        <f>SUM(AO213:AO338)</f>
        <v>9438772133.365799</v>
      </c>
      <c r="AP339" s="68">
        <f>SUM(AP213:AP338)</f>
        <v>10571424789.369694</v>
      </c>
      <c r="AQ339" s="60"/>
      <c r="AR339" s="60"/>
      <c r="AS339" s="68">
        <f>SUM(AS213:AS338)</f>
        <v>9558073404.279999</v>
      </c>
      <c r="AT339" s="68">
        <f>SUM(AT213:AT338)</f>
        <v>10705042212.793594</v>
      </c>
      <c r="AU339" s="60"/>
      <c r="AV339" s="60"/>
      <c r="AW339" s="68">
        <f>SUM(AW213:AW338)</f>
        <v>5355892573</v>
      </c>
      <c r="AX339" s="68">
        <f>SUM(AX213:AX338)</f>
        <v>5998599681.759997</v>
      </c>
      <c r="AY339" s="60"/>
      <c r="AZ339" s="60"/>
      <c r="BA339" s="68">
        <f>SUM(BA213:BA338)</f>
        <v>5355892573</v>
      </c>
      <c r="BB339" s="68">
        <f>SUM(BB213:BB338)</f>
        <v>5998599681.759997</v>
      </c>
      <c r="BC339" s="60"/>
      <c r="BD339" s="60"/>
      <c r="BE339" s="68">
        <f>SUM(BE213:BE310)</f>
        <v>5355892573</v>
      </c>
      <c r="BF339" s="68">
        <f>SUM(BF213:BF310)</f>
        <v>5998599681.759997</v>
      </c>
      <c r="BG339" s="60"/>
      <c r="BH339" s="60"/>
      <c r="BI339" s="68">
        <f>SUM(BI213:BI338)</f>
        <v>5355892573</v>
      </c>
      <c r="BJ339" s="68">
        <f>SUM(BJ213:BJ338)</f>
        <v>5998599681.759997</v>
      </c>
      <c r="BK339" s="60"/>
      <c r="BL339" s="60"/>
      <c r="BM339" s="68">
        <f>SUM(BM213:BM338)</f>
        <v>5355892573</v>
      </c>
      <c r="BN339" s="68">
        <f>SUM(BN213:BN338)</f>
        <v>5998599681.759997</v>
      </c>
      <c r="BO339" s="60"/>
      <c r="BP339" s="60"/>
      <c r="BQ339" s="68">
        <f>SUM(BQ213:BQ338)</f>
        <v>0</v>
      </c>
      <c r="BR339" s="68">
        <f>SUM(BR213:BR338)</f>
        <v>0</v>
      </c>
      <c r="BS339" s="60"/>
      <c r="BT339" s="60"/>
      <c r="BU339" s="68">
        <f>SUM(BU213:BU338)</f>
        <v>0</v>
      </c>
      <c r="BV339" s="68">
        <f>SUM(BV213:BV338)</f>
        <v>0</v>
      </c>
      <c r="BW339" s="60"/>
      <c r="BX339" s="60"/>
      <c r="BY339" s="68">
        <f>SUM(BY213:BY338)</f>
        <v>0</v>
      </c>
      <c r="BZ339" s="68">
        <f>SUM(BZ213:BZ338)</f>
        <v>0</v>
      </c>
      <c r="CA339" s="60"/>
      <c r="CB339" s="60"/>
      <c r="CC339" s="68">
        <f>SUM(CC213:CC338)</f>
        <v>0</v>
      </c>
      <c r="CD339" s="68">
        <f>SUM(CD213:CD338)</f>
        <v>0</v>
      </c>
      <c r="CE339" s="60"/>
      <c r="CF339" s="60"/>
      <c r="CG339" s="68">
        <f>SUM(CG213:CG338)</f>
        <v>0</v>
      </c>
      <c r="CH339" s="68">
        <f>SUM(CH213:CH338)</f>
        <v>0</v>
      </c>
      <c r="CI339" s="60"/>
      <c r="CJ339" s="60"/>
      <c r="CK339" s="68">
        <f>SUM(CK213:CK338)</f>
        <v>0</v>
      </c>
      <c r="CL339" s="68">
        <f>SUM(CL213:CL338)</f>
        <v>0</v>
      </c>
      <c r="CM339" s="60"/>
      <c r="CN339" s="60"/>
      <c r="CO339" s="68">
        <f>SUM(CO213:CO338)</f>
        <v>0</v>
      </c>
      <c r="CP339" s="68">
        <f>SUM(CP213:CP338)</f>
        <v>0</v>
      </c>
      <c r="CQ339" s="60"/>
      <c r="CR339" s="60"/>
      <c r="CS339" s="68">
        <f>SUM(CS213:CS338)</f>
        <v>0</v>
      </c>
      <c r="CT339" s="68">
        <f>SUM(CT213:CT338)</f>
        <v>0</v>
      </c>
      <c r="CU339" s="60"/>
      <c r="CV339" s="60"/>
      <c r="CW339" s="68">
        <f>SUM(CW213:CW338)</f>
        <v>0</v>
      </c>
      <c r="CX339" s="68">
        <f>SUM(CX213:CX338)</f>
        <v>0</v>
      </c>
      <c r="CY339" s="60"/>
      <c r="CZ339" s="60"/>
      <c r="DA339" s="68">
        <f>SUM(DA213:DA338)</f>
        <v>0</v>
      </c>
      <c r="DB339" s="68">
        <f>SUM(DB213:DB338)</f>
        <v>0</v>
      </c>
      <c r="DC339" s="60"/>
      <c r="DD339" s="60"/>
      <c r="DE339" s="68">
        <f>SUM(DE213:DE338)</f>
        <v>0</v>
      </c>
      <c r="DF339" s="68">
        <f>SUM(DF213:DF338)</f>
        <v>0</v>
      </c>
      <c r="DG339" s="60"/>
      <c r="DH339" s="60"/>
      <c r="DI339" s="68">
        <f>SUM(DI213:DI338)</f>
        <v>0</v>
      </c>
      <c r="DJ339" s="68">
        <f>SUM(DJ213:DJ338)</f>
        <v>0</v>
      </c>
      <c r="DK339" s="60"/>
      <c r="DL339" s="60"/>
      <c r="DM339" s="68">
        <f>SUM(DM213:DM338)</f>
        <v>0</v>
      </c>
      <c r="DN339" s="68">
        <f>SUM(DN213:DN338)</f>
        <v>0</v>
      </c>
      <c r="DO339" s="60"/>
      <c r="DP339" s="60"/>
      <c r="DQ339" s="68">
        <f>SUM(DQ213:DQ338)</f>
        <v>0</v>
      </c>
      <c r="DR339" s="68">
        <f>SUM(DR213:DR338)</f>
        <v>0</v>
      </c>
      <c r="DS339" s="60"/>
      <c r="DT339" s="60"/>
      <c r="DU339" s="68">
        <f>SUM(DU213:DU338)</f>
        <v>0</v>
      </c>
      <c r="DV339" s="68">
        <f>SUM(DV213:DV338)</f>
        <v>0</v>
      </c>
      <c r="DW339" s="60"/>
      <c r="DX339" s="60"/>
      <c r="DY339" s="68">
        <f>SUM(DY213:DY338)</f>
        <v>0</v>
      </c>
      <c r="DZ339" s="68">
        <f>SUM(DZ213:DZ338)</f>
        <v>0</v>
      </c>
      <c r="EA339" s="60"/>
      <c r="EB339" s="60"/>
      <c r="EC339" s="68">
        <f>SUM(EC213:EC338)</f>
        <v>0</v>
      </c>
      <c r="ED339" s="68">
        <f>SUM(ED213:ED338)</f>
        <v>0</v>
      </c>
      <c r="EE339" s="68"/>
      <c r="EF339" s="68"/>
      <c r="EG339" s="68"/>
      <c r="EH339" s="68"/>
      <c r="EI339" s="68"/>
      <c r="EJ339" s="68"/>
      <c r="EK339" s="68"/>
      <c r="EL339" s="68"/>
      <c r="EM339" s="60"/>
      <c r="EN339" s="68">
        <f>SUM(EN213:EN338)</f>
        <v>19924771808.079998</v>
      </c>
      <c r="EO339" s="68">
        <f>SUM(EO213:EO338)</f>
        <v>22315744425.049606</v>
      </c>
      <c r="EP339" s="58"/>
      <c r="EQ339" s="58"/>
      <c r="ER339" s="61"/>
      <c r="ES339" s="58"/>
      <c r="ET339" s="58"/>
      <c r="EU339" s="58"/>
      <c r="EV339" s="58"/>
      <c r="EW339" s="58"/>
      <c r="EX339" s="58"/>
      <c r="EY339" s="58"/>
      <c r="EZ339" s="58"/>
      <c r="FA339" s="58"/>
    </row>
    <row r="340" spans="1:157" ht="19.5" customHeight="1">
      <c r="A340" s="58"/>
      <c r="B340" s="58"/>
      <c r="C340" s="58"/>
      <c r="D340" s="50" t="s">
        <v>1769</v>
      </c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8">
        <f>EN164+EN211+EN339</f>
        <v>424074368389.9139</v>
      </c>
      <c r="EO340" s="68">
        <f>EO164+EO211+EO339</f>
        <v>474963292596.696</v>
      </c>
      <c r="EP340" s="58"/>
      <c r="EQ340" s="58"/>
      <c r="ER340" s="61"/>
      <c r="ES340" s="58"/>
      <c r="ET340" s="58"/>
      <c r="EU340" s="58"/>
      <c r="EV340" s="58"/>
      <c r="EW340" s="58"/>
      <c r="EX340" s="58"/>
      <c r="EY340" s="58"/>
      <c r="EZ340" s="58"/>
      <c r="FA340" s="58"/>
    </row>
  </sheetData>
  <sheetProtection/>
  <mergeCells count="178">
    <mergeCell ref="AX21:AX22"/>
    <mergeCell ref="AU20:AX20"/>
    <mergeCell ref="AB21:AB22"/>
    <mergeCell ref="AC21:AC22"/>
    <mergeCell ref="AQ21:AQ22"/>
    <mergeCell ref="AG21:AG22"/>
    <mergeCell ref="AH21:AH22"/>
    <mergeCell ref="AD21:AD22"/>
    <mergeCell ref="AA20:AD20"/>
    <mergeCell ref="AE20:AH20"/>
    <mergeCell ref="Y20:Y22"/>
    <mergeCell ref="AA21:AA22"/>
    <mergeCell ref="AV21:AV22"/>
    <mergeCell ref="AW21:AW22"/>
    <mergeCell ref="AU21:AU22"/>
    <mergeCell ref="AI20:AL20"/>
    <mergeCell ref="AI21:AI22"/>
    <mergeCell ref="AJ21:AJ22"/>
    <mergeCell ref="AK21:AK22"/>
    <mergeCell ref="AL21:AL22"/>
    <mergeCell ref="AE21:AE22"/>
    <mergeCell ref="AF21:AF22"/>
    <mergeCell ref="E20:E22"/>
    <mergeCell ref="F20:F22"/>
    <mergeCell ref="G20:G22"/>
    <mergeCell ref="N20:N22"/>
    <mergeCell ref="T21:U21"/>
    <mergeCell ref="S20:U20"/>
    <mergeCell ref="R20:R22"/>
    <mergeCell ref="H20:H22"/>
    <mergeCell ref="K20:K22"/>
    <mergeCell ref="L20:L22"/>
    <mergeCell ref="M20:M22"/>
    <mergeCell ref="AQ20:AT20"/>
    <mergeCell ref="AR21:AR22"/>
    <mergeCell ref="AS21:AS22"/>
    <mergeCell ref="AT21:AT22"/>
    <mergeCell ref="AM20:AP20"/>
    <mergeCell ref="AM21:AM22"/>
    <mergeCell ref="AN21:AN22"/>
    <mergeCell ref="AO21:AO22"/>
    <mergeCell ref="AP21:AP22"/>
    <mergeCell ref="D20:D22"/>
    <mergeCell ref="J20:J22"/>
    <mergeCell ref="EP20:EP22"/>
    <mergeCell ref="I20:I22"/>
    <mergeCell ref="O20:O22"/>
    <mergeCell ref="P20:P22"/>
    <mergeCell ref="Z20:Z22"/>
    <mergeCell ref="EM20:EO20"/>
    <mergeCell ref="V20:X21"/>
    <mergeCell ref="Q20:Q22"/>
    <mergeCell ref="A20:A22"/>
    <mergeCell ref="EQ20:ER20"/>
    <mergeCell ref="ES20:FA20"/>
    <mergeCell ref="EQ21:EQ22"/>
    <mergeCell ref="ER21:ER22"/>
    <mergeCell ref="ES21:EU21"/>
    <mergeCell ref="EV21:EX21"/>
    <mergeCell ref="EY21:FA21"/>
    <mergeCell ref="AY20:BB20"/>
    <mergeCell ref="AY21:AY22"/>
    <mergeCell ref="AZ21:AZ22"/>
    <mergeCell ref="BA21:BA22"/>
    <mergeCell ref="BB21:BB22"/>
    <mergeCell ref="BC20:BF20"/>
    <mergeCell ref="BC21:BC22"/>
    <mergeCell ref="BD21:BD22"/>
    <mergeCell ref="BE21:BE22"/>
    <mergeCell ref="BF21:BF22"/>
    <mergeCell ref="BG20:BJ20"/>
    <mergeCell ref="BG21:BG22"/>
    <mergeCell ref="BH21:BH22"/>
    <mergeCell ref="BI21:BI22"/>
    <mergeCell ref="BJ21:BJ22"/>
    <mergeCell ref="BK20:BN20"/>
    <mergeCell ref="BK21:BK22"/>
    <mergeCell ref="BL21:BL22"/>
    <mergeCell ref="BM21:BM22"/>
    <mergeCell ref="BN21:BN22"/>
    <mergeCell ref="BO20:BR20"/>
    <mergeCell ref="BO21:BO22"/>
    <mergeCell ref="BP21:BP22"/>
    <mergeCell ref="BQ21:BQ22"/>
    <mergeCell ref="BR21:BR22"/>
    <mergeCell ref="CU20:CX20"/>
    <mergeCell ref="BS20:BV20"/>
    <mergeCell ref="BS21:BS22"/>
    <mergeCell ref="BT21:BT22"/>
    <mergeCell ref="BU21:BU22"/>
    <mergeCell ref="CY20:DB20"/>
    <mergeCell ref="CM21:CM22"/>
    <mergeCell ref="CN21:CN22"/>
    <mergeCell ref="EO21:EO22"/>
    <mergeCell ref="EM21:EM22"/>
    <mergeCell ref="EN21:EN22"/>
    <mergeCell ref="CO21:CO22"/>
    <mergeCell ref="BV21:BV22"/>
    <mergeCell ref="BW20:BZ20"/>
    <mergeCell ref="BW21:BW22"/>
    <mergeCell ref="BX21:BX22"/>
    <mergeCell ref="BY21:BY22"/>
    <mergeCell ref="BZ21:BZ22"/>
    <mergeCell ref="CH21:CH22"/>
    <mergeCell ref="CI21:CI22"/>
    <mergeCell ref="CJ21:CJ22"/>
    <mergeCell ref="CK21:CK22"/>
    <mergeCell ref="CL21:CL22"/>
    <mergeCell ref="CM20:CP20"/>
    <mergeCell ref="CQ20:CT20"/>
    <mergeCell ref="CE20:CH20"/>
    <mergeCell ref="CI20:CL20"/>
    <mergeCell ref="CA21:CA22"/>
    <mergeCell ref="CB21:CB22"/>
    <mergeCell ref="CC21:CC22"/>
    <mergeCell ref="CD21:CD22"/>
    <mergeCell ref="CE21:CE22"/>
    <mergeCell ref="CF21:CF22"/>
    <mergeCell ref="CG21:CG22"/>
    <mergeCell ref="CA20:CD20"/>
    <mergeCell ref="CP21:CP22"/>
    <mergeCell ref="CQ21:CQ22"/>
    <mergeCell ref="CR21:CR22"/>
    <mergeCell ref="CS21:CS22"/>
    <mergeCell ref="CT21:CT22"/>
    <mergeCell ref="CU21:CU22"/>
    <mergeCell ref="CV21:CV22"/>
    <mergeCell ref="CW21:CW22"/>
    <mergeCell ref="CX21:CX22"/>
    <mergeCell ref="CY21:CY22"/>
    <mergeCell ref="CZ21:CZ22"/>
    <mergeCell ref="DA21:DA22"/>
    <mergeCell ref="DC20:DF20"/>
    <mergeCell ref="DG20:DJ20"/>
    <mergeCell ref="DC21:DC22"/>
    <mergeCell ref="DD21:DD22"/>
    <mergeCell ref="DE21:DE22"/>
    <mergeCell ref="DF21:DF22"/>
    <mergeCell ref="DG21:DG22"/>
    <mergeCell ref="DH21:DH22"/>
    <mergeCell ref="DI21:DI22"/>
    <mergeCell ref="DL21:DL22"/>
    <mergeCell ref="DM21:DM22"/>
    <mergeCell ref="DN21:DN22"/>
    <mergeCell ref="DO21:DO22"/>
    <mergeCell ref="DP21:DP22"/>
    <mergeCell ref="DB21:DB22"/>
    <mergeCell ref="DV21:DV22"/>
    <mergeCell ref="DW20:DZ20"/>
    <mergeCell ref="DW21:DW22"/>
    <mergeCell ref="DX21:DX22"/>
    <mergeCell ref="DJ21:DJ22"/>
    <mergeCell ref="DK20:DN20"/>
    <mergeCell ref="DO20:DR20"/>
    <mergeCell ref="DS20:DV20"/>
    <mergeCell ref="DK21:DK22"/>
    <mergeCell ref="EA20:ED20"/>
    <mergeCell ref="DQ21:DQ22"/>
    <mergeCell ref="DR21:DR22"/>
    <mergeCell ref="DS21:DS22"/>
    <mergeCell ref="DT21:DT22"/>
    <mergeCell ref="DU21:DU22"/>
    <mergeCell ref="EA21:EA22"/>
    <mergeCell ref="EB21:EB22"/>
    <mergeCell ref="EC21:EC22"/>
    <mergeCell ref="ED21:ED22"/>
    <mergeCell ref="DY21:DY22"/>
    <mergeCell ref="DZ21:DZ22"/>
    <mergeCell ref="EE20:EH20"/>
    <mergeCell ref="EE21:EE22"/>
    <mergeCell ref="EF21:EF22"/>
    <mergeCell ref="EG21:EG22"/>
    <mergeCell ref="EH21:EH22"/>
    <mergeCell ref="EI20:EL20"/>
    <mergeCell ref="EI21:EI22"/>
    <mergeCell ref="EJ21:EJ22"/>
    <mergeCell ref="EK21:EK22"/>
    <mergeCell ref="EL21:EL22"/>
  </mergeCells>
  <dataValidations count="12">
    <dataValidation type="list" allowBlank="1" showInputMessage="1" showErrorMessage="1" sqref="R25:R163 R214:R338">
      <formula1>Инкотермс</formula1>
    </dataValidation>
    <dataValidation type="whole" allowBlank="1" showInputMessage="1" showErrorMessage="1" sqref="K25:K163 V25:X163 K221 K224 K227 K230 K233 K236 K239 K242 K245 K248 K251 K254 K257:K338 V213:X338 K213:K216">
      <formula1>0</formula1>
      <formula2>100</formula2>
    </dataValidation>
    <dataValidation type="list" allowBlank="1" showInputMessage="1" showErrorMessage="1" sqref="Z25:Z163 Z213:Z338">
      <formula1>НДС</formula1>
    </dataValidation>
    <dataValidation type="textLength" operator="equal" allowBlank="1" showInputMessage="1" showErrorMessage="1" error="БИН должен содержать 12 символов" sqref="EP25:EP163 BB213 EP213:EP338">
      <formula1>12</formula1>
    </dataValidation>
    <dataValidation type="textLength" operator="equal" allowBlank="1" showInputMessage="1" showErrorMessage="1" error="Код КАТО должен содержать 9 символов" sqref="L25:L163 P25:P163 P309 P262:P263 P267 P271 P279 P287:P288 P290:P291 P293 P296:P297 P304 P258:P260 P281:P285 P301 P225:P229 P231:P235 P237:P247 P249:P256 P217:P223 P315:P338 P207:P208 L214:L338 P214:P215">
      <formula1>9</formula1>
    </dataValidation>
    <dataValidation type="list" allowBlank="1" showInputMessage="1" showErrorMessage="1" sqref="H25:H163 H255:H256 H213 H252:H253 H217:H220 H222:H223 H225:H226 H228:H229 H231:H232 H234:H235 H237:H238 H240:H241 H243:H244 H246:H247 H249:H250 H315:H338">
      <formula1>Способ_закупок</formula1>
    </dataValidation>
    <dataValidation type="list" allowBlank="1" showInputMessage="1" showErrorMessage="1" sqref="J25:J163 J213:J338">
      <formula1>Приоритет_закупок</formula1>
    </dataValidation>
    <dataValidation type="list" allowBlank="1" showInputMessage="1" sqref="EV25:EV163 ES25:ES163 EY25:EY163 ES216:ES238 ES240:ES338 EV214:EV338 EY214:EY338">
      <formula1>атрибут</formula1>
    </dataValidation>
    <dataValidation type="list" allowBlank="1" showInputMessage="1" showErrorMessage="1" sqref="Y25:Y163 Y255:Y256 Y252:Y253 Y217:Y220 Y222:Y223 Y225:Y226 Y228:Y229 Y231:Y232 Y234:Y235 Y237:Y238 Y240:Y241 Y243:Y244 Y246:Y247 Y249:Y250 Y315:Y326">
      <formula1>ЕИ</formula1>
    </dataValidation>
    <dataValidation type="list" allowBlank="1" showInputMessage="1" showErrorMessage="1" sqref="I25:I163 I214:I338">
      <formula1>основания_ИО</formula1>
    </dataValidation>
    <dataValidation type="custom" allowBlank="1" showInputMessage="1" showErrorMessage="1" sqref="AC25:AC163 AW240:AW314 BE240:BE314 BI240:BI314 BA240:BA314 BM240:BM314 BM216:BM238 BE216:BE238 BA216:BA238 AW216:AW238 BI216:BI238 AO166:AO208 AG166:AG208 AK166:AK208 AC213:AC338 AG213:AG311 AK213:AK311 AO213:AO311 AS213:AS311">
      <formula1>AA25*AB25</formula1>
    </dataValidation>
    <dataValidation type="list" allowBlank="1" showInputMessage="1" showErrorMessage="1" sqref="I213">
      <formula1>осн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884</v>
      </c>
    </row>
    <row r="4" ht="15">
      <c r="B4" t="s">
        <v>885</v>
      </c>
    </row>
    <row r="5" ht="15">
      <c r="B5" t="s">
        <v>886</v>
      </c>
    </row>
    <row r="6" ht="15">
      <c r="B6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885</v>
      </c>
    </row>
    <row r="4" ht="15">
      <c r="B4" t="s">
        <v>886</v>
      </c>
    </row>
    <row r="5" ht="15">
      <c r="B5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888</v>
      </c>
    </row>
    <row r="4" ht="15">
      <c r="B4" t="s">
        <v>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25" t="s">
        <v>901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thickBot="1">
      <c r="A2" s="14" t="s">
        <v>902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990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991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992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993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994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995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1000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1001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1002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1003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1004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1005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1012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1013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1015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1020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1021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1023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1024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1025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1030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1031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1032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1033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1034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1035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1040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1044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1045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1050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1052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1053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1054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1055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1060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1061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1064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1065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1070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1071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1072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1073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1074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1075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1080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1081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1082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1083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1084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1085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1090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1091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1092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1093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1094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1095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1100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1101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1102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1103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1104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1105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1111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1112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1113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1114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1115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1120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1121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1122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1123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1124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1125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1130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1131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1132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1133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1134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1135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1140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1141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1142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1143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1144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1145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1150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1151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1152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1153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1154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1155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1160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1161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1162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1163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1164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1165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1166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1168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1170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1171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1172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1173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1174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1175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1180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1181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1182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1183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1184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1185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1189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1190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1191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1192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1193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1194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1195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1200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1201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1202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1203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1204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1205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1206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1208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1210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1211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1212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1213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1214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1215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1216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1218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1220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1221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1222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1223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1224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1225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1230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1231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1232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1233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1234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1235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1240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1241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1242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1243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1244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1245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1246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1248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1250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1251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1252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1253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1254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1255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1260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1261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1262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1263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1264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1265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1266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1268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1270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1271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1272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1273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1274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1275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1276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1280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1281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1282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1283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1284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1285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1286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1287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1290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1291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1292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1293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1294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1295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1296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1300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1301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1302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1303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1304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1305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1306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1307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1309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1310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1311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1312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1313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1314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1315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1316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1318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1319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1320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1321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1322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1323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1324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1325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1327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1330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1331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1332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1333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1334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1335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1336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1337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1338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1339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1340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1341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1342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1343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1344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1345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1346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1347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1348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1349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1350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1351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1352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1353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1354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1355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1356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1357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1358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1359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1360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1361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1362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1363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1364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1365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1366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1368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1370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1371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1372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1373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1374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1375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1376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1377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1378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1380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1381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1382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1383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1384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1385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1386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1390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1391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1392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1393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1394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1395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1396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1397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1398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1400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1401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1402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1403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1404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1405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1406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1407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1408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1409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1410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1411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1412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1413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1414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1415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1417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1418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1419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1420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1421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1422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1423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1424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1425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1426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1427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1428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1429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1430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1431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1432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1433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1434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1435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1436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1437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1440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1441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1442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1443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1444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1445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1449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1450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1451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1452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1453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1454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1455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1458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1460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1461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1462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1463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1464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1465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1466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1468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1469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1470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1471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1472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1473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1474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1475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1477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1478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1480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1481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1482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1483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1484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1485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1486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1487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1488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1490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1491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1492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1493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1494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1495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1496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1497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1498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1499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1500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1501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1502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1503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1504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1505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1506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1507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1508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1509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1510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1511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1512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1513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1514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1515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1516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26" t="s">
        <v>700</v>
      </c>
      <c r="B1" s="26"/>
      <c r="C1" s="17"/>
    </row>
    <row r="2" spans="1:3" ht="15.75">
      <c r="A2" s="8" t="s">
        <v>698</v>
      </c>
      <c r="B2" s="16" t="s">
        <v>699</v>
      </c>
      <c r="C2" s="18"/>
    </row>
    <row r="3" spans="1:3" ht="15">
      <c r="A3" s="21" t="s">
        <v>910</v>
      </c>
      <c r="B3" s="22" t="s">
        <v>910</v>
      </c>
      <c r="C3" s="19"/>
    </row>
    <row r="4" spans="1:3" ht="15">
      <c r="A4" s="21" t="s">
        <v>911</v>
      </c>
      <c r="B4" s="22" t="s">
        <v>911</v>
      </c>
      <c r="C4" s="17"/>
    </row>
    <row r="5" spans="1:3" ht="15">
      <c r="A5" s="21" t="s">
        <v>912</v>
      </c>
      <c r="B5" s="22" t="s">
        <v>912</v>
      </c>
      <c r="C5" s="17"/>
    </row>
    <row r="6" spans="1:3" ht="15">
      <c r="A6" s="21" t="s">
        <v>913</v>
      </c>
      <c r="B6" s="22" t="s">
        <v>914</v>
      </c>
      <c r="C6" s="17"/>
    </row>
    <row r="7" spans="1:3" ht="15">
      <c r="A7" s="21" t="s">
        <v>915</v>
      </c>
      <c r="B7" s="22" t="s">
        <v>916</v>
      </c>
      <c r="C7" s="17"/>
    </row>
    <row r="8" spans="1:3" ht="15">
      <c r="A8" s="21" t="s">
        <v>917</v>
      </c>
      <c r="B8" s="22" t="s">
        <v>918</v>
      </c>
      <c r="C8" s="17"/>
    </row>
    <row r="9" spans="1:3" ht="15">
      <c r="A9" s="21" t="s">
        <v>919</v>
      </c>
      <c r="B9" s="22" t="s">
        <v>920</v>
      </c>
      <c r="C9" s="17"/>
    </row>
    <row r="10" spans="1:3" ht="15">
      <c r="A10" s="21" t="s">
        <v>921</v>
      </c>
      <c r="B10" s="22" t="s">
        <v>922</v>
      </c>
      <c r="C10" s="17"/>
    </row>
    <row r="11" spans="1:3" ht="15">
      <c r="A11" s="21" t="s">
        <v>923</v>
      </c>
      <c r="B11" s="22" t="s">
        <v>924</v>
      </c>
      <c r="C11" s="17"/>
    </row>
    <row r="12" spans="1:3" ht="15">
      <c r="A12" s="21" t="s">
        <v>925</v>
      </c>
      <c r="B12" s="22" t="s">
        <v>926</v>
      </c>
      <c r="C12" s="17"/>
    </row>
    <row r="13" spans="1:3" ht="15">
      <c r="A13" s="21" t="s">
        <v>927</v>
      </c>
      <c r="B13" s="22" t="s">
        <v>928</v>
      </c>
      <c r="C13" s="17"/>
    </row>
    <row r="14" spans="1:3" ht="15">
      <c r="A14" s="21" t="s">
        <v>929</v>
      </c>
      <c r="B14" s="22" t="s">
        <v>930</v>
      </c>
      <c r="C14" s="17"/>
    </row>
    <row r="15" spans="1:3" ht="15">
      <c r="A15" s="21" t="s">
        <v>931</v>
      </c>
      <c r="B15" s="22" t="s">
        <v>932</v>
      </c>
      <c r="C15" s="17"/>
    </row>
    <row r="16" spans="1:3" ht="15">
      <c r="A16" s="21" t="s">
        <v>933</v>
      </c>
      <c r="B16" s="22" t="s">
        <v>934</v>
      </c>
      <c r="C16" s="17"/>
    </row>
    <row r="17" spans="1:3" ht="15">
      <c r="A17" s="21" t="s">
        <v>935</v>
      </c>
      <c r="B17" s="22" t="s">
        <v>935</v>
      </c>
      <c r="C17" s="17"/>
    </row>
    <row r="18" spans="1:3" ht="15">
      <c r="A18" s="21" t="s">
        <v>936</v>
      </c>
      <c r="B18" s="22" t="s">
        <v>936</v>
      </c>
      <c r="C18" s="17"/>
    </row>
    <row r="19" spans="1:3" ht="15">
      <c r="A19" s="21" t="s">
        <v>937</v>
      </c>
      <c r="B19" s="22" t="s">
        <v>937</v>
      </c>
      <c r="C19" s="17"/>
    </row>
    <row r="20" spans="1:3" ht="15">
      <c r="A20" s="21" t="s">
        <v>938</v>
      </c>
      <c r="B20" s="22" t="s">
        <v>938</v>
      </c>
      <c r="C20" s="17"/>
    </row>
    <row r="21" spans="1:3" ht="15">
      <c r="A21" s="21" t="s">
        <v>939</v>
      </c>
      <c r="B21" s="22" t="s">
        <v>940</v>
      </c>
      <c r="C21" s="17"/>
    </row>
    <row r="22" spans="1:3" ht="15">
      <c r="A22" s="21" t="s">
        <v>941</v>
      </c>
      <c r="B22" s="22" t="s">
        <v>942</v>
      </c>
      <c r="C22" s="17"/>
    </row>
    <row r="23" spans="1:3" ht="15">
      <c r="A23" s="21" t="s">
        <v>943</v>
      </c>
      <c r="B23" s="22" t="s">
        <v>943</v>
      </c>
      <c r="C23" s="17"/>
    </row>
    <row r="24" spans="1:3" ht="15">
      <c r="A24" s="21" t="s">
        <v>944</v>
      </c>
      <c r="B24" s="22" t="s">
        <v>944</v>
      </c>
      <c r="C24" s="17"/>
    </row>
    <row r="25" spans="1:3" ht="15">
      <c r="A25" s="21" t="s">
        <v>945</v>
      </c>
      <c r="B25" s="22" t="s">
        <v>946</v>
      </c>
      <c r="C25" s="17"/>
    </row>
    <row r="26" spans="1:3" ht="15">
      <c r="A26" s="21" t="s">
        <v>947</v>
      </c>
      <c r="B26" s="22" t="s">
        <v>947</v>
      </c>
      <c r="C26" s="17"/>
    </row>
    <row r="27" spans="1:3" ht="15">
      <c r="A27" s="21" t="s">
        <v>948</v>
      </c>
      <c r="B27" s="22" t="s">
        <v>949</v>
      </c>
      <c r="C27" s="17"/>
    </row>
    <row r="28" spans="1:3" ht="15">
      <c r="A28" s="21" t="s">
        <v>950</v>
      </c>
      <c r="B28" s="22" t="s">
        <v>951</v>
      </c>
      <c r="C28" s="17"/>
    </row>
    <row r="29" spans="1:3" s="7" customFormat="1" ht="15">
      <c r="A29" s="23" t="s">
        <v>1529</v>
      </c>
      <c r="B29" s="24" t="s">
        <v>1530</v>
      </c>
      <c r="C29" s="17"/>
    </row>
    <row r="30" spans="1:3" ht="15">
      <c r="A30" s="21" t="s">
        <v>952</v>
      </c>
      <c r="B30" s="22" t="s">
        <v>953</v>
      </c>
      <c r="C30" s="17"/>
    </row>
    <row r="31" spans="1:3" ht="15">
      <c r="A31" s="21" t="s">
        <v>954</v>
      </c>
      <c r="B31" s="22" t="s">
        <v>955</v>
      </c>
      <c r="C31" s="17"/>
    </row>
    <row r="32" spans="1:3" ht="15">
      <c r="A32" s="21" t="s">
        <v>956</v>
      </c>
      <c r="B32" s="22" t="s">
        <v>957</v>
      </c>
      <c r="C32" s="17"/>
    </row>
    <row r="33" spans="1:3" ht="15">
      <c r="A33" s="21" t="s">
        <v>958</v>
      </c>
      <c r="B33" s="22" t="s">
        <v>958</v>
      </c>
      <c r="C33" s="17"/>
    </row>
    <row r="34" spans="1:3" ht="15">
      <c r="A34" s="21" t="s">
        <v>959</v>
      </c>
      <c r="B34" s="22" t="s">
        <v>960</v>
      </c>
      <c r="C34" s="17"/>
    </row>
    <row r="35" spans="1:3" ht="15">
      <c r="A35" s="21" t="s">
        <v>961</v>
      </c>
      <c r="B35" s="22" t="s">
        <v>962</v>
      </c>
      <c r="C35" s="17"/>
    </row>
    <row r="36" spans="1:3" ht="15">
      <c r="A36" s="21" t="s">
        <v>963</v>
      </c>
      <c r="B36" s="22" t="s">
        <v>964</v>
      </c>
      <c r="C36" s="17"/>
    </row>
    <row r="37" spans="1:3" ht="15">
      <c r="A37" s="21" t="s">
        <v>965</v>
      </c>
      <c r="B37" s="22" t="s">
        <v>966</v>
      </c>
      <c r="C37" s="17"/>
    </row>
    <row r="38" spans="1:3" ht="15">
      <c r="A38" s="21" t="s">
        <v>967</v>
      </c>
      <c r="B38" s="22" t="s">
        <v>968</v>
      </c>
      <c r="C38" s="17"/>
    </row>
    <row r="39" spans="1:3" ht="15">
      <c r="A39" s="21" t="s">
        <v>969</v>
      </c>
      <c r="B39" s="22" t="s">
        <v>970</v>
      </c>
      <c r="C39" s="17"/>
    </row>
    <row r="40" spans="1:3" ht="15">
      <c r="A40" s="21" t="s">
        <v>971</v>
      </c>
      <c r="B40" s="22" t="s">
        <v>972</v>
      </c>
      <c r="C40" s="17"/>
    </row>
    <row r="41" spans="1:3" ht="15">
      <c r="A41" s="21" t="s">
        <v>973</v>
      </c>
      <c r="B41" s="22" t="s">
        <v>974</v>
      </c>
      <c r="C41" s="17"/>
    </row>
    <row r="42" spans="1:3" ht="15">
      <c r="A42" s="21" t="s">
        <v>975</v>
      </c>
      <c r="B42" s="22" t="s">
        <v>976</v>
      </c>
      <c r="C42" s="17"/>
    </row>
    <row r="43" spans="1:3" ht="15">
      <c r="A43" s="21" t="s">
        <v>977</v>
      </c>
      <c r="B43" s="22" t="s">
        <v>978</v>
      </c>
      <c r="C43" s="17"/>
    </row>
    <row r="44" spans="1:3" ht="15">
      <c r="A44" s="21" t="s">
        <v>979</v>
      </c>
      <c r="B44" s="22" t="s">
        <v>980</v>
      </c>
      <c r="C44" s="17"/>
    </row>
    <row r="45" spans="1:3" ht="15">
      <c r="A45" s="21" t="s">
        <v>981</v>
      </c>
      <c r="B45" s="22" t="s">
        <v>982</v>
      </c>
      <c r="C45" s="17"/>
    </row>
    <row r="46" spans="1:3" ht="15">
      <c r="A46" s="21" t="s">
        <v>983</v>
      </c>
      <c r="B46" s="22" t="s">
        <v>983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27" t="s">
        <v>713</v>
      </c>
      <c r="B1" s="27"/>
    </row>
    <row r="2" s="7" customFormat="1" ht="15"/>
    <row r="3" spans="1:2" ht="15">
      <c r="A3" s="9" t="s">
        <v>32</v>
      </c>
      <c r="B3" s="9" t="s">
        <v>8</v>
      </c>
    </row>
    <row r="4" spans="1:2" ht="15">
      <c r="A4" s="5" t="s">
        <v>857</v>
      </c>
      <c r="B4" s="5" t="s">
        <v>707</v>
      </c>
    </row>
    <row r="5" spans="1:2" ht="15">
      <c r="A5" s="5" t="s">
        <v>858</v>
      </c>
      <c r="B5" s="5" t="s">
        <v>708</v>
      </c>
    </row>
    <row r="6" spans="1:2" ht="15">
      <c r="A6" s="5" t="s">
        <v>890</v>
      </c>
      <c r="B6" s="5" t="s">
        <v>709</v>
      </c>
    </row>
    <row r="7" spans="1:2" s="7" customFormat="1" ht="15">
      <c r="A7" s="5" t="s">
        <v>859</v>
      </c>
      <c r="B7" s="5" t="s">
        <v>710</v>
      </c>
    </row>
    <row r="8" spans="1:2" s="7" customFormat="1" ht="15">
      <c r="A8" s="5" t="s">
        <v>860</v>
      </c>
      <c r="B8" s="5" t="s">
        <v>711</v>
      </c>
    </row>
    <row r="9" spans="1:2" ht="15">
      <c r="A9" s="5" t="s">
        <v>861</v>
      </c>
      <c r="B9" s="5" t="s">
        <v>712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28" t="s">
        <v>754</v>
      </c>
      <c r="B1" s="28"/>
    </row>
    <row r="2" spans="1:2" ht="15">
      <c r="A2" s="13" t="s">
        <v>755</v>
      </c>
      <c r="B2" s="13" t="s">
        <v>8</v>
      </c>
    </row>
    <row r="3" spans="1:2" ht="15">
      <c r="A3" s="10" t="s">
        <v>1523</v>
      </c>
      <c r="B3" s="11" t="s">
        <v>1524</v>
      </c>
    </row>
    <row r="4" spans="1:2" ht="15">
      <c r="A4" s="10" t="s">
        <v>756</v>
      </c>
      <c r="B4" s="11" t="s">
        <v>757</v>
      </c>
    </row>
    <row r="5" spans="1:2" ht="15">
      <c r="A5" s="10" t="s">
        <v>758</v>
      </c>
      <c r="B5" s="11" t="s">
        <v>759</v>
      </c>
    </row>
    <row r="6" spans="1:2" ht="15">
      <c r="A6" s="10" t="s">
        <v>760</v>
      </c>
      <c r="B6" s="11" t="s">
        <v>761</v>
      </c>
    </row>
    <row r="7" spans="1:2" ht="30">
      <c r="A7" s="10" t="s">
        <v>762</v>
      </c>
      <c r="B7" s="11" t="s">
        <v>763</v>
      </c>
    </row>
    <row r="8" spans="1:2" ht="15">
      <c r="A8" s="10" t="s">
        <v>764</v>
      </c>
      <c r="B8" s="11" t="s">
        <v>765</v>
      </c>
    </row>
    <row r="9" spans="1:2" s="7" customFormat="1" ht="15">
      <c r="A9" s="10" t="s">
        <v>766</v>
      </c>
      <c r="B9" s="11" t="s">
        <v>767</v>
      </c>
    </row>
    <row r="10" spans="1:2" ht="15">
      <c r="A10" s="10" t="s">
        <v>1520</v>
      </c>
      <c r="B10" s="11" t="s">
        <v>1521</v>
      </c>
    </row>
    <row r="11" spans="1:2" ht="15">
      <c r="A11" s="10" t="s">
        <v>768</v>
      </c>
      <c r="B11" s="11" t="s">
        <v>769</v>
      </c>
    </row>
    <row r="12" spans="1:2" ht="15">
      <c r="A12" s="10" t="s">
        <v>770</v>
      </c>
      <c r="B12" s="11" t="s">
        <v>771</v>
      </c>
    </row>
    <row r="13" spans="1:2" ht="15">
      <c r="A13" s="10" t="s">
        <v>772</v>
      </c>
      <c r="B13" s="11" t="s">
        <v>773</v>
      </c>
    </row>
    <row r="14" spans="1:2" ht="30">
      <c r="A14" s="10" t="s">
        <v>774</v>
      </c>
      <c r="B14" s="11" t="s">
        <v>775</v>
      </c>
    </row>
    <row r="15" spans="1:2" ht="30">
      <c r="A15" s="10" t="s">
        <v>776</v>
      </c>
      <c r="B15" s="11" t="s">
        <v>777</v>
      </c>
    </row>
    <row r="16" spans="1:2" ht="30">
      <c r="A16" s="10" t="s">
        <v>778</v>
      </c>
      <c r="B16" s="11" t="s">
        <v>779</v>
      </c>
    </row>
    <row r="17" spans="1:2" ht="15">
      <c r="A17" s="10" t="s">
        <v>780</v>
      </c>
      <c r="B17" s="11" t="s">
        <v>781</v>
      </c>
    </row>
    <row r="18" spans="1:2" ht="15">
      <c r="A18" s="10" t="s">
        <v>782</v>
      </c>
      <c r="B18" s="11" t="s">
        <v>783</v>
      </c>
    </row>
    <row r="19" spans="1:2" ht="15">
      <c r="A19" s="10" t="s">
        <v>784</v>
      </c>
      <c r="B19" s="11" t="s">
        <v>785</v>
      </c>
    </row>
    <row r="20" spans="1:2" ht="15">
      <c r="A20" s="10" t="s">
        <v>786</v>
      </c>
      <c r="B20" s="11" t="s">
        <v>787</v>
      </c>
    </row>
    <row r="21" spans="1:2" ht="15">
      <c r="A21" s="10" t="s">
        <v>788</v>
      </c>
      <c r="B21" s="11" t="s">
        <v>789</v>
      </c>
    </row>
    <row r="22" spans="1:2" ht="30">
      <c r="A22" s="10" t="s">
        <v>790</v>
      </c>
      <c r="B22" s="11" t="s">
        <v>791</v>
      </c>
    </row>
    <row r="23" spans="1:2" ht="15">
      <c r="A23" s="10" t="s">
        <v>792</v>
      </c>
      <c r="B23" s="11" t="s">
        <v>793</v>
      </c>
    </row>
    <row r="24" spans="1:2" ht="15">
      <c r="A24" s="10" t="s">
        <v>794</v>
      </c>
      <c r="B24" s="11" t="s">
        <v>795</v>
      </c>
    </row>
    <row r="25" spans="1:2" ht="15">
      <c r="A25" s="10" t="s">
        <v>796</v>
      </c>
      <c r="B25" s="11" t="s">
        <v>797</v>
      </c>
    </row>
    <row r="26" spans="1:2" ht="15">
      <c r="A26" s="10" t="s">
        <v>798</v>
      </c>
      <c r="B26" s="11" t="s">
        <v>799</v>
      </c>
    </row>
    <row r="27" spans="1:2" ht="30">
      <c r="A27" s="10" t="s">
        <v>1525</v>
      </c>
      <c r="B27" s="11" t="s">
        <v>1526</v>
      </c>
    </row>
    <row r="28" spans="1:2" ht="15">
      <c r="A28" s="10" t="s">
        <v>1527</v>
      </c>
      <c r="B28" s="11" t="s">
        <v>1528</v>
      </c>
    </row>
    <row r="29" spans="1:2" ht="30">
      <c r="A29" s="10" t="s">
        <v>800</v>
      </c>
      <c r="B29" s="11" t="s">
        <v>801</v>
      </c>
    </row>
    <row r="30" spans="1:2" ht="30">
      <c r="A30" s="10" t="s">
        <v>802</v>
      </c>
      <c r="B30" s="11" t="s">
        <v>803</v>
      </c>
    </row>
    <row r="31" spans="1:2" ht="30">
      <c r="A31" s="10" t="s">
        <v>804</v>
      </c>
      <c r="B31" s="11" t="s">
        <v>805</v>
      </c>
    </row>
    <row r="32" spans="1:2" ht="30">
      <c r="A32" s="10" t="s">
        <v>806</v>
      </c>
      <c r="B32" s="11" t="s">
        <v>807</v>
      </c>
    </row>
    <row r="33" spans="1:2" ht="15">
      <c r="A33" s="10" t="s">
        <v>808</v>
      </c>
      <c r="B33" s="11" t="s">
        <v>809</v>
      </c>
    </row>
    <row r="34" spans="1:2" s="7" customFormat="1" ht="15">
      <c r="A34" s="10" t="s">
        <v>810</v>
      </c>
      <c r="B34" s="11" t="s">
        <v>811</v>
      </c>
    </row>
    <row r="35" spans="1:2" ht="30">
      <c r="A35" s="10" t="s">
        <v>812</v>
      </c>
      <c r="B35" s="11" t="s">
        <v>813</v>
      </c>
    </row>
    <row r="36" spans="1:2" ht="30">
      <c r="A36" s="10" t="s">
        <v>814</v>
      </c>
      <c r="B36" s="11" t="s">
        <v>815</v>
      </c>
    </row>
    <row r="37" spans="1:2" ht="30">
      <c r="A37" s="10" t="s">
        <v>1518</v>
      </c>
      <c r="B37" s="11" t="s">
        <v>1519</v>
      </c>
    </row>
    <row r="38" spans="1:2" ht="15">
      <c r="A38" s="10" t="s">
        <v>816</v>
      </c>
      <c r="B38" s="11" t="s">
        <v>817</v>
      </c>
    </row>
    <row r="39" spans="1:2" ht="30">
      <c r="A39" s="10" t="s">
        <v>818</v>
      </c>
      <c r="B39" s="11" t="s">
        <v>819</v>
      </c>
    </row>
    <row r="40" spans="1:2" ht="30">
      <c r="A40" s="10" t="s">
        <v>820</v>
      </c>
      <c r="B40" s="11" t="s">
        <v>821</v>
      </c>
    </row>
    <row r="41" spans="1:2" ht="15">
      <c r="A41" s="10" t="s">
        <v>822</v>
      </c>
      <c r="B41" s="11" t="s">
        <v>823</v>
      </c>
    </row>
    <row r="42" spans="1:2" ht="15">
      <c r="A42" s="10" t="s">
        <v>824</v>
      </c>
      <c r="B42" s="11" t="s">
        <v>825</v>
      </c>
    </row>
    <row r="43" spans="1:2" ht="15">
      <c r="A43" s="12">
        <v>139</v>
      </c>
      <c r="B43" s="11" t="s">
        <v>826</v>
      </c>
    </row>
    <row r="44" spans="1:2" ht="30">
      <c r="A44" s="12" t="s">
        <v>827</v>
      </c>
      <c r="B44" s="11" t="s">
        <v>828</v>
      </c>
    </row>
    <row r="45" spans="1:2" ht="15">
      <c r="A45" s="10" t="s">
        <v>829</v>
      </c>
      <c r="B45" s="11" t="s">
        <v>830</v>
      </c>
    </row>
    <row r="46" spans="1:2" ht="30">
      <c r="A46" s="10" t="s">
        <v>831</v>
      </c>
      <c r="B46" s="11" t="s">
        <v>832</v>
      </c>
    </row>
    <row r="47" spans="1:2" ht="15">
      <c r="A47" s="10" t="s">
        <v>833</v>
      </c>
      <c r="B47" s="11" t="s">
        <v>834</v>
      </c>
    </row>
    <row r="48" spans="1:2" ht="30">
      <c r="A48" s="10" t="s">
        <v>835</v>
      </c>
      <c r="B48" s="11" t="s">
        <v>836</v>
      </c>
    </row>
    <row r="49" spans="1:2" ht="30">
      <c r="A49" s="10" t="s">
        <v>837</v>
      </c>
      <c r="B49" s="11" t="s">
        <v>838</v>
      </c>
    </row>
    <row r="50" spans="1:2" ht="30">
      <c r="A50" s="10" t="s">
        <v>839</v>
      </c>
      <c r="B50" s="11" t="s">
        <v>840</v>
      </c>
    </row>
    <row r="51" spans="1:2" ht="15">
      <c r="A51" s="10" t="s">
        <v>841</v>
      </c>
      <c r="B51" s="11" t="s">
        <v>842</v>
      </c>
    </row>
    <row r="52" spans="1:2" ht="30">
      <c r="A52" s="10" t="s">
        <v>843</v>
      </c>
      <c r="B52" s="11" t="s">
        <v>844</v>
      </c>
    </row>
    <row r="53" spans="1:2" s="7" customFormat="1" ht="30">
      <c r="A53" s="10" t="s">
        <v>845</v>
      </c>
      <c r="B53" s="11" t="s">
        <v>846</v>
      </c>
    </row>
    <row r="54" spans="1:2" ht="30">
      <c r="A54" s="10" t="s">
        <v>847</v>
      </c>
      <c r="B54" s="11" t="s">
        <v>848</v>
      </c>
    </row>
    <row r="55" spans="1:2" ht="30">
      <c r="A55" s="10" t="s">
        <v>849</v>
      </c>
      <c r="B55" s="11" t="s">
        <v>850</v>
      </c>
    </row>
    <row r="56" spans="1:2" ht="15">
      <c r="A56" s="10" t="s">
        <v>1517</v>
      </c>
      <c r="B56" s="11" t="s">
        <v>1522</v>
      </c>
    </row>
    <row r="57" spans="1:2" ht="30">
      <c r="A57" s="10" t="s">
        <v>851</v>
      </c>
      <c r="B57" s="11" t="s">
        <v>852</v>
      </c>
    </row>
    <row r="58" spans="1:2" ht="15">
      <c r="A58" s="10" t="s">
        <v>853</v>
      </c>
      <c r="B58" s="11" t="s">
        <v>854</v>
      </c>
    </row>
    <row r="59" spans="1:2" ht="30">
      <c r="A59" s="10" t="s">
        <v>855</v>
      </c>
      <c r="B59" s="11" t="s">
        <v>856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27" t="s">
        <v>717</v>
      </c>
      <c r="B1" s="27"/>
    </row>
    <row r="2" spans="1:2" ht="15">
      <c r="A2" s="7"/>
      <c r="B2" s="7"/>
    </row>
    <row r="3" spans="1:2" ht="15">
      <c r="A3" s="5" t="s">
        <v>862</v>
      </c>
      <c r="B3" s="5" t="s">
        <v>714</v>
      </c>
    </row>
    <row r="4" spans="1:2" ht="15">
      <c r="A4" s="5" t="s">
        <v>863</v>
      </c>
      <c r="B4" s="5" t="s">
        <v>715</v>
      </c>
    </row>
    <row r="5" spans="1:2" ht="15">
      <c r="A5" s="5" t="s">
        <v>864</v>
      </c>
      <c r="B5" s="5" t="s">
        <v>716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29" t="s">
        <v>33</v>
      </c>
      <c r="B2" s="29"/>
      <c r="C2" s="29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30" t="s">
        <v>34</v>
      </c>
      <c r="B5" s="32" t="s">
        <v>35</v>
      </c>
      <c r="C5" s="32"/>
    </row>
    <row r="6" spans="1:3" ht="28.5">
      <c r="A6" s="31"/>
      <c r="B6" s="3" t="s">
        <v>36</v>
      </c>
      <c r="C6" s="3" t="s">
        <v>37</v>
      </c>
    </row>
    <row r="7" spans="1:3" ht="15">
      <c r="A7" s="4" t="s">
        <v>38</v>
      </c>
      <c r="B7" s="4" t="s">
        <v>39</v>
      </c>
      <c r="C7" s="4" t="s">
        <v>39</v>
      </c>
    </row>
    <row r="8" spans="1:3" ht="15">
      <c r="A8" s="4" t="s">
        <v>40</v>
      </c>
      <c r="B8" s="4" t="s">
        <v>41</v>
      </c>
      <c r="C8" s="4" t="s">
        <v>42</v>
      </c>
    </row>
    <row r="9" spans="1:3" ht="15">
      <c r="A9" s="4" t="s">
        <v>43</v>
      </c>
      <c r="B9" s="4" t="s">
        <v>44</v>
      </c>
      <c r="C9" s="4" t="s">
        <v>45</v>
      </c>
    </row>
    <row r="10" spans="1:3" ht="15">
      <c r="A10" s="4" t="s">
        <v>46</v>
      </c>
      <c r="B10" s="4" t="s">
        <v>47</v>
      </c>
      <c r="C10" s="4" t="s">
        <v>48</v>
      </c>
    </row>
    <row r="11" spans="1:3" ht="15">
      <c r="A11" s="4" t="s">
        <v>49</v>
      </c>
      <c r="B11" s="4" t="s">
        <v>50</v>
      </c>
      <c r="C11" s="4" t="s">
        <v>51</v>
      </c>
    </row>
    <row r="12" spans="1:3" ht="15">
      <c r="A12" s="4" t="s">
        <v>52</v>
      </c>
      <c r="B12" s="4" t="s">
        <v>53</v>
      </c>
      <c r="C12" s="4" t="s">
        <v>54</v>
      </c>
    </row>
    <row r="13" spans="1:3" ht="15">
      <c r="A13" s="4" t="s">
        <v>55</v>
      </c>
      <c r="B13" s="4" t="s">
        <v>56</v>
      </c>
      <c r="C13" s="4" t="s">
        <v>57</v>
      </c>
    </row>
    <row r="14" spans="1:3" ht="15">
      <c r="A14" s="4" t="s">
        <v>58</v>
      </c>
      <c r="B14" s="4" t="s">
        <v>59</v>
      </c>
      <c r="C14" s="4" t="s">
        <v>59</v>
      </c>
    </row>
    <row r="15" spans="1:3" ht="15">
      <c r="A15" s="4" t="s">
        <v>60</v>
      </c>
      <c r="B15" s="4" t="s">
        <v>61</v>
      </c>
      <c r="C15" s="4" t="s">
        <v>61</v>
      </c>
    </row>
    <row r="16" spans="1:3" ht="15">
      <c r="A16" s="4" t="s">
        <v>62</v>
      </c>
      <c r="B16" s="4" t="s">
        <v>63</v>
      </c>
      <c r="C16" s="4" t="s">
        <v>63</v>
      </c>
    </row>
    <row r="17" spans="1:3" ht="15">
      <c r="A17" s="4" t="s">
        <v>64</v>
      </c>
      <c r="B17" s="4" t="s">
        <v>65</v>
      </c>
      <c r="C17" s="4" t="s">
        <v>66</v>
      </c>
    </row>
    <row r="18" spans="1:3" ht="15">
      <c r="A18" s="4" t="s">
        <v>67</v>
      </c>
      <c r="B18" s="4" t="s">
        <v>68</v>
      </c>
      <c r="C18" s="4" t="s">
        <v>69</v>
      </c>
    </row>
    <row r="19" spans="1:3" ht="15">
      <c r="A19" s="4" t="s">
        <v>70</v>
      </c>
      <c r="B19" s="4" t="s">
        <v>71</v>
      </c>
      <c r="C19" s="4" t="s">
        <v>71</v>
      </c>
    </row>
    <row r="20" spans="1:3" ht="15">
      <c r="A20" s="4" t="s">
        <v>72</v>
      </c>
      <c r="B20" s="4" t="s">
        <v>73</v>
      </c>
      <c r="C20" s="4" t="s">
        <v>73</v>
      </c>
    </row>
    <row r="21" spans="1:3" ht="15">
      <c r="A21" s="4" t="s">
        <v>74</v>
      </c>
      <c r="B21" s="4" t="s">
        <v>75</v>
      </c>
      <c r="C21" s="4" t="s">
        <v>75</v>
      </c>
    </row>
    <row r="22" spans="1:3" ht="15">
      <c r="A22" s="4" t="s">
        <v>76</v>
      </c>
      <c r="B22" s="4" t="s">
        <v>77</v>
      </c>
      <c r="C22" s="4" t="s">
        <v>78</v>
      </c>
    </row>
    <row r="23" spans="1:3" ht="15">
      <c r="A23" s="4" t="s">
        <v>79</v>
      </c>
      <c r="B23" s="4" t="s">
        <v>80</v>
      </c>
      <c r="C23" s="4" t="s">
        <v>81</v>
      </c>
    </row>
    <row r="24" spans="1:3" ht="15">
      <c r="A24" s="4" t="s">
        <v>82</v>
      </c>
      <c r="B24" s="4" t="s">
        <v>83</v>
      </c>
      <c r="C24" s="4" t="s">
        <v>84</v>
      </c>
    </row>
    <row r="25" spans="1:3" ht="15">
      <c r="A25" s="4" t="s">
        <v>85</v>
      </c>
      <c r="B25" s="4" t="s">
        <v>86</v>
      </c>
      <c r="C25" s="4" t="s">
        <v>86</v>
      </c>
    </row>
    <row r="26" spans="1:3" ht="15">
      <c r="A26" s="4" t="s">
        <v>87</v>
      </c>
      <c r="B26" s="4" t="s">
        <v>88</v>
      </c>
      <c r="C26" s="4" t="s">
        <v>89</v>
      </c>
    </row>
    <row r="27" spans="1:3" ht="15">
      <c r="A27" s="4" t="s">
        <v>90</v>
      </c>
      <c r="B27" s="4" t="s">
        <v>91</v>
      </c>
      <c r="C27" s="4" t="s">
        <v>91</v>
      </c>
    </row>
    <row r="28" spans="1:3" ht="15">
      <c r="A28" s="4" t="s">
        <v>92</v>
      </c>
      <c r="B28" s="4" t="s">
        <v>93</v>
      </c>
      <c r="C28" s="4" t="s">
        <v>94</v>
      </c>
    </row>
    <row r="29" spans="1:3" ht="15">
      <c r="A29" s="4" t="s">
        <v>95</v>
      </c>
      <c r="B29" s="4" t="s">
        <v>96</v>
      </c>
      <c r="C29" s="4" t="s">
        <v>96</v>
      </c>
    </row>
    <row r="30" spans="1:3" ht="15">
      <c r="A30" s="4" t="s">
        <v>97</v>
      </c>
      <c r="B30" s="4" t="s">
        <v>98</v>
      </c>
      <c r="C30" s="4" t="s">
        <v>99</v>
      </c>
    </row>
    <row r="31" spans="1:3" ht="15">
      <c r="A31" s="4" t="s">
        <v>100</v>
      </c>
      <c r="B31" s="4" t="s">
        <v>101</v>
      </c>
      <c r="C31" s="4" t="s">
        <v>101</v>
      </c>
    </row>
    <row r="32" spans="1:3" ht="15">
      <c r="A32" s="4" t="s">
        <v>102</v>
      </c>
      <c r="B32" s="4" t="s">
        <v>103</v>
      </c>
      <c r="C32" s="4" t="s">
        <v>103</v>
      </c>
    </row>
    <row r="33" spans="1:3" ht="15">
      <c r="A33" s="4" t="s">
        <v>104</v>
      </c>
      <c r="B33" s="4" t="s">
        <v>105</v>
      </c>
      <c r="C33" s="4" t="s">
        <v>105</v>
      </c>
    </row>
    <row r="34" spans="1:3" ht="15">
      <c r="A34" s="4" t="s">
        <v>106</v>
      </c>
      <c r="B34" s="4" t="s">
        <v>107</v>
      </c>
      <c r="C34" s="4" t="s">
        <v>108</v>
      </c>
    </row>
    <row r="35" spans="1:3" ht="15">
      <c r="A35" s="4" t="s">
        <v>109</v>
      </c>
      <c r="B35" s="4" t="s">
        <v>110</v>
      </c>
      <c r="C35" s="4" t="s">
        <v>111</v>
      </c>
    </row>
    <row r="36" spans="1:3" ht="15">
      <c r="A36" s="4" t="s">
        <v>112</v>
      </c>
      <c r="B36" s="4" t="s">
        <v>113</v>
      </c>
      <c r="C36" s="4" t="s">
        <v>113</v>
      </c>
    </row>
    <row r="37" spans="1:3" ht="15">
      <c r="A37" s="4" t="s">
        <v>114</v>
      </c>
      <c r="B37" s="4" t="s">
        <v>115</v>
      </c>
      <c r="C37" s="4" t="s">
        <v>116</v>
      </c>
    </row>
    <row r="38" spans="1:3" ht="15">
      <c r="A38" s="4" t="s">
        <v>117</v>
      </c>
      <c r="B38" s="4" t="s">
        <v>118</v>
      </c>
      <c r="C38" s="4" t="s">
        <v>118</v>
      </c>
    </row>
    <row r="39" spans="1:3" ht="15">
      <c r="A39" s="4" t="s">
        <v>119</v>
      </c>
      <c r="B39" s="4" t="s">
        <v>120</v>
      </c>
      <c r="C39" s="4" t="s">
        <v>121</v>
      </c>
    </row>
    <row r="40" spans="1:3" ht="15">
      <c r="A40" s="4" t="s">
        <v>122</v>
      </c>
      <c r="B40" s="4" t="s">
        <v>123</v>
      </c>
      <c r="C40" s="4" t="s">
        <v>123</v>
      </c>
    </row>
    <row r="41" spans="1:3" ht="15">
      <c r="A41" s="4" t="s">
        <v>124</v>
      </c>
      <c r="B41" s="4" t="s">
        <v>125</v>
      </c>
      <c r="C41" s="4" t="s">
        <v>125</v>
      </c>
    </row>
    <row r="42" spans="1:3" ht="15">
      <c r="A42" s="4" t="s">
        <v>126</v>
      </c>
      <c r="B42" s="4" t="s">
        <v>127</v>
      </c>
      <c r="C42" s="4" t="s">
        <v>128</v>
      </c>
    </row>
    <row r="43" spans="1:3" ht="15">
      <c r="A43" s="4" t="s">
        <v>129</v>
      </c>
      <c r="B43" s="4" t="s">
        <v>130</v>
      </c>
      <c r="C43" s="4" t="s">
        <v>130</v>
      </c>
    </row>
    <row r="44" spans="1:3" ht="15">
      <c r="A44" s="4" t="s">
        <v>131</v>
      </c>
      <c r="B44" s="4" t="s">
        <v>132</v>
      </c>
      <c r="C44" s="4" t="s">
        <v>132</v>
      </c>
    </row>
    <row r="45" spans="1:3" ht="15">
      <c r="A45" s="4" t="s">
        <v>133</v>
      </c>
      <c r="B45" s="4" t="s">
        <v>134</v>
      </c>
      <c r="C45" s="4" t="s">
        <v>135</v>
      </c>
    </row>
    <row r="46" spans="1:3" ht="15">
      <c r="A46" s="4" t="s">
        <v>136</v>
      </c>
      <c r="B46" s="4" t="s">
        <v>137</v>
      </c>
      <c r="C46" s="4" t="s">
        <v>138</v>
      </c>
    </row>
    <row r="47" spans="1:3" ht="30">
      <c r="A47" s="4" t="s">
        <v>139</v>
      </c>
      <c r="B47" s="4" t="s">
        <v>140</v>
      </c>
      <c r="C47" s="4" t="s">
        <v>141</v>
      </c>
    </row>
    <row r="48" spans="1:3" ht="15">
      <c r="A48" s="4" t="s">
        <v>142</v>
      </c>
      <c r="B48" s="4" t="s">
        <v>143</v>
      </c>
      <c r="C48" s="4" t="s">
        <v>144</v>
      </c>
    </row>
    <row r="49" spans="1:3" ht="15">
      <c r="A49" s="4" t="s">
        <v>145</v>
      </c>
      <c r="B49" s="4" t="s">
        <v>146</v>
      </c>
      <c r="C49" s="4" t="s">
        <v>147</v>
      </c>
    </row>
    <row r="50" spans="1:3" ht="15">
      <c r="A50" s="4" t="s">
        <v>148</v>
      </c>
      <c r="B50" s="4" t="s">
        <v>149</v>
      </c>
      <c r="C50" s="4" t="s">
        <v>149</v>
      </c>
    </row>
    <row r="51" spans="1:3" ht="15">
      <c r="A51" s="4" t="s">
        <v>150</v>
      </c>
      <c r="B51" s="4" t="s">
        <v>151</v>
      </c>
      <c r="C51" s="4" t="s">
        <v>152</v>
      </c>
    </row>
    <row r="52" spans="1:3" ht="15">
      <c r="A52" s="4" t="s">
        <v>153</v>
      </c>
      <c r="B52" s="4" t="s">
        <v>154</v>
      </c>
      <c r="C52" s="4" t="s">
        <v>155</v>
      </c>
    </row>
    <row r="53" spans="1:3" ht="15">
      <c r="A53" s="4" t="s">
        <v>156</v>
      </c>
      <c r="B53" s="4" t="s">
        <v>157</v>
      </c>
      <c r="C53" s="4" t="s">
        <v>157</v>
      </c>
    </row>
    <row r="54" spans="1:3" ht="15">
      <c r="A54" s="4" t="s">
        <v>158</v>
      </c>
      <c r="B54" s="4" t="s">
        <v>159</v>
      </c>
      <c r="C54" s="4" t="s">
        <v>160</v>
      </c>
    </row>
    <row r="55" spans="1:3" ht="15">
      <c r="A55" s="4" t="s">
        <v>161</v>
      </c>
      <c r="B55" s="4" t="s">
        <v>162</v>
      </c>
      <c r="C55" s="4" t="s">
        <v>163</v>
      </c>
    </row>
    <row r="56" spans="1:3" ht="15">
      <c r="A56" s="4" t="s">
        <v>164</v>
      </c>
      <c r="B56" s="4" t="s">
        <v>165</v>
      </c>
      <c r="C56" s="4" t="s">
        <v>165</v>
      </c>
    </row>
    <row r="57" spans="1:3" ht="15">
      <c r="A57" s="4" t="s">
        <v>166</v>
      </c>
      <c r="B57" s="4" t="s">
        <v>167</v>
      </c>
      <c r="C57" s="4" t="s">
        <v>167</v>
      </c>
    </row>
    <row r="58" spans="1:3" ht="15">
      <c r="A58" s="4" t="s">
        <v>168</v>
      </c>
      <c r="B58" s="4" t="s">
        <v>169</v>
      </c>
      <c r="C58" s="4" t="s">
        <v>169</v>
      </c>
    </row>
    <row r="59" spans="1:3" ht="15">
      <c r="A59" s="4" t="s">
        <v>170</v>
      </c>
      <c r="B59" s="4" t="s">
        <v>171</v>
      </c>
      <c r="C59" s="4" t="s">
        <v>171</v>
      </c>
    </row>
    <row r="60" spans="1:3" ht="15">
      <c r="A60" s="4" t="s">
        <v>172</v>
      </c>
      <c r="B60" s="4" t="s">
        <v>173</v>
      </c>
      <c r="C60" s="4" t="s">
        <v>173</v>
      </c>
    </row>
    <row r="61" spans="1:3" ht="15">
      <c r="A61" s="4" t="s">
        <v>174</v>
      </c>
      <c r="B61" s="4" t="s">
        <v>175</v>
      </c>
      <c r="C61" s="4" t="s">
        <v>176</v>
      </c>
    </row>
    <row r="62" spans="1:3" ht="15">
      <c r="A62" s="4" t="s">
        <v>177</v>
      </c>
      <c r="B62" s="4" t="s">
        <v>178</v>
      </c>
      <c r="C62" s="4" t="s">
        <v>178</v>
      </c>
    </row>
    <row r="63" spans="1:3" ht="15">
      <c r="A63" s="4" t="s">
        <v>179</v>
      </c>
      <c r="B63" s="4" t="s">
        <v>180</v>
      </c>
      <c r="C63" s="4" t="s">
        <v>181</v>
      </c>
    </row>
    <row r="64" spans="1:3" ht="15">
      <c r="A64" s="4" t="s">
        <v>182</v>
      </c>
      <c r="B64" s="4" t="s">
        <v>183</v>
      </c>
      <c r="C64" s="4" t="s">
        <v>184</v>
      </c>
    </row>
    <row r="65" spans="1:3" ht="15">
      <c r="A65" s="4" t="s">
        <v>185</v>
      </c>
      <c r="B65" s="4" t="s">
        <v>186</v>
      </c>
      <c r="C65" s="4" t="s">
        <v>186</v>
      </c>
    </row>
    <row r="66" spans="1:3" ht="15">
      <c r="A66" s="4" t="s">
        <v>187</v>
      </c>
      <c r="B66" s="4" t="s">
        <v>188</v>
      </c>
      <c r="C66" s="4" t="s">
        <v>189</v>
      </c>
    </row>
    <row r="67" spans="1:3" ht="15">
      <c r="A67" s="4" t="s">
        <v>190</v>
      </c>
      <c r="B67" s="4" t="s">
        <v>191</v>
      </c>
      <c r="C67" s="4" t="s">
        <v>192</v>
      </c>
    </row>
    <row r="68" spans="1:3" ht="15">
      <c r="A68" s="4" t="s">
        <v>193</v>
      </c>
      <c r="B68" s="4" t="s">
        <v>194</v>
      </c>
      <c r="C68" s="4" t="s">
        <v>195</v>
      </c>
    </row>
    <row r="69" spans="1:3" ht="15">
      <c r="A69" s="4" t="s">
        <v>196</v>
      </c>
      <c r="B69" s="4" t="s">
        <v>197</v>
      </c>
      <c r="C69" s="4" t="s">
        <v>197</v>
      </c>
    </row>
    <row r="70" spans="1:3" ht="15">
      <c r="A70" s="4" t="s">
        <v>198</v>
      </c>
      <c r="B70" s="4" t="s">
        <v>199</v>
      </c>
      <c r="C70" s="4" t="s">
        <v>199</v>
      </c>
    </row>
    <row r="71" spans="1:3" ht="15">
      <c r="A71" s="4" t="s">
        <v>200</v>
      </c>
      <c r="B71" s="4" t="s">
        <v>201</v>
      </c>
      <c r="C71" s="4" t="s">
        <v>202</v>
      </c>
    </row>
    <row r="72" spans="1:3" ht="15">
      <c r="A72" s="4" t="s">
        <v>203</v>
      </c>
      <c r="B72" s="4" t="s">
        <v>204</v>
      </c>
      <c r="C72" s="4" t="s">
        <v>204</v>
      </c>
    </row>
    <row r="73" spans="1:3" ht="15">
      <c r="A73" s="4" t="s">
        <v>205</v>
      </c>
      <c r="B73" s="4" t="s">
        <v>206</v>
      </c>
      <c r="C73" s="4" t="s">
        <v>207</v>
      </c>
    </row>
    <row r="74" spans="1:3" ht="15">
      <c r="A74" s="4" t="s">
        <v>208</v>
      </c>
      <c r="B74" s="4" t="s">
        <v>209</v>
      </c>
      <c r="C74" s="4" t="s">
        <v>209</v>
      </c>
    </row>
    <row r="75" spans="1:3" ht="15">
      <c r="A75" s="4" t="s">
        <v>210</v>
      </c>
      <c r="B75" s="4" t="s">
        <v>211</v>
      </c>
      <c r="C75" s="4" t="s">
        <v>212</v>
      </c>
    </row>
    <row r="76" spans="1:3" ht="15">
      <c r="A76" s="4" t="s">
        <v>213</v>
      </c>
      <c r="B76" s="4" t="s">
        <v>214</v>
      </c>
      <c r="C76" s="4" t="s">
        <v>214</v>
      </c>
    </row>
    <row r="77" spans="1:3" ht="15">
      <c r="A77" s="4" t="s">
        <v>215</v>
      </c>
      <c r="B77" s="4" t="s">
        <v>216</v>
      </c>
      <c r="C77" s="4" t="s">
        <v>217</v>
      </c>
    </row>
    <row r="78" spans="1:3" ht="15">
      <c r="A78" s="4" t="s">
        <v>218</v>
      </c>
      <c r="B78" s="4" t="s">
        <v>219</v>
      </c>
      <c r="C78" s="4" t="s">
        <v>219</v>
      </c>
    </row>
    <row r="79" spans="1:3" ht="15">
      <c r="A79" s="4" t="s">
        <v>220</v>
      </c>
      <c r="B79" s="4" t="s">
        <v>221</v>
      </c>
      <c r="C79" s="4" t="s">
        <v>222</v>
      </c>
    </row>
    <row r="80" spans="1:3" ht="30">
      <c r="A80" s="4" t="s">
        <v>223</v>
      </c>
      <c r="B80" s="4" t="s">
        <v>224</v>
      </c>
      <c r="C80" s="4" t="s">
        <v>225</v>
      </c>
    </row>
    <row r="81" spans="1:3" ht="15">
      <c r="A81" s="4" t="s">
        <v>226</v>
      </c>
      <c r="B81" s="4" t="s">
        <v>227</v>
      </c>
      <c r="C81" s="4" t="s">
        <v>228</v>
      </c>
    </row>
    <row r="82" spans="1:3" ht="15">
      <c r="A82" s="4" t="s">
        <v>229</v>
      </c>
      <c r="B82" s="4" t="s">
        <v>230</v>
      </c>
      <c r="C82" s="4" t="s">
        <v>231</v>
      </c>
    </row>
    <row r="83" spans="1:3" ht="15">
      <c r="A83" s="4" t="s">
        <v>232</v>
      </c>
      <c r="B83" s="4" t="s">
        <v>233</v>
      </c>
      <c r="C83" s="4" t="s">
        <v>234</v>
      </c>
    </row>
    <row r="84" spans="1:3" ht="15">
      <c r="A84" s="4" t="s">
        <v>235</v>
      </c>
      <c r="B84" s="4" t="s">
        <v>236</v>
      </c>
      <c r="C84" s="4" t="s">
        <v>237</v>
      </c>
    </row>
    <row r="85" spans="1:3" ht="15">
      <c r="A85" s="4" t="s">
        <v>238</v>
      </c>
      <c r="B85" s="4" t="s">
        <v>239</v>
      </c>
      <c r="C85" s="4" t="s">
        <v>239</v>
      </c>
    </row>
    <row r="86" spans="1:3" ht="15">
      <c r="A86" s="4" t="s">
        <v>240</v>
      </c>
      <c r="B86" s="4" t="s">
        <v>241</v>
      </c>
      <c r="C86" s="4" t="s">
        <v>241</v>
      </c>
    </row>
    <row r="87" spans="1:3" ht="15">
      <c r="A87" s="4" t="s">
        <v>242</v>
      </c>
      <c r="B87" s="4" t="s">
        <v>243</v>
      </c>
      <c r="C87" s="4" t="s">
        <v>244</v>
      </c>
    </row>
    <row r="88" spans="1:3" ht="15">
      <c r="A88" s="4" t="s">
        <v>245</v>
      </c>
      <c r="B88" s="4" t="s">
        <v>246</v>
      </c>
      <c r="C88" s="4" t="s">
        <v>246</v>
      </c>
    </row>
    <row r="89" spans="1:3" ht="15">
      <c r="A89" s="4" t="s">
        <v>247</v>
      </c>
      <c r="B89" s="4" t="s">
        <v>248</v>
      </c>
      <c r="C89" s="4" t="s">
        <v>249</v>
      </c>
    </row>
    <row r="90" spans="1:3" ht="15">
      <c r="A90" s="4" t="s">
        <v>250</v>
      </c>
      <c r="B90" s="4" t="s">
        <v>251</v>
      </c>
      <c r="C90" s="4" t="s">
        <v>252</v>
      </c>
    </row>
    <row r="91" spans="1:3" ht="15">
      <c r="A91" s="4" t="s">
        <v>253</v>
      </c>
      <c r="B91" s="4" t="s">
        <v>254</v>
      </c>
      <c r="C91" s="4" t="s">
        <v>254</v>
      </c>
    </row>
    <row r="92" spans="1:3" ht="15">
      <c r="A92" s="4" t="s">
        <v>255</v>
      </c>
      <c r="B92" s="4" t="s">
        <v>256</v>
      </c>
      <c r="C92" s="4" t="s">
        <v>256</v>
      </c>
    </row>
    <row r="93" spans="1:3" ht="15">
      <c r="A93" s="4" t="s">
        <v>257</v>
      </c>
      <c r="B93" s="4" t="s">
        <v>258</v>
      </c>
      <c r="C93" s="4" t="s">
        <v>258</v>
      </c>
    </row>
    <row r="94" spans="1:3" ht="15">
      <c r="A94" s="4" t="s">
        <v>259</v>
      </c>
      <c r="B94" s="4" t="s">
        <v>260</v>
      </c>
      <c r="C94" s="4" t="s">
        <v>260</v>
      </c>
    </row>
    <row r="95" spans="1:3" ht="15">
      <c r="A95" s="4" t="s">
        <v>261</v>
      </c>
      <c r="B95" s="4" t="s">
        <v>262</v>
      </c>
      <c r="C95" s="4" t="s">
        <v>263</v>
      </c>
    </row>
    <row r="96" spans="1:3" ht="15">
      <c r="A96" s="4" t="s">
        <v>264</v>
      </c>
      <c r="B96" s="4" t="s">
        <v>265</v>
      </c>
      <c r="C96" s="4" t="s">
        <v>265</v>
      </c>
    </row>
    <row r="97" spans="1:3" ht="30">
      <c r="A97" s="4" t="s">
        <v>266</v>
      </c>
      <c r="B97" s="4" t="s">
        <v>267</v>
      </c>
      <c r="C97" s="4" t="s">
        <v>268</v>
      </c>
    </row>
    <row r="98" spans="1:3" ht="15">
      <c r="A98" s="4" t="s">
        <v>269</v>
      </c>
      <c r="B98" s="4" t="s">
        <v>270</v>
      </c>
      <c r="C98" s="4" t="s">
        <v>270</v>
      </c>
    </row>
    <row r="99" spans="1:3" ht="15">
      <c r="A99" s="4" t="s">
        <v>271</v>
      </c>
      <c r="B99" s="4" t="s">
        <v>272</v>
      </c>
      <c r="C99" s="4" t="s">
        <v>273</v>
      </c>
    </row>
    <row r="100" spans="1:3" ht="15">
      <c r="A100" s="4" t="s">
        <v>274</v>
      </c>
      <c r="B100" s="4" t="s">
        <v>275</v>
      </c>
      <c r="C100" s="4" t="s">
        <v>275</v>
      </c>
    </row>
    <row r="101" spans="1:3" ht="15">
      <c r="A101" s="4" t="s">
        <v>276</v>
      </c>
      <c r="B101" s="4" t="s">
        <v>277</v>
      </c>
      <c r="C101" s="4" t="s">
        <v>278</v>
      </c>
    </row>
    <row r="102" spans="1:3" ht="15">
      <c r="A102" s="4" t="s">
        <v>279</v>
      </c>
      <c r="B102" s="4" t="s">
        <v>280</v>
      </c>
      <c r="C102" s="4" t="s">
        <v>281</v>
      </c>
    </row>
    <row r="103" spans="1:3" ht="30">
      <c r="A103" s="4" t="s">
        <v>282</v>
      </c>
      <c r="B103" s="4" t="s">
        <v>283</v>
      </c>
      <c r="C103" s="4" t="s">
        <v>284</v>
      </c>
    </row>
    <row r="104" spans="1:3" ht="15">
      <c r="A104" s="4" t="s">
        <v>285</v>
      </c>
      <c r="B104" s="4" t="s">
        <v>286</v>
      </c>
      <c r="C104" s="4" t="s">
        <v>287</v>
      </c>
    </row>
    <row r="105" spans="1:3" ht="15">
      <c r="A105" s="4" t="s">
        <v>288</v>
      </c>
      <c r="B105" s="4" t="s">
        <v>289</v>
      </c>
      <c r="C105" s="4" t="s">
        <v>289</v>
      </c>
    </row>
    <row r="106" spans="1:3" ht="15">
      <c r="A106" s="4" t="s">
        <v>290</v>
      </c>
      <c r="B106" s="4" t="s">
        <v>291</v>
      </c>
      <c r="C106" s="4" t="s">
        <v>291</v>
      </c>
    </row>
    <row r="107" spans="1:3" ht="15">
      <c r="A107" s="4" t="s">
        <v>292</v>
      </c>
      <c r="B107" s="4" t="s">
        <v>293</v>
      </c>
      <c r="C107" s="4" t="s">
        <v>294</v>
      </c>
    </row>
    <row r="108" spans="1:3" ht="15">
      <c r="A108" s="4" t="s">
        <v>295</v>
      </c>
      <c r="B108" s="4" t="s">
        <v>296</v>
      </c>
      <c r="C108" s="4" t="s">
        <v>297</v>
      </c>
    </row>
    <row r="109" spans="1:3" ht="15">
      <c r="A109" s="4" t="s">
        <v>298</v>
      </c>
      <c r="B109" s="4" t="s">
        <v>299</v>
      </c>
      <c r="C109" s="4" t="s">
        <v>300</v>
      </c>
    </row>
    <row r="110" spans="1:3" ht="15">
      <c r="A110" s="4" t="s">
        <v>301</v>
      </c>
      <c r="B110" s="4" t="s">
        <v>302</v>
      </c>
      <c r="C110" s="4" t="s">
        <v>302</v>
      </c>
    </row>
    <row r="111" spans="1:3" ht="15">
      <c r="A111" s="4" t="s">
        <v>303</v>
      </c>
      <c r="B111" s="4" t="s">
        <v>304</v>
      </c>
      <c r="C111" s="4" t="s">
        <v>305</v>
      </c>
    </row>
    <row r="112" spans="1:3" ht="15">
      <c r="A112" s="4" t="s">
        <v>306</v>
      </c>
      <c r="B112" s="4" t="s">
        <v>307</v>
      </c>
      <c r="C112" s="4" t="s">
        <v>308</v>
      </c>
    </row>
    <row r="113" spans="1:3" ht="30">
      <c r="A113" s="4" t="s">
        <v>309</v>
      </c>
      <c r="B113" s="4" t="s">
        <v>310</v>
      </c>
      <c r="C113" s="4" t="s">
        <v>311</v>
      </c>
    </row>
    <row r="114" spans="1:3" ht="15">
      <c r="A114" s="4" t="s">
        <v>312</v>
      </c>
      <c r="B114" s="4" t="s">
        <v>313</v>
      </c>
      <c r="C114" s="4" t="s">
        <v>314</v>
      </c>
    </row>
    <row r="115" spans="1:3" ht="15">
      <c r="A115" s="4" t="s">
        <v>315</v>
      </c>
      <c r="B115" s="4" t="s">
        <v>316</v>
      </c>
      <c r="C115" s="4" t="s">
        <v>317</v>
      </c>
    </row>
    <row r="116" spans="1:3" ht="15">
      <c r="A116" s="4" t="s">
        <v>318</v>
      </c>
      <c r="B116" s="4" t="s">
        <v>319</v>
      </c>
      <c r="C116" s="4" t="s">
        <v>320</v>
      </c>
    </row>
    <row r="117" spans="1:3" ht="15">
      <c r="A117" s="4" t="s">
        <v>321</v>
      </c>
      <c r="B117" s="4" t="s">
        <v>322</v>
      </c>
      <c r="C117" s="4" t="s">
        <v>322</v>
      </c>
    </row>
    <row r="118" spans="1:3" ht="15">
      <c r="A118" s="4" t="s">
        <v>323</v>
      </c>
      <c r="B118" s="4" t="s">
        <v>324</v>
      </c>
      <c r="C118" s="4" t="s">
        <v>324</v>
      </c>
    </row>
    <row r="119" spans="1:3" ht="15">
      <c r="A119" s="4" t="s">
        <v>325</v>
      </c>
      <c r="B119" s="4" t="s">
        <v>326</v>
      </c>
      <c r="C119" s="4" t="s">
        <v>326</v>
      </c>
    </row>
    <row r="120" spans="1:3" ht="15">
      <c r="A120" s="4" t="s">
        <v>327</v>
      </c>
      <c r="B120" s="4" t="s">
        <v>328</v>
      </c>
      <c r="C120" s="4" t="s">
        <v>329</v>
      </c>
    </row>
    <row r="121" spans="1:3" ht="15">
      <c r="A121" s="4" t="s">
        <v>330</v>
      </c>
      <c r="B121" s="4" t="s">
        <v>331</v>
      </c>
      <c r="C121" s="4" t="s">
        <v>332</v>
      </c>
    </row>
    <row r="122" spans="1:3" ht="15">
      <c r="A122" s="4" t="s">
        <v>333</v>
      </c>
      <c r="B122" s="4" t="s">
        <v>334</v>
      </c>
      <c r="C122" s="4" t="s">
        <v>335</v>
      </c>
    </row>
    <row r="123" spans="1:3" ht="15">
      <c r="A123" s="4" t="s">
        <v>336</v>
      </c>
      <c r="B123" s="4" t="s">
        <v>337</v>
      </c>
      <c r="C123" s="4" t="s">
        <v>338</v>
      </c>
    </row>
    <row r="124" spans="1:3" ht="15">
      <c r="A124" s="4" t="s">
        <v>339</v>
      </c>
      <c r="B124" s="4" t="s">
        <v>340</v>
      </c>
      <c r="C124" s="4" t="s">
        <v>340</v>
      </c>
    </row>
    <row r="125" spans="1:3" ht="15">
      <c r="A125" s="4" t="s">
        <v>341</v>
      </c>
      <c r="B125" s="4" t="s">
        <v>342</v>
      </c>
      <c r="C125" s="4" t="s">
        <v>342</v>
      </c>
    </row>
    <row r="126" spans="1:3" ht="15">
      <c r="A126" s="4" t="s">
        <v>343</v>
      </c>
      <c r="B126" s="4" t="s">
        <v>344</v>
      </c>
      <c r="C126" s="4" t="s">
        <v>344</v>
      </c>
    </row>
    <row r="127" spans="1:3" ht="15">
      <c r="A127" s="4" t="s">
        <v>345</v>
      </c>
      <c r="B127" s="4" t="s">
        <v>346</v>
      </c>
      <c r="C127" s="4" t="s">
        <v>347</v>
      </c>
    </row>
    <row r="128" spans="1:3" ht="30">
      <c r="A128" s="4" t="s">
        <v>348</v>
      </c>
      <c r="B128" s="4" t="s">
        <v>349</v>
      </c>
      <c r="C128" s="4" t="s">
        <v>350</v>
      </c>
    </row>
    <row r="129" spans="1:3" ht="15">
      <c r="A129" s="4" t="s">
        <v>351</v>
      </c>
      <c r="B129" s="4" t="s">
        <v>352</v>
      </c>
      <c r="C129" s="4" t="s">
        <v>353</v>
      </c>
    </row>
    <row r="130" spans="1:3" ht="15">
      <c r="A130" s="4" t="s">
        <v>354</v>
      </c>
      <c r="B130" s="4" t="s">
        <v>355</v>
      </c>
      <c r="C130" s="4" t="s">
        <v>355</v>
      </c>
    </row>
    <row r="131" spans="1:3" ht="15">
      <c r="A131" s="4" t="s">
        <v>356</v>
      </c>
      <c r="B131" s="4" t="s">
        <v>357</v>
      </c>
      <c r="C131" s="4" t="s">
        <v>358</v>
      </c>
    </row>
    <row r="132" spans="1:3" ht="15">
      <c r="A132" s="4" t="s">
        <v>359</v>
      </c>
      <c r="B132" s="4" t="s">
        <v>360</v>
      </c>
      <c r="C132" s="4" t="s">
        <v>361</v>
      </c>
    </row>
    <row r="133" spans="1:3" ht="30">
      <c r="A133" s="4" t="s">
        <v>362</v>
      </c>
      <c r="B133" s="4" t="s">
        <v>363</v>
      </c>
      <c r="C133" s="4" t="s">
        <v>364</v>
      </c>
    </row>
    <row r="134" spans="1:3" ht="15">
      <c r="A134" s="4" t="s">
        <v>365</v>
      </c>
      <c r="B134" s="4" t="s">
        <v>366</v>
      </c>
      <c r="C134" s="4" t="s">
        <v>367</v>
      </c>
    </row>
    <row r="135" spans="1:3" ht="15">
      <c r="A135" s="4" t="s">
        <v>368</v>
      </c>
      <c r="B135" s="4" t="s">
        <v>369</v>
      </c>
      <c r="C135" s="4" t="s">
        <v>370</v>
      </c>
    </row>
    <row r="136" spans="1:3" ht="15">
      <c r="A136" s="4" t="s">
        <v>371</v>
      </c>
      <c r="B136" s="4" t="s">
        <v>372</v>
      </c>
      <c r="C136" s="4" t="s">
        <v>373</v>
      </c>
    </row>
    <row r="137" spans="1:3" ht="15">
      <c r="A137" s="4" t="s">
        <v>374</v>
      </c>
      <c r="B137" s="4" t="s">
        <v>375</v>
      </c>
      <c r="C137" s="4" t="s">
        <v>376</v>
      </c>
    </row>
    <row r="138" spans="1:3" ht="15">
      <c r="A138" s="4" t="s">
        <v>377</v>
      </c>
      <c r="B138" s="4" t="s">
        <v>378</v>
      </c>
      <c r="C138" s="4" t="s">
        <v>378</v>
      </c>
    </row>
    <row r="139" spans="1:3" ht="15">
      <c r="A139" s="4" t="s">
        <v>379</v>
      </c>
      <c r="B139" s="4" t="s">
        <v>380</v>
      </c>
      <c r="C139" s="4" t="s">
        <v>380</v>
      </c>
    </row>
    <row r="140" spans="1:3" ht="15">
      <c r="A140" s="4" t="s">
        <v>381</v>
      </c>
      <c r="B140" s="4" t="s">
        <v>382</v>
      </c>
      <c r="C140" s="4" t="s">
        <v>382</v>
      </c>
    </row>
    <row r="141" spans="1:3" ht="15">
      <c r="A141" s="4" t="s">
        <v>383</v>
      </c>
      <c r="B141" s="4" t="s">
        <v>384</v>
      </c>
      <c r="C141" s="4" t="s">
        <v>384</v>
      </c>
    </row>
    <row r="142" spans="1:3" ht="15">
      <c r="A142" s="4" t="s">
        <v>385</v>
      </c>
      <c r="B142" s="4" t="s">
        <v>386</v>
      </c>
      <c r="C142" s="4" t="s">
        <v>387</v>
      </c>
    </row>
    <row r="143" spans="1:3" ht="15">
      <c r="A143" s="4" t="s">
        <v>388</v>
      </c>
      <c r="B143" s="4" t="s">
        <v>389</v>
      </c>
      <c r="C143" s="4" t="s">
        <v>389</v>
      </c>
    </row>
    <row r="144" spans="1:3" ht="15">
      <c r="A144" s="4" t="s">
        <v>390</v>
      </c>
      <c r="B144" s="4" t="s">
        <v>391</v>
      </c>
      <c r="C144" s="4" t="s">
        <v>391</v>
      </c>
    </row>
    <row r="145" spans="1:3" ht="15">
      <c r="A145" s="4" t="s">
        <v>392</v>
      </c>
      <c r="B145" s="4" t="s">
        <v>393</v>
      </c>
      <c r="C145" s="4" t="s">
        <v>394</v>
      </c>
    </row>
    <row r="146" spans="1:3" ht="15">
      <c r="A146" s="4" t="s">
        <v>395</v>
      </c>
      <c r="B146" s="4" t="s">
        <v>396</v>
      </c>
      <c r="C146" s="4" t="s">
        <v>397</v>
      </c>
    </row>
    <row r="147" spans="1:3" ht="15">
      <c r="A147" s="4" t="s">
        <v>398</v>
      </c>
      <c r="B147" s="4" t="s">
        <v>399</v>
      </c>
      <c r="C147" s="4" t="s">
        <v>400</v>
      </c>
    </row>
    <row r="148" spans="1:3" ht="15">
      <c r="A148" s="4" t="s">
        <v>401</v>
      </c>
      <c r="B148" s="4" t="s">
        <v>402</v>
      </c>
      <c r="C148" s="4" t="s">
        <v>402</v>
      </c>
    </row>
    <row r="149" spans="1:3" ht="15">
      <c r="A149" s="4" t="s">
        <v>403</v>
      </c>
      <c r="B149" s="4" t="s">
        <v>404</v>
      </c>
      <c r="C149" s="4" t="s">
        <v>404</v>
      </c>
    </row>
    <row r="150" spans="1:3" ht="15">
      <c r="A150" s="4" t="s">
        <v>405</v>
      </c>
      <c r="B150" s="4" t="s">
        <v>406</v>
      </c>
      <c r="C150" s="4" t="s">
        <v>407</v>
      </c>
    </row>
    <row r="151" spans="1:3" ht="15">
      <c r="A151" s="4" t="s">
        <v>408</v>
      </c>
      <c r="B151" s="4" t="s">
        <v>409</v>
      </c>
      <c r="C151" s="4" t="s">
        <v>410</v>
      </c>
    </row>
    <row r="152" spans="1:3" ht="15">
      <c r="A152" s="4" t="s">
        <v>411</v>
      </c>
      <c r="B152" s="4" t="s">
        <v>412</v>
      </c>
      <c r="C152" s="4" t="s">
        <v>412</v>
      </c>
    </row>
    <row r="153" spans="1:3" ht="15">
      <c r="A153" s="4" t="s">
        <v>413</v>
      </c>
      <c r="B153" s="4" t="s">
        <v>414</v>
      </c>
      <c r="C153" s="4" t="s">
        <v>415</v>
      </c>
    </row>
    <row r="154" spans="1:3" ht="15">
      <c r="A154" s="4" t="s">
        <v>416</v>
      </c>
      <c r="B154" s="4" t="s">
        <v>417</v>
      </c>
      <c r="C154" s="4" t="s">
        <v>418</v>
      </c>
    </row>
    <row r="155" spans="1:3" ht="15">
      <c r="A155" s="4" t="s">
        <v>419</v>
      </c>
      <c r="B155" s="4" t="s">
        <v>420</v>
      </c>
      <c r="C155" s="4" t="s">
        <v>420</v>
      </c>
    </row>
    <row r="156" spans="1:3" ht="15">
      <c r="A156" s="4" t="s">
        <v>421</v>
      </c>
      <c r="B156" s="4" t="s">
        <v>422</v>
      </c>
      <c r="C156" s="4" t="s">
        <v>423</v>
      </c>
    </row>
    <row r="157" spans="1:3" ht="15">
      <c r="A157" s="4" t="s">
        <v>424</v>
      </c>
      <c r="B157" s="4" t="s">
        <v>425</v>
      </c>
      <c r="C157" s="4" t="s">
        <v>425</v>
      </c>
    </row>
    <row r="158" spans="1:3" ht="15">
      <c r="A158" s="4" t="s">
        <v>426</v>
      </c>
      <c r="B158" s="4" t="s">
        <v>427</v>
      </c>
      <c r="C158" s="4" t="s">
        <v>428</v>
      </c>
    </row>
    <row r="159" spans="1:3" ht="15">
      <c r="A159" s="4" t="s">
        <v>429</v>
      </c>
      <c r="B159" s="4" t="s">
        <v>430</v>
      </c>
      <c r="C159" s="4" t="s">
        <v>430</v>
      </c>
    </row>
    <row r="160" spans="1:3" ht="15">
      <c r="A160" s="4" t="s">
        <v>431</v>
      </c>
      <c r="B160" s="4" t="s">
        <v>432</v>
      </c>
      <c r="C160" s="4" t="s">
        <v>432</v>
      </c>
    </row>
    <row r="161" spans="1:3" ht="15">
      <c r="A161" s="4" t="s">
        <v>433</v>
      </c>
      <c r="B161" s="4" t="s">
        <v>434</v>
      </c>
      <c r="C161" s="4" t="s">
        <v>434</v>
      </c>
    </row>
    <row r="162" spans="1:3" ht="15">
      <c r="A162" s="4" t="s">
        <v>435</v>
      </c>
      <c r="B162" s="4" t="s">
        <v>436</v>
      </c>
      <c r="C162" s="4" t="s">
        <v>436</v>
      </c>
    </row>
    <row r="163" spans="1:3" ht="15">
      <c r="A163" s="4" t="s">
        <v>437</v>
      </c>
      <c r="B163" s="4" t="s">
        <v>438</v>
      </c>
      <c r="C163" s="4" t="s">
        <v>438</v>
      </c>
    </row>
    <row r="164" spans="1:3" ht="15">
      <c r="A164" s="4" t="s">
        <v>439</v>
      </c>
      <c r="B164" s="4" t="s">
        <v>440</v>
      </c>
      <c r="C164" s="4" t="s">
        <v>440</v>
      </c>
    </row>
    <row r="165" spans="1:3" ht="15">
      <c r="A165" s="4" t="s">
        <v>441</v>
      </c>
      <c r="B165" s="4" t="s">
        <v>442</v>
      </c>
      <c r="C165" s="4" t="s">
        <v>442</v>
      </c>
    </row>
    <row r="166" spans="1:3" ht="15">
      <c r="A166" s="4" t="s">
        <v>443</v>
      </c>
      <c r="B166" s="4" t="s">
        <v>444</v>
      </c>
      <c r="C166" s="4" t="s">
        <v>444</v>
      </c>
    </row>
    <row r="167" spans="1:3" ht="15">
      <c r="A167" s="4" t="s">
        <v>445</v>
      </c>
      <c r="B167" s="4" t="s">
        <v>446</v>
      </c>
      <c r="C167" s="4" t="s">
        <v>446</v>
      </c>
    </row>
    <row r="168" spans="1:3" ht="15">
      <c r="A168" s="4" t="s">
        <v>447</v>
      </c>
      <c r="B168" s="4" t="s">
        <v>448</v>
      </c>
      <c r="C168" s="4" t="s">
        <v>449</v>
      </c>
    </row>
    <row r="169" spans="1:3" ht="15">
      <c r="A169" s="4" t="s">
        <v>450</v>
      </c>
      <c r="B169" s="4" t="s">
        <v>451</v>
      </c>
      <c r="C169" s="4" t="s">
        <v>451</v>
      </c>
    </row>
    <row r="170" spans="1:3" ht="15">
      <c r="A170" s="4" t="s">
        <v>452</v>
      </c>
      <c r="B170" s="4" t="s">
        <v>453</v>
      </c>
      <c r="C170" s="4" t="s">
        <v>454</v>
      </c>
    </row>
    <row r="171" spans="1:3" ht="15">
      <c r="A171" s="4" t="s">
        <v>455</v>
      </c>
      <c r="B171" s="4" t="s">
        <v>456</v>
      </c>
      <c r="C171" s="4" t="s">
        <v>456</v>
      </c>
    </row>
    <row r="172" spans="1:3" ht="15">
      <c r="A172" s="4" t="s">
        <v>457</v>
      </c>
      <c r="B172" s="4" t="s">
        <v>458</v>
      </c>
      <c r="C172" s="4" t="s">
        <v>458</v>
      </c>
    </row>
    <row r="173" spans="1:3" ht="15">
      <c r="A173" s="4" t="s">
        <v>459</v>
      </c>
      <c r="B173" s="4" t="s">
        <v>460</v>
      </c>
      <c r="C173" s="4" t="s">
        <v>461</v>
      </c>
    </row>
    <row r="174" spans="1:3" ht="15">
      <c r="A174" s="4" t="s">
        <v>462</v>
      </c>
      <c r="B174" s="4" t="s">
        <v>463</v>
      </c>
      <c r="C174" s="4" t="s">
        <v>463</v>
      </c>
    </row>
    <row r="175" spans="1:3" ht="15">
      <c r="A175" s="4" t="s">
        <v>464</v>
      </c>
      <c r="B175" s="4" t="s">
        <v>465</v>
      </c>
      <c r="C175" s="4" t="s">
        <v>465</v>
      </c>
    </row>
    <row r="176" spans="1:3" ht="15">
      <c r="A176" s="4" t="s">
        <v>466</v>
      </c>
      <c r="B176" s="4" t="s">
        <v>467</v>
      </c>
      <c r="C176" s="4" t="s">
        <v>467</v>
      </c>
    </row>
    <row r="177" spans="1:3" ht="15">
      <c r="A177" s="4" t="s">
        <v>468</v>
      </c>
      <c r="B177" s="4" t="s">
        <v>469</v>
      </c>
      <c r="C177" s="4" t="s">
        <v>469</v>
      </c>
    </row>
    <row r="178" spans="1:3" ht="15">
      <c r="A178" s="4" t="s">
        <v>470</v>
      </c>
      <c r="B178" s="4" t="s">
        <v>471</v>
      </c>
      <c r="C178" s="4" t="s">
        <v>472</v>
      </c>
    </row>
    <row r="179" spans="1:3" ht="15">
      <c r="A179" s="4" t="s">
        <v>473</v>
      </c>
      <c r="B179" s="4" t="s">
        <v>474</v>
      </c>
      <c r="C179" s="4" t="s">
        <v>475</v>
      </c>
    </row>
    <row r="180" spans="1:3" ht="15">
      <c r="A180" s="4" t="s">
        <v>476</v>
      </c>
      <c r="B180" s="4" t="s">
        <v>477</v>
      </c>
      <c r="C180" s="4" t="s">
        <v>478</v>
      </c>
    </row>
    <row r="181" spans="1:3" ht="15">
      <c r="A181" s="4" t="s">
        <v>479</v>
      </c>
      <c r="B181" s="4" t="s">
        <v>480</v>
      </c>
      <c r="C181" s="4" t="s">
        <v>480</v>
      </c>
    </row>
    <row r="182" spans="1:3" ht="15">
      <c r="A182" s="4" t="s">
        <v>481</v>
      </c>
      <c r="B182" s="4" t="s">
        <v>482</v>
      </c>
      <c r="C182" s="4" t="s">
        <v>483</v>
      </c>
    </row>
    <row r="183" spans="1:3" ht="15">
      <c r="A183" s="4" t="s">
        <v>484</v>
      </c>
      <c r="B183" s="4" t="s">
        <v>485</v>
      </c>
      <c r="C183" s="4" t="s">
        <v>486</v>
      </c>
    </row>
    <row r="184" spans="1:3" ht="15">
      <c r="A184" s="4" t="s">
        <v>487</v>
      </c>
      <c r="B184" s="4" t="s">
        <v>488</v>
      </c>
      <c r="C184" s="4" t="s">
        <v>489</v>
      </c>
    </row>
    <row r="185" spans="1:3" ht="15">
      <c r="A185" s="4" t="s">
        <v>490</v>
      </c>
      <c r="B185" s="4" t="s">
        <v>491</v>
      </c>
      <c r="C185" s="4" t="s">
        <v>492</v>
      </c>
    </row>
    <row r="186" spans="1:3" ht="15">
      <c r="A186" s="4" t="s">
        <v>493</v>
      </c>
      <c r="B186" s="4" t="s">
        <v>494</v>
      </c>
      <c r="C186" s="4" t="s">
        <v>494</v>
      </c>
    </row>
    <row r="187" spans="1:3" ht="15">
      <c r="A187" s="4" t="s">
        <v>495</v>
      </c>
      <c r="B187" s="4" t="s">
        <v>496</v>
      </c>
      <c r="C187" s="4" t="s">
        <v>497</v>
      </c>
    </row>
    <row r="188" spans="1:3" ht="15">
      <c r="A188" s="4" t="s">
        <v>498</v>
      </c>
      <c r="B188" s="4" t="s">
        <v>499</v>
      </c>
      <c r="C188" s="4" t="s">
        <v>499</v>
      </c>
    </row>
    <row r="189" spans="1:3" ht="15">
      <c r="A189" s="4" t="s">
        <v>500</v>
      </c>
      <c r="B189" s="4" t="s">
        <v>501</v>
      </c>
      <c r="C189" s="4" t="s">
        <v>501</v>
      </c>
    </row>
    <row r="190" spans="1:3" ht="30">
      <c r="A190" s="4" t="s">
        <v>502</v>
      </c>
      <c r="B190" s="4" t="s">
        <v>503</v>
      </c>
      <c r="C190" s="4" t="s">
        <v>504</v>
      </c>
    </row>
    <row r="191" spans="1:3" ht="15">
      <c r="A191" s="4" t="s">
        <v>505</v>
      </c>
      <c r="B191" s="4" t="s">
        <v>506</v>
      </c>
      <c r="C191" s="4" t="s">
        <v>506</v>
      </c>
    </row>
    <row r="192" spans="1:3" ht="15">
      <c r="A192" s="4" t="s">
        <v>507</v>
      </c>
      <c r="B192" s="4" t="s">
        <v>508</v>
      </c>
      <c r="C192" s="4" t="s">
        <v>508</v>
      </c>
    </row>
    <row r="193" spans="1:3" ht="15">
      <c r="A193" s="4" t="s">
        <v>509</v>
      </c>
      <c r="B193" s="4" t="s">
        <v>510</v>
      </c>
      <c r="C193" s="4" t="s">
        <v>510</v>
      </c>
    </row>
    <row r="194" spans="1:3" ht="15">
      <c r="A194" s="4" t="s">
        <v>511</v>
      </c>
      <c r="B194" s="4" t="s">
        <v>512</v>
      </c>
      <c r="C194" s="4" t="s">
        <v>512</v>
      </c>
    </row>
    <row r="195" spans="1:3" ht="15">
      <c r="A195" s="4" t="s">
        <v>513</v>
      </c>
      <c r="B195" s="4" t="s">
        <v>514</v>
      </c>
      <c r="C195" s="4" t="s">
        <v>514</v>
      </c>
    </row>
    <row r="196" spans="1:3" ht="15">
      <c r="A196" s="4" t="s">
        <v>515</v>
      </c>
      <c r="B196" s="4" t="s">
        <v>516</v>
      </c>
      <c r="C196" s="4" t="s">
        <v>517</v>
      </c>
    </row>
    <row r="197" spans="1:3" ht="15">
      <c r="A197" s="4" t="s">
        <v>518</v>
      </c>
      <c r="B197" s="4" t="s">
        <v>519</v>
      </c>
      <c r="C197" s="4" t="s">
        <v>519</v>
      </c>
    </row>
    <row r="198" spans="1:3" ht="15">
      <c r="A198" s="4" t="s">
        <v>520</v>
      </c>
      <c r="B198" s="4" t="s">
        <v>521</v>
      </c>
      <c r="C198" s="4" t="s">
        <v>522</v>
      </c>
    </row>
    <row r="199" spans="1:3" ht="15">
      <c r="A199" s="4" t="s">
        <v>523</v>
      </c>
      <c r="B199" s="4" t="s">
        <v>524</v>
      </c>
      <c r="C199" s="4" t="s">
        <v>524</v>
      </c>
    </row>
    <row r="200" spans="1:3" ht="15">
      <c r="A200" s="4" t="s">
        <v>525</v>
      </c>
      <c r="B200" s="4" t="s">
        <v>526</v>
      </c>
      <c r="C200" s="4" t="s">
        <v>527</v>
      </c>
    </row>
    <row r="201" spans="1:3" ht="15">
      <c r="A201" s="4" t="s">
        <v>528</v>
      </c>
      <c r="B201" s="4" t="s">
        <v>529</v>
      </c>
      <c r="C201" s="4" t="s">
        <v>530</v>
      </c>
    </row>
    <row r="202" spans="1:3" ht="15">
      <c r="A202" s="4" t="s">
        <v>531</v>
      </c>
      <c r="B202" s="4" t="s">
        <v>532</v>
      </c>
      <c r="C202" s="4" t="s">
        <v>533</v>
      </c>
    </row>
    <row r="203" spans="1:3" ht="15">
      <c r="A203" s="4" t="s">
        <v>534</v>
      </c>
      <c r="B203" s="4" t="s">
        <v>535</v>
      </c>
      <c r="C203" s="4" t="s">
        <v>535</v>
      </c>
    </row>
    <row r="204" spans="1:3" ht="15">
      <c r="A204" s="4" t="s">
        <v>536</v>
      </c>
      <c r="B204" s="4" t="s">
        <v>537</v>
      </c>
      <c r="C204" s="4" t="s">
        <v>537</v>
      </c>
    </row>
    <row r="205" spans="1:3" ht="15">
      <c r="A205" s="4" t="s">
        <v>538</v>
      </c>
      <c r="B205" s="4" t="s">
        <v>539</v>
      </c>
      <c r="C205" s="4" t="s">
        <v>540</v>
      </c>
    </row>
    <row r="206" spans="1:3" ht="15">
      <c r="A206" s="4" t="s">
        <v>541</v>
      </c>
      <c r="B206" s="4" t="s">
        <v>542</v>
      </c>
      <c r="C206" s="4" t="s">
        <v>543</v>
      </c>
    </row>
    <row r="207" spans="1:3" ht="15">
      <c r="A207" s="4" t="s">
        <v>544</v>
      </c>
      <c r="B207" s="4" t="s">
        <v>545</v>
      </c>
      <c r="C207" s="4" t="s">
        <v>545</v>
      </c>
    </row>
    <row r="208" spans="1:3" ht="15">
      <c r="A208" s="4" t="s">
        <v>546</v>
      </c>
      <c r="B208" s="4" t="s">
        <v>547</v>
      </c>
      <c r="C208" s="4" t="s">
        <v>548</v>
      </c>
    </row>
    <row r="209" spans="1:3" ht="15">
      <c r="A209" s="4" t="s">
        <v>549</v>
      </c>
      <c r="B209" s="4" t="s">
        <v>550</v>
      </c>
      <c r="C209" s="4" t="s">
        <v>550</v>
      </c>
    </row>
    <row r="210" spans="1:3" ht="15">
      <c r="A210" s="4" t="s">
        <v>551</v>
      </c>
      <c r="B210" s="4" t="s">
        <v>552</v>
      </c>
      <c r="C210" s="4" t="s">
        <v>553</v>
      </c>
    </row>
    <row r="211" spans="1:3" ht="15">
      <c r="A211" s="4" t="s">
        <v>554</v>
      </c>
      <c r="B211" s="4" t="s">
        <v>555</v>
      </c>
      <c r="C211" s="4" t="s">
        <v>556</v>
      </c>
    </row>
    <row r="212" spans="1:3" ht="15">
      <c r="A212" s="4" t="s">
        <v>557</v>
      </c>
      <c r="B212" s="4" t="s">
        <v>558</v>
      </c>
      <c r="C212" s="4" t="s">
        <v>559</v>
      </c>
    </row>
    <row r="213" spans="1:3" ht="15">
      <c r="A213" s="4" t="s">
        <v>560</v>
      </c>
      <c r="B213" s="4" t="s">
        <v>561</v>
      </c>
      <c r="C213" s="4" t="s">
        <v>561</v>
      </c>
    </row>
    <row r="214" spans="1:3" ht="15">
      <c r="A214" s="4" t="s">
        <v>562</v>
      </c>
      <c r="B214" s="4" t="s">
        <v>563</v>
      </c>
      <c r="C214" s="4" t="s">
        <v>564</v>
      </c>
    </row>
    <row r="215" spans="1:3" ht="15">
      <c r="A215" s="4" t="s">
        <v>565</v>
      </c>
      <c r="B215" s="4" t="s">
        <v>566</v>
      </c>
      <c r="C215" s="4" t="s">
        <v>567</v>
      </c>
    </row>
    <row r="216" spans="1:3" ht="15">
      <c r="A216" s="4" t="s">
        <v>568</v>
      </c>
      <c r="B216" s="4" t="s">
        <v>569</v>
      </c>
      <c r="C216" s="4" t="s">
        <v>569</v>
      </c>
    </row>
    <row r="217" spans="1:3" ht="15">
      <c r="A217" s="4" t="s">
        <v>570</v>
      </c>
      <c r="B217" s="4" t="s">
        <v>571</v>
      </c>
      <c r="C217" s="4" t="s">
        <v>572</v>
      </c>
    </row>
    <row r="218" spans="1:3" ht="15">
      <c r="A218" s="4" t="s">
        <v>573</v>
      </c>
      <c r="B218" s="4" t="s">
        <v>574</v>
      </c>
      <c r="C218" s="4" t="s">
        <v>575</v>
      </c>
    </row>
    <row r="219" spans="1:3" ht="15">
      <c r="A219" s="4" t="s">
        <v>576</v>
      </c>
      <c r="B219" s="4" t="s">
        <v>577</v>
      </c>
      <c r="C219" s="4" t="s">
        <v>578</v>
      </c>
    </row>
    <row r="220" spans="1:3" ht="15">
      <c r="A220" s="4" t="s">
        <v>579</v>
      </c>
      <c r="B220" s="4" t="s">
        <v>580</v>
      </c>
      <c r="C220" s="4" t="s">
        <v>581</v>
      </c>
    </row>
    <row r="221" spans="1:3" ht="15">
      <c r="A221" s="4" t="s">
        <v>582</v>
      </c>
      <c r="B221" s="4" t="s">
        <v>583</v>
      </c>
      <c r="C221" s="4" t="s">
        <v>583</v>
      </c>
    </row>
    <row r="222" spans="1:3" ht="15">
      <c r="A222" s="4" t="s">
        <v>584</v>
      </c>
      <c r="B222" s="4" t="s">
        <v>585</v>
      </c>
      <c r="C222" s="4" t="s">
        <v>586</v>
      </c>
    </row>
    <row r="223" spans="1:3" ht="15">
      <c r="A223" s="4" t="s">
        <v>587</v>
      </c>
      <c r="B223" s="4" t="s">
        <v>588</v>
      </c>
      <c r="C223" s="4" t="s">
        <v>588</v>
      </c>
    </row>
    <row r="224" spans="1:3" ht="15">
      <c r="A224" s="4" t="s">
        <v>589</v>
      </c>
      <c r="B224" s="4" t="s">
        <v>590</v>
      </c>
      <c r="C224" s="4" t="s">
        <v>591</v>
      </c>
    </row>
    <row r="225" spans="1:3" ht="15">
      <c r="A225" s="4" t="s">
        <v>592</v>
      </c>
      <c r="B225" s="4" t="s">
        <v>593</v>
      </c>
      <c r="C225" s="4" t="s">
        <v>594</v>
      </c>
    </row>
    <row r="226" spans="1:3" ht="15">
      <c r="A226" s="4" t="s">
        <v>595</v>
      </c>
      <c r="B226" s="4" t="s">
        <v>596</v>
      </c>
      <c r="C226" s="4" t="s">
        <v>596</v>
      </c>
    </row>
    <row r="227" spans="1:3" ht="15">
      <c r="A227" s="4" t="s">
        <v>597</v>
      </c>
      <c r="B227" s="4" t="s">
        <v>598</v>
      </c>
      <c r="C227" s="4" t="s">
        <v>598</v>
      </c>
    </row>
    <row r="228" spans="1:3" ht="15">
      <c r="A228" s="4" t="s">
        <v>599</v>
      </c>
      <c r="B228" s="4" t="s">
        <v>600</v>
      </c>
      <c r="C228" s="4" t="s">
        <v>601</v>
      </c>
    </row>
    <row r="229" spans="1:3" ht="15">
      <c r="A229" s="4" t="s">
        <v>602</v>
      </c>
      <c r="B229" s="4" t="s">
        <v>603</v>
      </c>
      <c r="C229" s="4" t="s">
        <v>604</v>
      </c>
    </row>
    <row r="230" spans="1:3" ht="15">
      <c r="A230" s="4" t="s">
        <v>605</v>
      </c>
      <c r="B230" s="4" t="s">
        <v>606</v>
      </c>
      <c r="C230" s="4" t="s">
        <v>606</v>
      </c>
    </row>
    <row r="231" spans="1:3" ht="15">
      <c r="A231" s="4" t="s">
        <v>607</v>
      </c>
      <c r="B231" s="4" t="s">
        <v>608</v>
      </c>
      <c r="C231" s="4" t="s">
        <v>609</v>
      </c>
    </row>
    <row r="232" spans="1:3" ht="15">
      <c r="A232" s="4" t="s">
        <v>610</v>
      </c>
      <c r="B232" s="4" t="s">
        <v>611</v>
      </c>
      <c r="C232" s="4" t="s">
        <v>612</v>
      </c>
    </row>
    <row r="233" spans="1:3" ht="15">
      <c r="A233" s="4" t="s">
        <v>613</v>
      </c>
      <c r="B233" s="4" t="s">
        <v>614</v>
      </c>
      <c r="C233" s="4" t="s">
        <v>614</v>
      </c>
    </row>
    <row r="234" spans="1:3" ht="15">
      <c r="A234" s="4" t="s">
        <v>615</v>
      </c>
      <c r="B234" s="4" t="s">
        <v>616</v>
      </c>
      <c r="C234" s="4" t="s">
        <v>617</v>
      </c>
    </row>
    <row r="235" spans="1:3" ht="15">
      <c r="A235" s="4" t="s">
        <v>618</v>
      </c>
      <c r="B235" s="4" t="s">
        <v>619</v>
      </c>
      <c r="C235" s="4" t="s">
        <v>620</v>
      </c>
    </row>
    <row r="236" spans="1:3" ht="15">
      <c r="A236" s="4" t="s">
        <v>621</v>
      </c>
      <c r="B236" s="4" t="s">
        <v>622</v>
      </c>
      <c r="C236" s="4" t="s">
        <v>623</v>
      </c>
    </row>
    <row r="237" spans="1:3" ht="15">
      <c r="A237" s="4" t="s">
        <v>624</v>
      </c>
      <c r="B237" s="4" t="s">
        <v>625</v>
      </c>
      <c r="C237" s="4" t="s">
        <v>626</v>
      </c>
    </row>
    <row r="238" spans="1:3" ht="30">
      <c r="A238" s="4" t="s">
        <v>627</v>
      </c>
      <c r="B238" s="4" t="s">
        <v>628</v>
      </c>
      <c r="C238" s="4" t="s">
        <v>629</v>
      </c>
    </row>
    <row r="239" spans="1:3" ht="15">
      <c r="A239" s="4" t="s">
        <v>630</v>
      </c>
      <c r="B239" s="4" t="s">
        <v>631</v>
      </c>
      <c r="C239" s="4" t="s">
        <v>632</v>
      </c>
    </row>
    <row r="240" spans="1:3" ht="15">
      <c r="A240" s="4" t="s">
        <v>633</v>
      </c>
      <c r="B240" s="4" t="s">
        <v>634</v>
      </c>
      <c r="C240" s="4" t="s">
        <v>634</v>
      </c>
    </row>
    <row r="241" spans="1:3" ht="15">
      <c r="A241" s="4" t="s">
        <v>635</v>
      </c>
      <c r="B241" s="4" t="s">
        <v>636</v>
      </c>
      <c r="C241" s="4" t="s">
        <v>637</v>
      </c>
    </row>
    <row r="242" spans="1:3" ht="15">
      <c r="A242" s="4" t="s">
        <v>638</v>
      </c>
      <c r="B242" s="4" t="s">
        <v>639</v>
      </c>
      <c r="C242" s="4" t="s">
        <v>640</v>
      </c>
    </row>
    <row r="243" spans="1:3" ht="15">
      <c r="A243" s="4" t="s">
        <v>641</v>
      </c>
      <c r="B243" s="4" t="s">
        <v>642</v>
      </c>
      <c r="C243" s="4" t="s">
        <v>643</v>
      </c>
    </row>
    <row r="244" spans="1:3" ht="30">
      <c r="A244" s="4" t="s">
        <v>644</v>
      </c>
      <c r="B244" s="4" t="s">
        <v>645</v>
      </c>
      <c r="C244" s="4" t="s">
        <v>646</v>
      </c>
    </row>
    <row r="245" spans="1:3" ht="15">
      <c r="A245" s="4" t="s">
        <v>647</v>
      </c>
      <c r="B245" s="4" t="s">
        <v>648</v>
      </c>
      <c r="C245" s="4" t="s">
        <v>649</v>
      </c>
    </row>
    <row r="246" spans="1:3" ht="15">
      <c r="A246" s="4" t="s">
        <v>650</v>
      </c>
      <c r="B246" s="4" t="s">
        <v>651</v>
      </c>
      <c r="C246" s="4" t="s">
        <v>652</v>
      </c>
    </row>
    <row r="247" spans="1:3" ht="15">
      <c r="A247" s="4" t="s">
        <v>653</v>
      </c>
      <c r="B247" s="4" t="s">
        <v>654</v>
      </c>
      <c r="C247" s="4" t="s">
        <v>655</v>
      </c>
    </row>
    <row r="248" spans="1:3" ht="15">
      <c r="A248" s="4" t="s">
        <v>656</v>
      </c>
      <c r="B248" s="4" t="s">
        <v>657</v>
      </c>
      <c r="C248" s="4" t="s">
        <v>657</v>
      </c>
    </row>
    <row r="249" spans="1:3" ht="15">
      <c r="A249" s="4" t="s">
        <v>658</v>
      </c>
      <c r="B249" s="4" t="s">
        <v>659</v>
      </c>
      <c r="C249" s="4" t="s">
        <v>660</v>
      </c>
    </row>
    <row r="250" spans="1:3" ht="15">
      <c r="A250" s="4" t="s">
        <v>661</v>
      </c>
      <c r="B250" s="4" t="s">
        <v>662</v>
      </c>
      <c r="C250" s="4" t="s">
        <v>662</v>
      </c>
    </row>
    <row r="251" spans="1:3" ht="15">
      <c r="A251" s="4" t="s">
        <v>663</v>
      </c>
      <c r="B251" s="4" t="s">
        <v>664</v>
      </c>
      <c r="C251" s="4" t="s">
        <v>664</v>
      </c>
    </row>
    <row r="252" spans="1:3" ht="15">
      <c r="A252" s="4" t="s">
        <v>665</v>
      </c>
      <c r="B252" s="4" t="s">
        <v>666</v>
      </c>
      <c r="C252" s="4" t="s">
        <v>666</v>
      </c>
    </row>
    <row r="253" spans="1:3" ht="15">
      <c r="A253" s="4" t="s">
        <v>667</v>
      </c>
      <c r="B253" s="4" t="s">
        <v>668</v>
      </c>
      <c r="C253" s="4" t="s">
        <v>669</v>
      </c>
    </row>
    <row r="254" spans="1:3" ht="15">
      <c r="A254" s="4" t="s">
        <v>670</v>
      </c>
      <c r="B254" s="4" t="s">
        <v>671</v>
      </c>
      <c r="C254" s="4" t="s">
        <v>671</v>
      </c>
    </row>
    <row r="255" spans="1:3" ht="15">
      <c r="A255" s="4" t="s">
        <v>672</v>
      </c>
      <c r="B255" s="4" t="s">
        <v>673</v>
      </c>
      <c r="C255" s="4" t="s">
        <v>673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29" t="s">
        <v>696</v>
      </c>
      <c r="B2" s="29"/>
      <c r="C2" s="6"/>
      <c r="D2" s="6"/>
    </row>
    <row r="4" spans="1:2" ht="15">
      <c r="A4" s="5" t="s">
        <v>674</v>
      </c>
      <c r="B4" s="5" t="s">
        <v>675</v>
      </c>
    </row>
    <row r="5" spans="1:2" ht="15">
      <c r="A5" s="5" t="s">
        <v>676</v>
      </c>
      <c r="B5" s="5" t="s">
        <v>677</v>
      </c>
    </row>
    <row r="6" spans="1:2" ht="15">
      <c r="A6" s="5" t="s">
        <v>678</v>
      </c>
      <c r="B6" s="5" t="s">
        <v>679</v>
      </c>
    </row>
    <row r="7" spans="1:2" ht="15">
      <c r="A7" s="5" t="s">
        <v>680</v>
      </c>
      <c r="B7" s="5" t="s">
        <v>681</v>
      </c>
    </row>
    <row r="8" spans="1:2" ht="15">
      <c r="A8" s="5" t="s">
        <v>682</v>
      </c>
      <c r="B8" s="5" t="s">
        <v>683</v>
      </c>
    </row>
    <row r="9" spans="1:2" ht="15">
      <c r="A9" s="5" t="s">
        <v>684</v>
      </c>
      <c r="B9" s="5" t="s">
        <v>685</v>
      </c>
    </row>
    <row r="10" spans="1:2" ht="15">
      <c r="A10" s="5" t="s">
        <v>686</v>
      </c>
      <c r="B10" s="5" t="s">
        <v>687</v>
      </c>
    </row>
    <row r="11" spans="1:2" ht="15">
      <c r="A11" s="5" t="s">
        <v>688</v>
      </c>
      <c r="B11" s="5" t="s">
        <v>689</v>
      </c>
    </row>
    <row r="12" spans="1:2" ht="15">
      <c r="A12" s="5" t="s">
        <v>690</v>
      </c>
      <c r="B12" s="5" t="s">
        <v>691</v>
      </c>
    </row>
    <row r="13" spans="1:2" ht="15">
      <c r="A13" s="5" t="s">
        <v>692</v>
      </c>
      <c r="B13" s="5" t="s">
        <v>693</v>
      </c>
    </row>
    <row r="14" spans="1:2" ht="15">
      <c r="A14" s="5" t="s">
        <v>694</v>
      </c>
      <c r="B14" s="5" t="s">
        <v>695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882</v>
      </c>
    </row>
    <row r="3" ht="15">
      <c r="B3" t="s">
        <v>883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2019-07-19T04:14:51Z</dcterms:modified>
  <cp:category/>
  <cp:version/>
  <cp:contentType/>
  <cp:contentStatus/>
</cp:coreProperties>
</file>